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E:\"/>
    </mc:Choice>
  </mc:AlternateContent>
  <xr:revisionPtr revIDLastSave="0" documentId="8_{DDBA994E-F1BD-4D58-B6D0-9531399D1A10}" xr6:coauthVersionLast="46" xr6:coauthVersionMax="46" xr10:uidLastSave="{00000000-0000-0000-0000-000000000000}"/>
  <bookViews>
    <workbookView xWindow="-120" yWindow="-120" windowWidth="24240" windowHeight="13140" tabRatio="835" xr2:uid="{9B3FA5D0-492F-4743-84D2-24F971439ADF}"/>
  </bookViews>
  <sheets>
    <sheet name="Cover" sheetId="1" r:id="rId1"/>
    <sheet name="Summary" sheetId="2" r:id="rId2"/>
    <sheet name="1 - Media Publicity" sheetId="3" r:id="rId3"/>
    <sheet name="2 - Speakers Bureau" sheetId="4" r:id="rId4"/>
    <sheet name="3 - DAR-CAR Support" sheetId="6" r:id="rId5"/>
    <sheet name="4- Youth Programs" sheetId="5" r:id="rId6"/>
    <sheet name="5 - Public Service Programs" sheetId="7" r:id="rId7"/>
    <sheet name="6 - Historic Sites" sheetId="8" r:id="rId8"/>
    <sheet name="7 - Grave Markings" sheetId="10" r:id="rId9"/>
    <sheet name="8 - Color Guard" sheetId="9" r:id="rId10"/>
    <sheet name="9 - Medals &amp; Awards" sheetId="11" r:id="rId11"/>
    <sheet name="10 - National Society Service" sheetId="12" r:id="rId12"/>
    <sheet name="11 - Membership" sheetId="16" r:id="rId13"/>
    <sheet name="12 - Meeting Attendance" sheetId="14" r:id="rId14"/>
    <sheet name="Sheet1" sheetId="17" r:id="rId15"/>
    <sheet name=" " sheetId="15" r:id="rId16"/>
  </sheets>
  <definedNames>
    <definedName name="list">Cover!$V$4:$W$102</definedName>
    <definedName name="_xlnm.Print_Area" localSheetId="2">'1 - Media Publicity'!$A$1:$I$129</definedName>
    <definedName name="_xlnm.Print_Area" localSheetId="11">'10 - National Society Service'!$A$1:$I$282</definedName>
    <definedName name="_xlnm.Print_Area" localSheetId="12">'11 - Membership'!$A$1:$I$369</definedName>
    <definedName name="_xlnm.Print_Area" localSheetId="13">'12 - Meeting Attendance'!$A$1:$J$311</definedName>
    <definedName name="_xlnm.Print_Area" localSheetId="3">'2 - Speakers Bureau'!$A$1:$K$399</definedName>
    <definedName name="_xlnm.Print_Area" localSheetId="4">'3 - DAR-CAR Support'!$A$1:$H$163</definedName>
    <definedName name="_xlnm.Print_Area" localSheetId="5">'4- Youth Programs'!$A$1:$I$555</definedName>
    <definedName name="_xlnm.Print_Area" localSheetId="6">'5 - Public Service Programs'!$A$1:$I$257</definedName>
    <definedName name="_xlnm.Print_Area" localSheetId="7">'6 - Historic Sites'!$A$1:$J$104</definedName>
    <definedName name="_xlnm.Print_Area" localSheetId="8">'7 - Grave Markings'!$A$1:$AH$184</definedName>
    <definedName name="_xlnm.Print_Area" localSheetId="9">'8 - Color Guard'!$A$1:$I$756</definedName>
    <definedName name="_xlnm.Print_Area" localSheetId="10">'9 - Medals &amp; Awards'!$A$1:$H$315</definedName>
    <definedName name="_xlnm.Print_Area" localSheetId="0">Cover!$A$1:$J$54</definedName>
    <definedName name="_xlnm.Print_Area" localSheetId="1">Summary!$A$1:$K$32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63" i="4" l="1"/>
  <c r="P262" i="4"/>
  <c r="Q262" i="4" s="1"/>
  <c r="J262" i="4" s="1"/>
  <c r="P261" i="4"/>
  <c r="P260" i="4"/>
  <c r="Q260" i="4" s="1"/>
  <c r="J260" i="4" s="1"/>
  <c r="P259" i="4"/>
  <c r="Q259" i="4" s="1"/>
  <c r="J259" i="4" s="1"/>
  <c r="P258" i="4"/>
  <c r="Q258" i="4" s="1"/>
  <c r="J258" i="4" s="1"/>
  <c r="P257" i="4"/>
  <c r="Q257" i="4" s="1"/>
  <c r="J257" i="4" s="1"/>
  <c r="P256" i="4"/>
  <c r="Q256" i="4" s="1"/>
  <c r="J256" i="4" s="1"/>
  <c r="P255" i="4"/>
  <c r="P254" i="4"/>
  <c r="Q254" i="4" s="1"/>
  <c r="J254" i="4" s="1"/>
  <c r="P253" i="4"/>
  <c r="P252" i="4"/>
  <c r="Q252" i="4" s="1"/>
  <c r="J252" i="4" s="1"/>
  <c r="P251" i="4"/>
  <c r="Q251" i="4" s="1"/>
  <c r="J251" i="4" s="1"/>
  <c r="P250" i="4"/>
  <c r="Q250" i="4" s="1"/>
  <c r="J250" i="4" s="1"/>
  <c r="P249" i="4"/>
  <c r="Q249" i="4" s="1"/>
  <c r="J249" i="4" s="1"/>
  <c r="P248" i="4"/>
  <c r="Q248" i="4" s="1"/>
  <c r="P247" i="4"/>
  <c r="P246" i="4"/>
  <c r="Q246" i="4" s="1"/>
  <c r="J246" i="4" s="1"/>
  <c r="P245" i="4"/>
  <c r="P244" i="4"/>
  <c r="Q244" i="4" s="1"/>
  <c r="J244" i="4" s="1"/>
  <c r="P243" i="4"/>
  <c r="Q243" i="4" s="1"/>
  <c r="J243" i="4" s="1"/>
  <c r="P242" i="4"/>
  <c r="Q242" i="4" s="1"/>
  <c r="J242" i="4" s="1"/>
  <c r="P241" i="4"/>
  <c r="Q241" i="4" s="1"/>
  <c r="J241" i="4" s="1"/>
  <c r="P240" i="4"/>
  <c r="Q240" i="4" s="1"/>
  <c r="P239" i="4"/>
  <c r="P238" i="4"/>
  <c r="Q238" i="4" s="1"/>
  <c r="J238" i="4" s="1"/>
  <c r="P237" i="4"/>
  <c r="P236" i="4"/>
  <c r="Q236" i="4" s="1"/>
  <c r="J236" i="4" s="1"/>
  <c r="P235" i="4"/>
  <c r="Q235" i="4" s="1"/>
  <c r="J235" i="4" s="1"/>
  <c r="P234" i="4"/>
  <c r="Q234" i="4" s="1"/>
  <c r="J234" i="4" s="1"/>
  <c r="P233" i="4"/>
  <c r="Q233" i="4" s="1"/>
  <c r="J233" i="4" s="1"/>
  <c r="P232" i="4"/>
  <c r="Q232" i="4" s="1"/>
  <c r="P231" i="4"/>
  <c r="P230" i="4"/>
  <c r="Q230" i="4" s="1"/>
  <c r="J230" i="4" s="1"/>
  <c r="P229" i="4"/>
  <c r="P228" i="4"/>
  <c r="Q228" i="4" s="1"/>
  <c r="J228" i="4" s="1"/>
  <c r="P227" i="4"/>
  <c r="Q227" i="4" s="1"/>
  <c r="J227" i="4" s="1"/>
  <c r="P226" i="4"/>
  <c r="Q226" i="4" s="1"/>
  <c r="J226" i="4" s="1"/>
  <c r="P225" i="4"/>
  <c r="Q225" i="4" s="1"/>
  <c r="J225" i="4" s="1"/>
  <c r="P224" i="4"/>
  <c r="Q224" i="4" s="1"/>
  <c r="P223" i="4"/>
  <c r="P222" i="4"/>
  <c r="Q222" i="4" s="1"/>
  <c r="J222" i="4" s="1"/>
  <c r="P221" i="4"/>
  <c r="P220" i="4"/>
  <c r="Q220" i="4" s="1"/>
  <c r="J220" i="4" s="1"/>
  <c r="P219" i="4"/>
  <c r="Q219" i="4" s="1"/>
  <c r="J219" i="4" s="1"/>
  <c r="P218" i="4"/>
  <c r="Q218" i="4" s="1"/>
  <c r="J218" i="4" s="1"/>
  <c r="P217" i="4"/>
  <c r="Q217" i="4" s="1"/>
  <c r="J217" i="4" s="1"/>
  <c r="P216" i="4"/>
  <c r="Q216" i="4" s="1"/>
  <c r="P215" i="4"/>
  <c r="P214" i="4"/>
  <c r="Q214" i="4" s="1"/>
  <c r="J214" i="4" s="1"/>
  <c r="P213" i="4"/>
  <c r="P212" i="4"/>
  <c r="Q212" i="4" s="1"/>
  <c r="J212" i="4" s="1"/>
  <c r="P211" i="4"/>
  <c r="Q211" i="4" s="1"/>
  <c r="J211" i="4" s="1"/>
  <c r="P210" i="4"/>
  <c r="Q210" i="4" s="1"/>
  <c r="J210" i="4" s="1"/>
  <c r="P209" i="4"/>
  <c r="Q209" i="4" s="1"/>
  <c r="J209" i="4" s="1"/>
  <c r="P208" i="4"/>
  <c r="Q208" i="4" s="1"/>
  <c r="J208" i="4" s="1"/>
  <c r="P207" i="4"/>
  <c r="P206" i="4"/>
  <c r="Q206" i="4" s="1"/>
  <c r="J206" i="4" s="1"/>
  <c r="P205" i="4"/>
  <c r="P204" i="4"/>
  <c r="Q204" i="4" s="1"/>
  <c r="J204" i="4" s="1"/>
  <c r="P203" i="4"/>
  <c r="Q203" i="4" s="1"/>
  <c r="J203" i="4" s="1"/>
  <c r="P202" i="4"/>
  <c r="Q202" i="4" s="1"/>
  <c r="J202" i="4" s="1"/>
  <c r="P201" i="4"/>
  <c r="Q201" i="4" s="1"/>
  <c r="J201" i="4" s="1"/>
  <c r="P200" i="4"/>
  <c r="Q200" i="4" s="1"/>
  <c r="J200" i="4" s="1"/>
  <c r="P199" i="4"/>
  <c r="P198" i="4"/>
  <c r="Q198" i="4" s="1"/>
  <c r="J198" i="4" s="1"/>
  <c r="P197" i="4"/>
  <c r="P196" i="4"/>
  <c r="Q196" i="4" s="1"/>
  <c r="J196" i="4" s="1"/>
  <c r="P195" i="4"/>
  <c r="Q195" i="4" s="1"/>
  <c r="J195" i="4" s="1"/>
  <c r="P194" i="4"/>
  <c r="Q194" i="4" s="1"/>
  <c r="J194" i="4" s="1"/>
  <c r="P193" i="4"/>
  <c r="Q193" i="4" s="1"/>
  <c r="J193" i="4" s="1"/>
  <c r="P192" i="4"/>
  <c r="Q192" i="4" s="1"/>
  <c r="J192" i="4" s="1"/>
  <c r="P191" i="4"/>
  <c r="P190" i="4"/>
  <c r="Q190" i="4" s="1"/>
  <c r="J190" i="4" s="1"/>
  <c r="P189" i="4"/>
  <c r="P188" i="4"/>
  <c r="Q188" i="4" s="1"/>
  <c r="J188" i="4" s="1"/>
  <c r="P187" i="4"/>
  <c r="Q187" i="4" s="1"/>
  <c r="J187" i="4" s="1"/>
  <c r="P186" i="4"/>
  <c r="Q186" i="4" s="1"/>
  <c r="J186" i="4" s="1"/>
  <c r="P185" i="4"/>
  <c r="Q185" i="4" s="1"/>
  <c r="J185" i="4" s="1"/>
  <c r="P184" i="4"/>
  <c r="Q184" i="4" s="1"/>
  <c r="P183" i="4"/>
  <c r="P182" i="4"/>
  <c r="Q182" i="4" s="1"/>
  <c r="J182" i="4" s="1"/>
  <c r="P181" i="4"/>
  <c r="P180" i="4"/>
  <c r="Q180" i="4" s="1"/>
  <c r="J180" i="4" s="1"/>
  <c r="P179" i="4"/>
  <c r="Q179" i="4" s="1"/>
  <c r="J179" i="4" s="1"/>
  <c r="P178" i="4"/>
  <c r="Q178" i="4" s="1"/>
  <c r="J178" i="4" s="1"/>
  <c r="P177" i="4"/>
  <c r="Q177" i="4" s="1"/>
  <c r="J177" i="4" s="1"/>
  <c r="P176" i="4"/>
  <c r="Q176" i="4" s="1"/>
  <c r="P175" i="4"/>
  <c r="P174" i="4"/>
  <c r="Q174" i="4" s="1"/>
  <c r="J174" i="4" s="1"/>
  <c r="P173" i="4"/>
  <c r="P172" i="4"/>
  <c r="Q172" i="4" s="1"/>
  <c r="J172" i="4" s="1"/>
  <c r="P171" i="4"/>
  <c r="Q171" i="4" s="1"/>
  <c r="J171" i="4" s="1"/>
  <c r="P170" i="4"/>
  <c r="Q170" i="4" s="1"/>
  <c r="J170" i="4" s="1"/>
  <c r="P169" i="4"/>
  <c r="Q169" i="4" s="1"/>
  <c r="J169" i="4" s="1"/>
  <c r="P168" i="4"/>
  <c r="Q168" i="4" s="1"/>
  <c r="P167" i="4"/>
  <c r="P166" i="4"/>
  <c r="Q166" i="4" s="1"/>
  <c r="J166" i="4" s="1"/>
  <c r="P165" i="4"/>
  <c r="P164" i="4"/>
  <c r="Q164" i="4" s="1"/>
  <c r="J164" i="4" s="1"/>
  <c r="P163" i="4"/>
  <c r="Q163" i="4" s="1"/>
  <c r="J163" i="4" s="1"/>
  <c r="P273" i="4"/>
  <c r="Q273" i="4" s="1"/>
  <c r="J273" i="4" s="1"/>
  <c r="P274" i="4"/>
  <c r="P275" i="4"/>
  <c r="P276" i="4"/>
  <c r="Q276" i="4" s="1"/>
  <c r="P277" i="4"/>
  <c r="Q277" i="4" s="1"/>
  <c r="P278" i="4"/>
  <c r="Q278" i="4" s="1"/>
  <c r="J278" i="4" s="1"/>
  <c r="P279" i="4"/>
  <c r="Q279" i="4"/>
  <c r="P280" i="4"/>
  <c r="Q280" i="4" s="1"/>
  <c r="P281" i="4"/>
  <c r="Q281" i="4" s="1"/>
  <c r="J281" i="4" s="1"/>
  <c r="P282" i="4"/>
  <c r="P283" i="4"/>
  <c r="P284" i="4"/>
  <c r="Q284" i="4" s="1"/>
  <c r="P285" i="4"/>
  <c r="Q285" i="4" s="1"/>
  <c r="J285" i="4" s="1"/>
  <c r="P286" i="4"/>
  <c r="Q286" i="4" s="1"/>
  <c r="J286" i="4" s="1"/>
  <c r="P287" i="4"/>
  <c r="Q287" i="4" s="1"/>
  <c r="P288" i="4"/>
  <c r="Q288" i="4" s="1"/>
  <c r="P289" i="4"/>
  <c r="Q289" i="4" s="1"/>
  <c r="J289" i="4" s="1"/>
  <c r="P290" i="4"/>
  <c r="P291" i="4"/>
  <c r="P292" i="4"/>
  <c r="Q292" i="4" s="1"/>
  <c r="P293" i="4"/>
  <c r="Q293" i="4" s="1"/>
  <c r="P294" i="4"/>
  <c r="Q294" i="4" s="1"/>
  <c r="J294" i="4" s="1"/>
  <c r="P295" i="4"/>
  <c r="Q295" i="4" s="1"/>
  <c r="P296" i="4"/>
  <c r="Q296" i="4" s="1"/>
  <c r="P297" i="4"/>
  <c r="Q297" i="4" s="1"/>
  <c r="J297" i="4" s="1"/>
  <c r="P298" i="4"/>
  <c r="P299" i="4"/>
  <c r="P300" i="4"/>
  <c r="Q300" i="4" s="1"/>
  <c r="P301" i="4"/>
  <c r="Q301" i="4" s="1"/>
  <c r="J301" i="4" s="1"/>
  <c r="P302" i="4"/>
  <c r="Q302" i="4" s="1"/>
  <c r="J302" i="4" s="1"/>
  <c r="P303" i="4"/>
  <c r="Q303" i="4" s="1"/>
  <c r="J303" i="4" s="1"/>
  <c r="P304" i="4"/>
  <c r="Q304" i="4" s="1"/>
  <c r="P305" i="4"/>
  <c r="Q305" i="4" s="1"/>
  <c r="J305" i="4" s="1"/>
  <c r="P306" i="4"/>
  <c r="P307" i="4"/>
  <c r="P308" i="4"/>
  <c r="Q308" i="4" s="1"/>
  <c r="P309" i="4"/>
  <c r="Q309" i="4" s="1"/>
  <c r="P310" i="4"/>
  <c r="Q310" i="4" s="1"/>
  <c r="J310" i="4" s="1"/>
  <c r="P311" i="4"/>
  <c r="Q311" i="4" s="1"/>
  <c r="J311" i="4" s="1"/>
  <c r="P312" i="4"/>
  <c r="Q312" i="4" s="1"/>
  <c r="P313" i="4"/>
  <c r="Q313" i="4" s="1"/>
  <c r="J313" i="4" s="1"/>
  <c r="P314" i="4"/>
  <c r="P315" i="4"/>
  <c r="P316" i="4"/>
  <c r="Q316" i="4" s="1"/>
  <c r="P317" i="4"/>
  <c r="Q317" i="4" s="1"/>
  <c r="J317" i="4" s="1"/>
  <c r="P318" i="4"/>
  <c r="Q318" i="4" s="1"/>
  <c r="J318" i="4" s="1"/>
  <c r="P319" i="4"/>
  <c r="Q319" i="4" s="1"/>
  <c r="P320" i="4"/>
  <c r="Q320" i="4" s="1"/>
  <c r="P321" i="4"/>
  <c r="Q321" i="4" s="1"/>
  <c r="J321" i="4" s="1"/>
  <c r="P322" i="4"/>
  <c r="Q322" i="4" s="1"/>
  <c r="P323" i="4"/>
  <c r="P324" i="4"/>
  <c r="Q324" i="4" s="1"/>
  <c r="P325" i="4"/>
  <c r="Q325" i="4" s="1"/>
  <c r="P326" i="4"/>
  <c r="Q326" i="4" s="1"/>
  <c r="J326" i="4" s="1"/>
  <c r="P327" i="4"/>
  <c r="Q327" i="4" s="1"/>
  <c r="J327" i="4" s="1"/>
  <c r="P328" i="4"/>
  <c r="Q328" i="4" s="1"/>
  <c r="P329" i="4"/>
  <c r="Q329" i="4" s="1"/>
  <c r="J329" i="4" s="1"/>
  <c r="P330" i="4"/>
  <c r="P331" i="4"/>
  <c r="P332" i="4"/>
  <c r="Q332" i="4" s="1"/>
  <c r="P333" i="4"/>
  <c r="Q333" i="4" s="1"/>
  <c r="P334" i="4"/>
  <c r="Q334" i="4" s="1"/>
  <c r="J334" i="4" s="1"/>
  <c r="P335" i="4"/>
  <c r="Q335" i="4" s="1"/>
  <c r="J335" i="4" s="1"/>
  <c r="P336" i="4"/>
  <c r="Q336" i="4" s="1"/>
  <c r="P337" i="4"/>
  <c r="Q337" i="4" s="1"/>
  <c r="J337" i="4" s="1"/>
  <c r="P338" i="4"/>
  <c r="P339" i="4"/>
  <c r="P340" i="4"/>
  <c r="Q340" i="4" s="1"/>
  <c r="P341" i="4"/>
  <c r="Q341" i="4" s="1"/>
  <c r="J341" i="4" s="1"/>
  <c r="P342" i="4"/>
  <c r="Q342" i="4" s="1"/>
  <c r="J342" i="4" s="1"/>
  <c r="P343" i="4"/>
  <c r="Q343" i="4" s="1"/>
  <c r="P344" i="4"/>
  <c r="Q344" i="4" s="1"/>
  <c r="P345" i="4"/>
  <c r="Q345" i="4" s="1"/>
  <c r="J345" i="4" s="1"/>
  <c r="P346" i="4"/>
  <c r="P347" i="4"/>
  <c r="P348" i="4"/>
  <c r="Q348" i="4" s="1"/>
  <c r="P349" i="4"/>
  <c r="Q349" i="4" s="1"/>
  <c r="J349" i="4" s="1"/>
  <c r="P350" i="4"/>
  <c r="Q350" i="4" s="1"/>
  <c r="J350" i="4" s="1"/>
  <c r="P351" i="4"/>
  <c r="Q351" i="4" s="1"/>
  <c r="J351" i="4" s="1"/>
  <c r="P352" i="4"/>
  <c r="Q352" i="4" s="1"/>
  <c r="P353" i="4"/>
  <c r="Q353" i="4" s="1"/>
  <c r="J353" i="4" s="1"/>
  <c r="P354" i="4"/>
  <c r="P355" i="4"/>
  <c r="P356" i="4"/>
  <c r="Q356" i="4" s="1"/>
  <c r="P357" i="4"/>
  <c r="Q357" i="4" s="1"/>
  <c r="J357" i="4" s="1"/>
  <c r="P358" i="4"/>
  <c r="Q358" i="4" s="1"/>
  <c r="J358" i="4" s="1"/>
  <c r="P359" i="4"/>
  <c r="P360" i="4"/>
  <c r="P361" i="4"/>
  <c r="Q361" i="4" s="1"/>
  <c r="J361" i="4" s="1"/>
  <c r="P362" i="4"/>
  <c r="P363" i="4"/>
  <c r="Q363" i="4" s="1"/>
  <c r="J363" i="4" s="1"/>
  <c r="P364" i="4"/>
  <c r="Q364" i="4" s="1"/>
  <c r="P365" i="4"/>
  <c r="Q365" i="4" s="1"/>
  <c r="J365" i="4" s="1"/>
  <c r="P366" i="4"/>
  <c r="Q366" i="4" s="1"/>
  <c r="J366" i="4" s="1"/>
  <c r="P367" i="4"/>
  <c r="Q367" i="4" s="1"/>
  <c r="P368" i="4"/>
  <c r="Q368" i="4" s="1"/>
  <c r="P369" i="4"/>
  <c r="Q369" i="4"/>
  <c r="J369" i="4" s="1"/>
  <c r="P370" i="4"/>
  <c r="P371" i="4"/>
  <c r="Q371" i="4" s="1"/>
  <c r="J371" i="4" s="1"/>
  <c r="P372" i="4"/>
  <c r="Q372" i="4" s="1"/>
  <c r="P373" i="4"/>
  <c r="Q373" i="4" s="1"/>
  <c r="J373" i="4" s="1"/>
  <c r="P374" i="4"/>
  <c r="Q374" i="4" s="1"/>
  <c r="J374" i="4" s="1"/>
  <c r="P375" i="4"/>
  <c r="Q375" i="4" s="1"/>
  <c r="P376" i="4"/>
  <c r="Q376" i="4" s="1"/>
  <c r="P377" i="4"/>
  <c r="Q377" i="4" s="1"/>
  <c r="J377" i="4" s="1"/>
  <c r="P378" i="4"/>
  <c r="P379" i="4"/>
  <c r="P380" i="4"/>
  <c r="Q380" i="4" s="1"/>
  <c r="P381" i="4"/>
  <c r="Q381" i="4" s="1"/>
  <c r="J381" i="4" s="1"/>
  <c r="P382" i="4"/>
  <c r="Q382" i="4" s="1"/>
  <c r="J382" i="4" s="1"/>
  <c r="P383" i="4"/>
  <c r="P384" i="4"/>
  <c r="Q384" i="4" s="1"/>
  <c r="P385" i="4"/>
  <c r="Q385" i="4" s="1"/>
  <c r="J385" i="4" s="1"/>
  <c r="P386" i="4"/>
  <c r="P387" i="4"/>
  <c r="P388" i="4"/>
  <c r="Q388" i="4" s="1"/>
  <c r="P389" i="4"/>
  <c r="Q389" i="4" s="1"/>
  <c r="J389" i="4" s="1"/>
  <c r="P390" i="4"/>
  <c r="Q390" i="4" s="1"/>
  <c r="J390" i="4" s="1"/>
  <c r="P391" i="4"/>
  <c r="Q391" i="4" s="1"/>
  <c r="J391" i="4" s="1"/>
  <c r="P392" i="4"/>
  <c r="Q392" i="4" s="1"/>
  <c r="P393" i="4"/>
  <c r="Q393" i="4" s="1"/>
  <c r="J393" i="4" s="1"/>
  <c r="P394" i="4"/>
  <c r="P395" i="4"/>
  <c r="P396" i="4"/>
  <c r="Q396" i="4" s="1"/>
  <c r="P397" i="4"/>
  <c r="Q397" i="4" s="1"/>
  <c r="J397" i="4" s="1"/>
  <c r="D15" i="16"/>
  <c r="C15" i="16"/>
  <c r="P153" i="4"/>
  <c r="Q153" i="4" s="1"/>
  <c r="J153" i="4" s="1"/>
  <c r="P154" i="4"/>
  <c r="Q154" i="4" s="1"/>
  <c r="J154" i="4" s="1"/>
  <c r="P155" i="4"/>
  <c r="Q155" i="4" s="1"/>
  <c r="J155" i="4" s="1"/>
  <c r="P156" i="4"/>
  <c r="Q156" i="4" s="1"/>
  <c r="J156" i="4" s="1"/>
  <c r="P157" i="4"/>
  <c r="Q157" i="4" s="1"/>
  <c r="J157" i="4" s="1"/>
  <c r="P158" i="4"/>
  <c r="Q158" i="4" s="1"/>
  <c r="J158" i="4" s="1"/>
  <c r="P159" i="4"/>
  <c r="P160" i="4"/>
  <c r="Q160" i="4" s="1"/>
  <c r="P161" i="4"/>
  <c r="Q161" i="4" s="1"/>
  <c r="J161" i="4" s="1"/>
  <c r="P162" i="4"/>
  <c r="Q162" i="4" s="1"/>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G20" i="6"/>
  <c r="G21" i="6"/>
  <c r="G22" i="6"/>
  <c r="G23" i="6"/>
  <c r="G24" i="6"/>
  <c r="G25" i="6"/>
  <c r="G26" i="6"/>
  <c r="G27" i="6"/>
  <c r="G28" i="6"/>
  <c r="G29" i="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M157" i="14"/>
  <c r="N157" i="14"/>
  <c r="O157" i="14"/>
  <c r="P157" i="14"/>
  <c r="Q157" i="14"/>
  <c r="R157" i="14"/>
  <c r="T157" i="14"/>
  <c r="I157" i="14" s="1"/>
  <c r="M158" i="14"/>
  <c r="N158" i="14"/>
  <c r="O158" i="14"/>
  <c r="P158" i="14"/>
  <c r="Q158" i="14"/>
  <c r="R158" i="14"/>
  <c r="T158" i="14"/>
  <c r="I158" i="14" s="1"/>
  <c r="M159" i="14"/>
  <c r="N159" i="14"/>
  <c r="O159" i="14"/>
  <c r="P159" i="14"/>
  <c r="Q159" i="14"/>
  <c r="R159" i="14"/>
  <c r="T159" i="14"/>
  <c r="I159" i="14" s="1"/>
  <c r="M160" i="14"/>
  <c r="N160" i="14"/>
  <c r="O160" i="14"/>
  <c r="P160" i="14"/>
  <c r="Q160" i="14"/>
  <c r="R160" i="14"/>
  <c r="T160" i="14"/>
  <c r="I160" i="14" s="1"/>
  <c r="M161" i="14"/>
  <c r="N161" i="14"/>
  <c r="O161" i="14"/>
  <c r="P161" i="14"/>
  <c r="Q161" i="14"/>
  <c r="R161" i="14"/>
  <c r="T161" i="14"/>
  <c r="I161" i="14" s="1"/>
  <c r="M162" i="14"/>
  <c r="N162" i="14"/>
  <c r="O162" i="14"/>
  <c r="P162" i="14"/>
  <c r="Q162" i="14"/>
  <c r="R162" i="14"/>
  <c r="T162" i="14"/>
  <c r="I162" i="14" s="1"/>
  <c r="M163" i="14"/>
  <c r="N163" i="14"/>
  <c r="O163" i="14"/>
  <c r="P163" i="14"/>
  <c r="Q163" i="14"/>
  <c r="R163" i="14"/>
  <c r="T163" i="14"/>
  <c r="I163" i="14" s="1"/>
  <c r="M164" i="14"/>
  <c r="N164" i="14"/>
  <c r="O164" i="14"/>
  <c r="P164" i="14"/>
  <c r="Q164" i="14"/>
  <c r="R164" i="14"/>
  <c r="T164" i="14"/>
  <c r="I164" i="14" s="1"/>
  <c r="M165" i="14"/>
  <c r="N165" i="14"/>
  <c r="O165" i="14"/>
  <c r="P165" i="14"/>
  <c r="Q165" i="14"/>
  <c r="R165" i="14"/>
  <c r="T165" i="14"/>
  <c r="I165" i="14" s="1"/>
  <c r="M166" i="14"/>
  <c r="N166" i="14"/>
  <c r="O166" i="14"/>
  <c r="P166" i="14"/>
  <c r="Q166" i="14"/>
  <c r="R166" i="14"/>
  <c r="T166" i="14"/>
  <c r="I166" i="14" s="1"/>
  <c r="M167" i="14"/>
  <c r="N167" i="14"/>
  <c r="O167" i="14"/>
  <c r="P167" i="14"/>
  <c r="Q167" i="14"/>
  <c r="R167" i="14"/>
  <c r="T167" i="14"/>
  <c r="I167" i="14" s="1"/>
  <c r="M168" i="14"/>
  <c r="N168" i="14"/>
  <c r="O168" i="14"/>
  <c r="P168" i="14"/>
  <c r="Q168" i="14"/>
  <c r="R168" i="14"/>
  <c r="T168" i="14"/>
  <c r="I168" i="14" s="1"/>
  <c r="M169" i="14"/>
  <c r="N169" i="14"/>
  <c r="O169" i="14"/>
  <c r="P169" i="14"/>
  <c r="Q169" i="14"/>
  <c r="R169" i="14"/>
  <c r="T169" i="14"/>
  <c r="I169" i="14" s="1"/>
  <c r="M170" i="14"/>
  <c r="N170" i="14"/>
  <c r="O170" i="14"/>
  <c r="P170" i="14"/>
  <c r="Q170" i="14"/>
  <c r="R170" i="14"/>
  <c r="T170" i="14"/>
  <c r="I170" i="14" s="1"/>
  <c r="M171" i="14"/>
  <c r="N171" i="14"/>
  <c r="O171" i="14"/>
  <c r="P171" i="14"/>
  <c r="Q171" i="14"/>
  <c r="R171" i="14"/>
  <c r="T171" i="14"/>
  <c r="I171" i="14" s="1"/>
  <c r="M172" i="14"/>
  <c r="N172" i="14"/>
  <c r="O172" i="14"/>
  <c r="P172" i="14"/>
  <c r="Q172" i="14"/>
  <c r="R172" i="14"/>
  <c r="T172" i="14"/>
  <c r="I172" i="14" s="1"/>
  <c r="M173" i="14"/>
  <c r="N173" i="14"/>
  <c r="O173" i="14"/>
  <c r="P173" i="14"/>
  <c r="Q173" i="14"/>
  <c r="R173" i="14"/>
  <c r="T173" i="14"/>
  <c r="I173" i="14" s="1"/>
  <c r="M174" i="14"/>
  <c r="N174" i="14"/>
  <c r="O174" i="14"/>
  <c r="P174" i="14"/>
  <c r="Q174" i="14"/>
  <c r="R174" i="14"/>
  <c r="T174" i="14"/>
  <c r="I174" i="14" s="1"/>
  <c r="M175" i="14"/>
  <c r="N175" i="14"/>
  <c r="O175" i="14"/>
  <c r="P175" i="14"/>
  <c r="Q175" i="14"/>
  <c r="R175" i="14"/>
  <c r="T175" i="14"/>
  <c r="I175" i="14" s="1"/>
  <c r="M176" i="14"/>
  <c r="N176" i="14"/>
  <c r="O176" i="14"/>
  <c r="P176" i="14"/>
  <c r="Q176" i="14"/>
  <c r="R176" i="14"/>
  <c r="T176" i="14"/>
  <c r="I176" i="14" s="1"/>
  <c r="M177" i="14"/>
  <c r="N177" i="14"/>
  <c r="O177" i="14"/>
  <c r="P177" i="14"/>
  <c r="Q177" i="14"/>
  <c r="R177" i="14"/>
  <c r="T177" i="14"/>
  <c r="I177" i="14" s="1"/>
  <c r="M178" i="14"/>
  <c r="N178" i="14"/>
  <c r="O178" i="14"/>
  <c r="P178" i="14"/>
  <c r="Q178" i="14"/>
  <c r="R178" i="14"/>
  <c r="T178" i="14"/>
  <c r="I178" i="14" s="1"/>
  <c r="M179" i="14"/>
  <c r="N179" i="14"/>
  <c r="O179" i="14"/>
  <c r="P179" i="14"/>
  <c r="Q179" i="14"/>
  <c r="R179" i="14"/>
  <c r="T179" i="14"/>
  <c r="I179" i="14" s="1"/>
  <c r="M180" i="14"/>
  <c r="N180" i="14"/>
  <c r="O180" i="14"/>
  <c r="P180" i="14"/>
  <c r="Q180" i="14"/>
  <c r="R180" i="14"/>
  <c r="T180" i="14"/>
  <c r="I180" i="14" s="1"/>
  <c r="M181" i="14"/>
  <c r="N181" i="14"/>
  <c r="O181" i="14"/>
  <c r="P181" i="14"/>
  <c r="Q181" i="14"/>
  <c r="R181" i="14"/>
  <c r="T181" i="14"/>
  <c r="I181" i="14" s="1"/>
  <c r="M182" i="14"/>
  <c r="N182" i="14"/>
  <c r="O182" i="14"/>
  <c r="P182" i="14"/>
  <c r="Q182" i="14"/>
  <c r="R182" i="14"/>
  <c r="T182" i="14"/>
  <c r="I182" i="14" s="1"/>
  <c r="M183" i="14"/>
  <c r="N183" i="14"/>
  <c r="O183" i="14"/>
  <c r="P183" i="14"/>
  <c r="Q183" i="14"/>
  <c r="R183" i="14"/>
  <c r="T183" i="14"/>
  <c r="I183" i="14" s="1"/>
  <c r="M184" i="14"/>
  <c r="N184" i="14"/>
  <c r="O184" i="14"/>
  <c r="P184" i="14"/>
  <c r="Q184" i="14"/>
  <c r="R184" i="14"/>
  <c r="T184" i="14"/>
  <c r="I184" i="14" s="1"/>
  <c r="M185" i="14"/>
  <c r="N185" i="14"/>
  <c r="O185" i="14"/>
  <c r="P185" i="14"/>
  <c r="Q185" i="14"/>
  <c r="R185" i="14"/>
  <c r="T185" i="14"/>
  <c r="I185" i="14" s="1"/>
  <c r="M186" i="14"/>
  <c r="N186" i="14"/>
  <c r="O186" i="14"/>
  <c r="P186" i="14"/>
  <c r="Q186" i="14"/>
  <c r="R186" i="14"/>
  <c r="T186" i="14"/>
  <c r="I186" i="14" s="1"/>
  <c r="M187" i="14"/>
  <c r="N187" i="14"/>
  <c r="O187" i="14"/>
  <c r="P187" i="14"/>
  <c r="Q187" i="14"/>
  <c r="R187" i="14"/>
  <c r="T187" i="14"/>
  <c r="I187" i="14" s="1"/>
  <c r="M188" i="14"/>
  <c r="N188" i="14"/>
  <c r="O188" i="14"/>
  <c r="P188" i="14"/>
  <c r="Q188" i="14"/>
  <c r="R188" i="14"/>
  <c r="T188" i="14"/>
  <c r="I188" i="14" s="1"/>
  <c r="M189" i="14"/>
  <c r="N189" i="14"/>
  <c r="O189" i="14"/>
  <c r="P189" i="14"/>
  <c r="Q189" i="14"/>
  <c r="R189" i="14"/>
  <c r="T189" i="14"/>
  <c r="I189" i="14" s="1"/>
  <c r="M190" i="14"/>
  <c r="N190" i="14"/>
  <c r="O190" i="14"/>
  <c r="P190" i="14"/>
  <c r="Q190" i="14"/>
  <c r="R190" i="14"/>
  <c r="T190" i="14"/>
  <c r="I190" i="14" s="1"/>
  <c r="M191" i="14"/>
  <c r="N191" i="14"/>
  <c r="O191" i="14"/>
  <c r="P191" i="14"/>
  <c r="Q191" i="14"/>
  <c r="R191" i="14"/>
  <c r="T191" i="14"/>
  <c r="I191" i="14" s="1"/>
  <c r="M192" i="14"/>
  <c r="N192" i="14"/>
  <c r="O192" i="14"/>
  <c r="P192" i="14"/>
  <c r="Q192" i="14"/>
  <c r="R192" i="14"/>
  <c r="T192" i="14"/>
  <c r="I192" i="14" s="1"/>
  <c r="M193" i="14"/>
  <c r="N193" i="14"/>
  <c r="O193" i="14"/>
  <c r="P193" i="14"/>
  <c r="Q193" i="14"/>
  <c r="R193" i="14"/>
  <c r="T193" i="14"/>
  <c r="I193" i="14" s="1"/>
  <c r="M194" i="14"/>
  <c r="N194" i="14"/>
  <c r="O194" i="14"/>
  <c r="P194" i="14"/>
  <c r="Q194" i="14"/>
  <c r="R194" i="14"/>
  <c r="T194" i="14"/>
  <c r="I194" i="14" s="1"/>
  <c r="M195" i="14"/>
  <c r="N195" i="14"/>
  <c r="O195" i="14"/>
  <c r="P195" i="14"/>
  <c r="Q195" i="14"/>
  <c r="R195" i="14"/>
  <c r="T195" i="14"/>
  <c r="I195" i="14" s="1"/>
  <c r="M196" i="14"/>
  <c r="N196" i="14"/>
  <c r="O196" i="14"/>
  <c r="P196" i="14"/>
  <c r="Q196" i="14"/>
  <c r="R196" i="14"/>
  <c r="T196" i="14"/>
  <c r="I196" i="14" s="1"/>
  <c r="M197" i="14"/>
  <c r="N197" i="14"/>
  <c r="O197" i="14"/>
  <c r="P197" i="14"/>
  <c r="Q197" i="14"/>
  <c r="R197" i="14"/>
  <c r="T197" i="14"/>
  <c r="I197" i="14" s="1"/>
  <c r="M198" i="14"/>
  <c r="N198" i="14"/>
  <c r="O198" i="14"/>
  <c r="P198" i="14"/>
  <c r="Q198" i="14"/>
  <c r="R198" i="14"/>
  <c r="T198" i="14"/>
  <c r="I198" i="14" s="1"/>
  <c r="M199" i="14"/>
  <c r="N199" i="14"/>
  <c r="O199" i="14"/>
  <c r="P199" i="14"/>
  <c r="Q199" i="14"/>
  <c r="R199" i="14"/>
  <c r="T199" i="14"/>
  <c r="I199" i="14" s="1"/>
  <c r="M200" i="14"/>
  <c r="N200" i="14"/>
  <c r="O200" i="14"/>
  <c r="P200" i="14"/>
  <c r="Q200" i="14"/>
  <c r="R200" i="14"/>
  <c r="T200" i="14"/>
  <c r="I200" i="14" s="1"/>
  <c r="M201" i="14"/>
  <c r="N201" i="14"/>
  <c r="O201" i="14"/>
  <c r="P201" i="14"/>
  <c r="Q201" i="14"/>
  <c r="R201" i="14"/>
  <c r="T201" i="14"/>
  <c r="I201" i="14" s="1"/>
  <c r="M202" i="14"/>
  <c r="N202" i="14"/>
  <c r="O202" i="14"/>
  <c r="P202" i="14"/>
  <c r="Q202" i="14"/>
  <c r="R202" i="14"/>
  <c r="T202" i="14"/>
  <c r="I202" i="14" s="1"/>
  <c r="M203" i="14"/>
  <c r="N203" i="14"/>
  <c r="O203" i="14"/>
  <c r="P203" i="14"/>
  <c r="Q203" i="14"/>
  <c r="R203" i="14"/>
  <c r="T203" i="14"/>
  <c r="I203" i="14" s="1"/>
  <c r="M204" i="14"/>
  <c r="N204" i="14"/>
  <c r="O204" i="14"/>
  <c r="P204" i="14"/>
  <c r="Q204" i="14"/>
  <c r="R204" i="14"/>
  <c r="T204" i="14"/>
  <c r="I204" i="14" s="1"/>
  <c r="M205" i="14"/>
  <c r="N205" i="14"/>
  <c r="O205" i="14"/>
  <c r="P205" i="14"/>
  <c r="Q205" i="14"/>
  <c r="R205" i="14"/>
  <c r="T205" i="14"/>
  <c r="I205" i="14" s="1"/>
  <c r="M206" i="14"/>
  <c r="N206" i="14"/>
  <c r="O206" i="14"/>
  <c r="P206" i="14"/>
  <c r="Q206" i="14"/>
  <c r="R206" i="14"/>
  <c r="T206" i="14"/>
  <c r="I206" i="14" s="1"/>
  <c r="M207" i="14"/>
  <c r="N207" i="14"/>
  <c r="O207" i="14"/>
  <c r="P207" i="14"/>
  <c r="Q207" i="14"/>
  <c r="R207" i="14"/>
  <c r="T207" i="14"/>
  <c r="I207" i="14" s="1"/>
  <c r="M208" i="14"/>
  <c r="N208" i="14"/>
  <c r="O208" i="14"/>
  <c r="P208" i="14"/>
  <c r="Q208" i="14"/>
  <c r="R208" i="14"/>
  <c r="T208" i="14"/>
  <c r="I208" i="14" s="1"/>
  <c r="M209" i="14"/>
  <c r="N209" i="14"/>
  <c r="O209" i="14"/>
  <c r="P209" i="14"/>
  <c r="Q209" i="14"/>
  <c r="R209" i="14"/>
  <c r="T209" i="14"/>
  <c r="I209" i="14" s="1"/>
  <c r="M210" i="14"/>
  <c r="N210" i="14"/>
  <c r="O210" i="14"/>
  <c r="P210" i="14"/>
  <c r="Q210" i="14"/>
  <c r="R210" i="14"/>
  <c r="T210" i="14"/>
  <c r="I210" i="14" s="1"/>
  <c r="M211" i="14"/>
  <c r="N211" i="14"/>
  <c r="O211" i="14"/>
  <c r="P211" i="14"/>
  <c r="Q211" i="14"/>
  <c r="R211" i="14"/>
  <c r="T211" i="14"/>
  <c r="I211" i="14" s="1"/>
  <c r="M212" i="14"/>
  <c r="N212" i="14"/>
  <c r="O212" i="14"/>
  <c r="P212" i="14"/>
  <c r="Q212" i="14"/>
  <c r="R212" i="14"/>
  <c r="T212" i="14"/>
  <c r="I212" i="14" s="1"/>
  <c r="M213" i="14"/>
  <c r="N213" i="14"/>
  <c r="O213" i="14"/>
  <c r="P213" i="14"/>
  <c r="Q213" i="14"/>
  <c r="R213" i="14"/>
  <c r="T213" i="14"/>
  <c r="I213" i="14" s="1"/>
  <c r="M214" i="14"/>
  <c r="N214" i="14"/>
  <c r="O214" i="14"/>
  <c r="P214" i="14"/>
  <c r="Q214" i="14"/>
  <c r="R214" i="14"/>
  <c r="T214" i="14"/>
  <c r="I214" i="14" s="1"/>
  <c r="M215" i="14"/>
  <c r="N215" i="14"/>
  <c r="O215" i="14"/>
  <c r="P215" i="14"/>
  <c r="Q215" i="14"/>
  <c r="R215" i="14"/>
  <c r="T215" i="14"/>
  <c r="I215" i="14" s="1"/>
  <c r="M216" i="14"/>
  <c r="N216" i="14"/>
  <c r="O216" i="14"/>
  <c r="P216" i="14"/>
  <c r="Q216" i="14"/>
  <c r="R216" i="14"/>
  <c r="T216" i="14"/>
  <c r="I216" i="14" s="1"/>
  <c r="M217" i="14"/>
  <c r="N217" i="14"/>
  <c r="O217" i="14"/>
  <c r="P217" i="14"/>
  <c r="Q217" i="14"/>
  <c r="R217" i="14"/>
  <c r="T217" i="14"/>
  <c r="I217" i="14" s="1"/>
  <c r="M218" i="14"/>
  <c r="N218" i="14"/>
  <c r="O218" i="14"/>
  <c r="P218" i="14"/>
  <c r="Q218" i="14"/>
  <c r="R218" i="14"/>
  <c r="T218" i="14"/>
  <c r="I218" i="14" s="1"/>
  <c r="M219" i="14"/>
  <c r="N219" i="14"/>
  <c r="O219" i="14"/>
  <c r="P219" i="14"/>
  <c r="Q219" i="14"/>
  <c r="R219" i="14"/>
  <c r="T219" i="14"/>
  <c r="I219" i="14" s="1"/>
  <c r="M220" i="14"/>
  <c r="N220" i="14"/>
  <c r="O220" i="14"/>
  <c r="P220" i="14"/>
  <c r="Q220" i="14"/>
  <c r="R220" i="14"/>
  <c r="T220" i="14"/>
  <c r="I220" i="14" s="1"/>
  <c r="M221" i="14"/>
  <c r="N221" i="14"/>
  <c r="O221" i="14"/>
  <c r="P221" i="14"/>
  <c r="Q221" i="14"/>
  <c r="R221" i="14"/>
  <c r="T221" i="14"/>
  <c r="I221" i="14" s="1"/>
  <c r="M222" i="14"/>
  <c r="N222" i="14"/>
  <c r="O222" i="14"/>
  <c r="P222" i="14"/>
  <c r="Q222" i="14"/>
  <c r="R222" i="14"/>
  <c r="T222" i="14"/>
  <c r="I222" i="14" s="1"/>
  <c r="M223" i="14"/>
  <c r="N223" i="14"/>
  <c r="O223" i="14"/>
  <c r="P223" i="14"/>
  <c r="Q223" i="14"/>
  <c r="R223" i="14"/>
  <c r="T223" i="14"/>
  <c r="I223" i="14" s="1"/>
  <c r="M224" i="14"/>
  <c r="N224" i="14"/>
  <c r="O224" i="14"/>
  <c r="P224" i="14"/>
  <c r="Q224" i="14"/>
  <c r="R224" i="14"/>
  <c r="T224" i="14"/>
  <c r="I224" i="14" s="1"/>
  <c r="M225" i="14"/>
  <c r="N225" i="14"/>
  <c r="O225" i="14"/>
  <c r="P225" i="14"/>
  <c r="Q225" i="14"/>
  <c r="R225" i="14"/>
  <c r="T225" i="14"/>
  <c r="I225" i="14" s="1"/>
  <c r="M226" i="14"/>
  <c r="N226" i="14"/>
  <c r="O226" i="14"/>
  <c r="P226" i="14"/>
  <c r="Q226" i="14"/>
  <c r="R226" i="14"/>
  <c r="T226" i="14"/>
  <c r="I226" i="14" s="1"/>
  <c r="M227" i="14"/>
  <c r="N227" i="14"/>
  <c r="O227" i="14"/>
  <c r="P227" i="14"/>
  <c r="Q227" i="14"/>
  <c r="R227" i="14"/>
  <c r="T227" i="14"/>
  <c r="I227" i="14" s="1"/>
  <c r="M228" i="14"/>
  <c r="N228" i="14"/>
  <c r="O228" i="14"/>
  <c r="P228" i="14"/>
  <c r="Q228" i="14"/>
  <c r="R228" i="14"/>
  <c r="T228" i="14"/>
  <c r="I228" i="14" s="1"/>
  <c r="M229" i="14"/>
  <c r="N229" i="14"/>
  <c r="O229" i="14"/>
  <c r="P229" i="14"/>
  <c r="Q229" i="14"/>
  <c r="R229" i="14"/>
  <c r="T229" i="14"/>
  <c r="I229" i="14" s="1"/>
  <c r="M230" i="14"/>
  <c r="N230" i="14"/>
  <c r="O230" i="14"/>
  <c r="P230" i="14"/>
  <c r="Q230" i="14"/>
  <c r="R230" i="14"/>
  <c r="T230" i="14"/>
  <c r="I230" i="14" s="1"/>
  <c r="M231" i="14"/>
  <c r="N231" i="14"/>
  <c r="O231" i="14"/>
  <c r="P231" i="14"/>
  <c r="Q231" i="14"/>
  <c r="R231" i="14"/>
  <c r="T231" i="14"/>
  <c r="I231" i="14" s="1"/>
  <c r="M232" i="14"/>
  <c r="N232" i="14"/>
  <c r="O232" i="14"/>
  <c r="P232" i="14"/>
  <c r="Q232" i="14"/>
  <c r="R232" i="14"/>
  <c r="T232" i="14"/>
  <c r="I232" i="14" s="1"/>
  <c r="M233" i="14"/>
  <c r="N233" i="14"/>
  <c r="O233" i="14"/>
  <c r="P233" i="14"/>
  <c r="Q233" i="14"/>
  <c r="R233" i="14"/>
  <c r="T233" i="14"/>
  <c r="I233" i="14" s="1"/>
  <c r="M234" i="14"/>
  <c r="N234" i="14"/>
  <c r="O234" i="14"/>
  <c r="P234" i="14"/>
  <c r="Q234" i="14"/>
  <c r="R234" i="14"/>
  <c r="T234" i="14"/>
  <c r="I234" i="14" s="1"/>
  <c r="M235" i="14"/>
  <c r="N235" i="14"/>
  <c r="O235" i="14"/>
  <c r="P235" i="14"/>
  <c r="Q235" i="14"/>
  <c r="R235" i="14"/>
  <c r="T235" i="14"/>
  <c r="I235" i="14" s="1"/>
  <c r="M236" i="14"/>
  <c r="N236" i="14"/>
  <c r="O236" i="14"/>
  <c r="P236" i="14"/>
  <c r="Q236" i="14"/>
  <c r="R236" i="14"/>
  <c r="T236" i="14"/>
  <c r="I236" i="14" s="1"/>
  <c r="M237" i="14"/>
  <c r="N237" i="14"/>
  <c r="O237" i="14"/>
  <c r="P237" i="14"/>
  <c r="Q237" i="14"/>
  <c r="R237" i="14"/>
  <c r="T237" i="14"/>
  <c r="I237" i="14" s="1"/>
  <c r="M238" i="14"/>
  <c r="N238" i="14"/>
  <c r="O238" i="14"/>
  <c r="P238" i="14"/>
  <c r="Q238" i="14"/>
  <c r="R238" i="14"/>
  <c r="T238" i="14"/>
  <c r="I238" i="14" s="1"/>
  <c r="M239" i="14"/>
  <c r="N239" i="14"/>
  <c r="O239" i="14"/>
  <c r="P239" i="14"/>
  <c r="Q239" i="14"/>
  <c r="R239" i="14"/>
  <c r="T239" i="14"/>
  <c r="I239" i="14" s="1"/>
  <c r="M240" i="14"/>
  <c r="N240" i="14"/>
  <c r="O240" i="14"/>
  <c r="P240" i="14"/>
  <c r="Q240" i="14"/>
  <c r="R240" i="14"/>
  <c r="T240" i="14"/>
  <c r="I240" i="14" s="1"/>
  <c r="M241" i="14"/>
  <c r="N241" i="14"/>
  <c r="O241" i="14"/>
  <c r="P241" i="14"/>
  <c r="Q241" i="14"/>
  <c r="R241" i="14"/>
  <c r="T241" i="14"/>
  <c r="I241" i="14" s="1"/>
  <c r="M242" i="14"/>
  <c r="N242" i="14"/>
  <c r="O242" i="14"/>
  <c r="P242" i="14"/>
  <c r="Q242" i="14"/>
  <c r="R242" i="14"/>
  <c r="T242" i="14"/>
  <c r="I242" i="14" s="1"/>
  <c r="M243" i="14"/>
  <c r="N243" i="14"/>
  <c r="O243" i="14"/>
  <c r="P243" i="14"/>
  <c r="Q243" i="14"/>
  <c r="R243" i="14"/>
  <c r="T243" i="14"/>
  <c r="I243" i="14" s="1"/>
  <c r="M244" i="14"/>
  <c r="N244" i="14"/>
  <c r="O244" i="14"/>
  <c r="P244" i="14"/>
  <c r="Q244" i="14"/>
  <c r="R244" i="14"/>
  <c r="T244" i="14"/>
  <c r="I244" i="14" s="1"/>
  <c r="M245" i="14"/>
  <c r="N245" i="14"/>
  <c r="O245" i="14"/>
  <c r="P245" i="14"/>
  <c r="Q245" i="14"/>
  <c r="R245" i="14"/>
  <c r="T245" i="14"/>
  <c r="I245" i="14" s="1"/>
  <c r="M246" i="14"/>
  <c r="N246" i="14"/>
  <c r="O246" i="14"/>
  <c r="P246" i="14"/>
  <c r="Q246" i="14"/>
  <c r="R246" i="14"/>
  <c r="T246" i="14"/>
  <c r="I246" i="14" s="1"/>
  <c r="M247" i="14"/>
  <c r="N247" i="14"/>
  <c r="O247" i="14"/>
  <c r="P247" i="14"/>
  <c r="Q247" i="14"/>
  <c r="R247" i="14"/>
  <c r="T247" i="14"/>
  <c r="I247" i="14" s="1"/>
  <c r="M248" i="14"/>
  <c r="N248" i="14"/>
  <c r="O248" i="14"/>
  <c r="P248" i="14"/>
  <c r="Q248" i="14"/>
  <c r="R248" i="14"/>
  <c r="T248" i="14"/>
  <c r="I248" i="14" s="1"/>
  <c r="M249" i="14"/>
  <c r="N249" i="14"/>
  <c r="O249" i="14"/>
  <c r="P249" i="14"/>
  <c r="Q249" i="14"/>
  <c r="R249" i="14"/>
  <c r="T249" i="14"/>
  <c r="I249" i="14" s="1"/>
  <c r="M250" i="14"/>
  <c r="N250" i="14"/>
  <c r="O250" i="14"/>
  <c r="P250" i="14"/>
  <c r="Q250" i="14"/>
  <c r="R250" i="14"/>
  <c r="T250" i="14"/>
  <c r="I250" i="14" s="1"/>
  <c r="M251" i="14"/>
  <c r="N251" i="14"/>
  <c r="O251" i="14"/>
  <c r="P251" i="14"/>
  <c r="Q251" i="14"/>
  <c r="R251" i="14"/>
  <c r="T251" i="14"/>
  <c r="I251" i="14" s="1"/>
  <c r="M252" i="14"/>
  <c r="N252" i="14"/>
  <c r="O252" i="14"/>
  <c r="P252" i="14"/>
  <c r="Q252" i="14"/>
  <c r="R252" i="14"/>
  <c r="T252" i="14"/>
  <c r="I252" i="14" s="1"/>
  <c r="M253" i="14"/>
  <c r="N253" i="14"/>
  <c r="O253" i="14"/>
  <c r="P253" i="14"/>
  <c r="Q253" i="14"/>
  <c r="R253" i="14"/>
  <c r="T253" i="14"/>
  <c r="I253" i="14" s="1"/>
  <c r="M254" i="14"/>
  <c r="N254" i="14"/>
  <c r="O254" i="14"/>
  <c r="P254" i="14"/>
  <c r="Q254" i="14"/>
  <c r="R254" i="14"/>
  <c r="T254" i="14"/>
  <c r="I254" i="14" s="1"/>
  <c r="M255" i="14"/>
  <c r="N255" i="14"/>
  <c r="O255" i="14"/>
  <c r="P255" i="14"/>
  <c r="Q255" i="14"/>
  <c r="R255" i="14"/>
  <c r="T255" i="14"/>
  <c r="I255" i="14" s="1"/>
  <c r="M256" i="14"/>
  <c r="N256" i="14"/>
  <c r="O256" i="14"/>
  <c r="P256" i="14"/>
  <c r="Q256" i="14"/>
  <c r="R256" i="14"/>
  <c r="T256" i="14"/>
  <c r="I256" i="14" s="1"/>
  <c r="M257" i="14"/>
  <c r="N257" i="14"/>
  <c r="O257" i="14"/>
  <c r="P257" i="14"/>
  <c r="Q257" i="14"/>
  <c r="R257" i="14"/>
  <c r="T257" i="14"/>
  <c r="I257" i="14" s="1"/>
  <c r="M258" i="14"/>
  <c r="N258" i="14"/>
  <c r="O258" i="14"/>
  <c r="P258" i="14"/>
  <c r="Q258" i="14"/>
  <c r="R258" i="14"/>
  <c r="T258" i="14"/>
  <c r="I258" i="14" s="1"/>
  <c r="M259" i="14"/>
  <c r="N259" i="14"/>
  <c r="O259" i="14"/>
  <c r="P259" i="14"/>
  <c r="Q259" i="14"/>
  <c r="R259" i="14"/>
  <c r="T259" i="14"/>
  <c r="I259" i="14" s="1"/>
  <c r="M260" i="14"/>
  <c r="N260" i="14"/>
  <c r="O260" i="14"/>
  <c r="P260" i="14"/>
  <c r="Q260" i="14"/>
  <c r="R260" i="14"/>
  <c r="T260" i="14"/>
  <c r="I260" i="14" s="1"/>
  <c r="M261" i="14"/>
  <c r="N261" i="14"/>
  <c r="O261" i="14"/>
  <c r="P261" i="14"/>
  <c r="Q261" i="14"/>
  <c r="R261" i="14"/>
  <c r="T261" i="14"/>
  <c r="I261" i="14" s="1"/>
  <c r="M262" i="14"/>
  <c r="N262" i="14"/>
  <c r="O262" i="14"/>
  <c r="P262" i="14"/>
  <c r="Q262" i="14"/>
  <c r="R262" i="14"/>
  <c r="T262" i="14"/>
  <c r="I262" i="14" s="1"/>
  <c r="M263" i="14"/>
  <c r="N263" i="14"/>
  <c r="O263" i="14"/>
  <c r="P263" i="14"/>
  <c r="Q263" i="14"/>
  <c r="R263" i="14"/>
  <c r="T263" i="14"/>
  <c r="I263" i="14" s="1"/>
  <c r="M264" i="14"/>
  <c r="N264" i="14"/>
  <c r="O264" i="14"/>
  <c r="P264" i="14"/>
  <c r="Q264" i="14"/>
  <c r="R264" i="14"/>
  <c r="T264" i="14"/>
  <c r="I264" i="14" s="1"/>
  <c r="M265" i="14"/>
  <c r="N265" i="14"/>
  <c r="O265" i="14"/>
  <c r="P265" i="14"/>
  <c r="Q265" i="14"/>
  <c r="R265" i="14"/>
  <c r="T265" i="14"/>
  <c r="I265" i="14" s="1"/>
  <c r="M266" i="14"/>
  <c r="N266" i="14"/>
  <c r="O266" i="14"/>
  <c r="P266" i="14"/>
  <c r="Q266" i="14"/>
  <c r="R266" i="14"/>
  <c r="T266" i="14"/>
  <c r="I266" i="14" s="1"/>
  <c r="M267" i="14"/>
  <c r="N267" i="14"/>
  <c r="O267" i="14"/>
  <c r="P267" i="14"/>
  <c r="Q267" i="14"/>
  <c r="R267" i="14"/>
  <c r="T267" i="14"/>
  <c r="I267" i="14" s="1"/>
  <c r="M268" i="14"/>
  <c r="N268" i="14"/>
  <c r="O268" i="14"/>
  <c r="P268" i="14"/>
  <c r="Q268" i="14"/>
  <c r="R268" i="14"/>
  <c r="T268" i="14"/>
  <c r="I268" i="14" s="1"/>
  <c r="M269" i="14"/>
  <c r="N269" i="14"/>
  <c r="O269" i="14"/>
  <c r="P269" i="14"/>
  <c r="Q269" i="14"/>
  <c r="R269" i="14"/>
  <c r="T269" i="14"/>
  <c r="I269" i="14" s="1"/>
  <c r="M270" i="14"/>
  <c r="N270" i="14"/>
  <c r="O270" i="14"/>
  <c r="P270" i="14"/>
  <c r="Q270" i="14"/>
  <c r="R270" i="14"/>
  <c r="T270" i="14"/>
  <c r="I270" i="14" s="1"/>
  <c r="M271" i="14"/>
  <c r="N271" i="14"/>
  <c r="O271" i="14"/>
  <c r="P271" i="14"/>
  <c r="Q271" i="14"/>
  <c r="R271" i="14"/>
  <c r="T271" i="14"/>
  <c r="I271" i="14" s="1"/>
  <c r="M272" i="14"/>
  <c r="N272" i="14"/>
  <c r="O272" i="14"/>
  <c r="P272" i="14"/>
  <c r="Q272" i="14"/>
  <c r="R272" i="14"/>
  <c r="T272" i="14"/>
  <c r="I272" i="14" s="1"/>
  <c r="M273" i="14"/>
  <c r="N273" i="14"/>
  <c r="O273" i="14"/>
  <c r="P273" i="14"/>
  <c r="Q273" i="14"/>
  <c r="R273" i="14"/>
  <c r="T273" i="14"/>
  <c r="I273" i="14" s="1"/>
  <c r="M274" i="14"/>
  <c r="N274" i="14"/>
  <c r="O274" i="14"/>
  <c r="P274" i="14"/>
  <c r="Q274" i="14"/>
  <c r="R274" i="14"/>
  <c r="T274" i="14"/>
  <c r="I274" i="14" s="1"/>
  <c r="M275" i="14"/>
  <c r="N275" i="14"/>
  <c r="O275" i="14"/>
  <c r="P275" i="14"/>
  <c r="Q275" i="14"/>
  <c r="R275" i="14"/>
  <c r="T275" i="14"/>
  <c r="I275" i="14" s="1"/>
  <c r="M276" i="14"/>
  <c r="N276" i="14"/>
  <c r="O276" i="14"/>
  <c r="P276" i="14"/>
  <c r="Q276" i="14"/>
  <c r="R276" i="14"/>
  <c r="T276" i="14"/>
  <c r="I276" i="14" s="1"/>
  <c r="M277" i="14"/>
  <c r="N277" i="14"/>
  <c r="O277" i="14"/>
  <c r="P277" i="14"/>
  <c r="Q277" i="14"/>
  <c r="R277" i="14"/>
  <c r="T277" i="14"/>
  <c r="I277" i="14" s="1"/>
  <c r="M278" i="14"/>
  <c r="N278" i="14"/>
  <c r="O278" i="14"/>
  <c r="P278" i="14"/>
  <c r="Q278" i="14"/>
  <c r="R278" i="14"/>
  <c r="T278" i="14"/>
  <c r="I278" i="14" s="1"/>
  <c r="M279" i="14"/>
  <c r="N279" i="14"/>
  <c r="O279" i="14"/>
  <c r="P279" i="14"/>
  <c r="Q279" i="14"/>
  <c r="R279" i="14"/>
  <c r="T279" i="14"/>
  <c r="I279" i="14" s="1"/>
  <c r="M280" i="14"/>
  <c r="N280" i="14"/>
  <c r="O280" i="14"/>
  <c r="P280" i="14"/>
  <c r="Q280" i="14"/>
  <c r="R280" i="14"/>
  <c r="T280" i="14"/>
  <c r="I280" i="14" s="1"/>
  <c r="M281" i="14"/>
  <c r="N281" i="14"/>
  <c r="O281" i="14"/>
  <c r="P281" i="14"/>
  <c r="Q281" i="14"/>
  <c r="R281" i="14"/>
  <c r="T281" i="14"/>
  <c r="I281" i="14" s="1"/>
  <c r="M282" i="14"/>
  <c r="N282" i="14"/>
  <c r="O282" i="14"/>
  <c r="P282" i="14"/>
  <c r="Q282" i="14"/>
  <c r="R282" i="14"/>
  <c r="T282" i="14"/>
  <c r="I282" i="14" s="1"/>
  <c r="M283" i="14"/>
  <c r="N283" i="14"/>
  <c r="O283" i="14"/>
  <c r="P283" i="14"/>
  <c r="Q283" i="14"/>
  <c r="R283" i="14"/>
  <c r="T283" i="14"/>
  <c r="I283" i="14" s="1"/>
  <c r="M284" i="14"/>
  <c r="N284" i="14"/>
  <c r="O284" i="14"/>
  <c r="P284" i="14"/>
  <c r="Q284" i="14"/>
  <c r="R284" i="14"/>
  <c r="T284" i="14"/>
  <c r="I284" i="14" s="1"/>
  <c r="M285" i="14"/>
  <c r="N285" i="14"/>
  <c r="O285" i="14"/>
  <c r="P285" i="14"/>
  <c r="Q285" i="14"/>
  <c r="R285" i="14"/>
  <c r="T285" i="14"/>
  <c r="I285" i="14" s="1"/>
  <c r="M286" i="14"/>
  <c r="N286" i="14"/>
  <c r="O286" i="14"/>
  <c r="P286" i="14"/>
  <c r="Q286" i="14"/>
  <c r="R286" i="14"/>
  <c r="T286" i="14"/>
  <c r="I286" i="14" s="1"/>
  <c r="M287" i="14"/>
  <c r="N287" i="14"/>
  <c r="O287" i="14"/>
  <c r="P287" i="14"/>
  <c r="Q287" i="14"/>
  <c r="R287" i="14"/>
  <c r="T287" i="14"/>
  <c r="I287" i="14" s="1"/>
  <c r="M288" i="14"/>
  <c r="N288" i="14"/>
  <c r="O288" i="14"/>
  <c r="P288" i="14"/>
  <c r="Q288" i="14"/>
  <c r="R288" i="14"/>
  <c r="T288" i="14"/>
  <c r="I288" i="14" s="1"/>
  <c r="M289" i="14"/>
  <c r="N289" i="14"/>
  <c r="O289" i="14"/>
  <c r="P289" i="14"/>
  <c r="Q289" i="14"/>
  <c r="R289" i="14"/>
  <c r="T289" i="14"/>
  <c r="I289" i="14" s="1"/>
  <c r="M290" i="14"/>
  <c r="N290" i="14"/>
  <c r="O290" i="14"/>
  <c r="P290" i="14"/>
  <c r="Q290" i="14"/>
  <c r="R290" i="14"/>
  <c r="T290" i="14"/>
  <c r="I290" i="14" s="1"/>
  <c r="M291" i="14"/>
  <c r="N291" i="14"/>
  <c r="O291" i="14"/>
  <c r="P291" i="14"/>
  <c r="Q291" i="14"/>
  <c r="R291" i="14"/>
  <c r="T291" i="14"/>
  <c r="I291" i="14" s="1"/>
  <c r="M292" i="14"/>
  <c r="N292" i="14"/>
  <c r="O292" i="14"/>
  <c r="P292" i="14"/>
  <c r="Q292" i="14"/>
  <c r="R292" i="14"/>
  <c r="T292" i="14"/>
  <c r="I292" i="14" s="1"/>
  <c r="M293" i="14"/>
  <c r="N293" i="14"/>
  <c r="O293" i="14"/>
  <c r="P293" i="14"/>
  <c r="Q293" i="14"/>
  <c r="R293" i="14"/>
  <c r="T293" i="14"/>
  <c r="I293" i="14" s="1"/>
  <c r="M294" i="14"/>
  <c r="N294" i="14"/>
  <c r="O294" i="14"/>
  <c r="P294" i="14"/>
  <c r="Q294" i="14"/>
  <c r="R294" i="14"/>
  <c r="T294" i="14"/>
  <c r="I294" i="14" s="1"/>
  <c r="M295" i="14"/>
  <c r="N295" i="14"/>
  <c r="O295" i="14"/>
  <c r="P295" i="14"/>
  <c r="Q295" i="14"/>
  <c r="R295" i="14"/>
  <c r="T295" i="14"/>
  <c r="I295" i="14" s="1"/>
  <c r="M296" i="14"/>
  <c r="N296" i="14"/>
  <c r="O296" i="14"/>
  <c r="P296" i="14"/>
  <c r="Q296" i="14"/>
  <c r="R296" i="14"/>
  <c r="T296" i="14"/>
  <c r="I296" i="14" s="1"/>
  <c r="M297" i="14"/>
  <c r="N297" i="14"/>
  <c r="O297" i="14"/>
  <c r="P297" i="14"/>
  <c r="Q297" i="14"/>
  <c r="R297" i="14"/>
  <c r="T297" i="14"/>
  <c r="I297" i="14" s="1"/>
  <c r="M298" i="14"/>
  <c r="N298" i="14"/>
  <c r="O298" i="14"/>
  <c r="P298" i="14"/>
  <c r="Q298" i="14"/>
  <c r="R298" i="14"/>
  <c r="T298" i="14"/>
  <c r="I298" i="14" s="1"/>
  <c r="M299" i="14"/>
  <c r="N299" i="14"/>
  <c r="O299" i="14"/>
  <c r="P299" i="14"/>
  <c r="Q299" i="14"/>
  <c r="R299" i="14"/>
  <c r="T299" i="14"/>
  <c r="I299" i="14" s="1"/>
  <c r="M300" i="14"/>
  <c r="N300" i="14"/>
  <c r="O300" i="14"/>
  <c r="P300" i="14"/>
  <c r="Q300" i="14"/>
  <c r="R300" i="14"/>
  <c r="T300" i="14"/>
  <c r="I300" i="14" s="1"/>
  <c r="M301" i="14"/>
  <c r="N301" i="14"/>
  <c r="O301" i="14"/>
  <c r="P301" i="14"/>
  <c r="Q301" i="14"/>
  <c r="R301" i="14"/>
  <c r="T301" i="14"/>
  <c r="I301" i="14" s="1"/>
  <c r="M302" i="14"/>
  <c r="N302" i="14"/>
  <c r="O302" i="14"/>
  <c r="P302" i="14"/>
  <c r="Q302" i="14"/>
  <c r="R302" i="14"/>
  <c r="T302" i="14"/>
  <c r="I302" i="14" s="1"/>
  <c r="M303" i="14"/>
  <c r="N303" i="14"/>
  <c r="O303" i="14"/>
  <c r="P303" i="14"/>
  <c r="Q303" i="14"/>
  <c r="R303" i="14"/>
  <c r="T303" i="14"/>
  <c r="I303" i="14" s="1"/>
  <c r="M304" i="14"/>
  <c r="N304" i="14"/>
  <c r="O304" i="14"/>
  <c r="P304" i="14"/>
  <c r="Q304" i="14"/>
  <c r="R304" i="14"/>
  <c r="T304" i="14"/>
  <c r="I304" i="14" s="1"/>
  <c r="M305" i="14"/>
  <c r="N305" i="14"/>
  <c r="O305" i="14"/>
  <c r="P305" i="14"/>
  <c r="Q305" i="14"/>
  <c r="R305" i="14"/>
  <c r="T305" i="14"/>
  <c r="I305" i="14" s="1"/>
  <c r="M306" i="14"/>
  <c r="N306" i="14"/>
  <c r="O306" i="14"/>
  <c r="P306" i="14"/>
  <c r="Q306" i="14"/>
  <c r="R306" i="14"/>
  <c r="T306" i="14"/>
  <c r="I306" i="14" s="1"/>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K207" i="16"/>
  <c r="J207" i="16"/>
  <c r="K206" i="16"/>
  <c r="J206" i="16"/>
  <c r="K205" i="16"/>
  <c r="J205" i="16"/>
  <c r="K204" i="16"/>
  <c r="J204" i="16"/>
  <c r="K203" i="16"/>
  <c r="J203" i="16"/>
  <c r="K202" i="16"/>
  <c r="J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160" i="16"/>
  <c r="J160" i="16"/>
  <c r="K159" i="16"/>
  <c r="J159" i="16"/>
  <c r="K158" i="16"/>
  <c r="J158" i="16"/>
  <c r="K157" i="16"/>
  <c r="J157" i="16"/>
  <c r="K156" i="16"/>
  <c r="J156" i="16"/>
  <c r="K155" i="16"/>
  <c r="J155" i="16"/>
  <c r="K154" i="16"/>
  <c r="J154" i="16"/>
  <c r="K153" i="16"/>
  <c r="J153" i="16"/>
  <c r="K152" i="16"/>
  <c r="J152" i="16"/>
  <c r="K151" i="16"/>
  <c r="J151" i="16"/>
  <c r="K150" i="16"/>
  <c r="J150" i="16"/>
  <c r="K149" i="16"/>
  <c r="J149" i="16"/>
  <c r="K148" i="16"/>
  <c r="J148" i="16"/>
  <c r="K147" i="16"/>
  <c r="J147" i="16"/>
  <c r="K146" i="16"/>
  <c r="J146" i="16"/>
  <c r="K145" i="16"/>
  <c r="J145" i="16"/>
  <c r="K144" i="16"/>
  <c r="J144" i="16"/>
  <c r="K143" i="16"/>
  <c r="J143" i="16"/>
  <c r="K142" i="16"/>
  <c r="J142" i="16"/>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108" i="16"/>
  <c r="J108" i="16"/>
  <c r="K107" i="16"/>
  <c r="J107" i="16"/>
  <c r="K106" i="16"/>
  <c r="J106" i="16"/>
  <c r="K105" i="16"/>
  <c r="J105" i="16"/>
  <c r="K104" i="16"/>
  <c r="J104" i="16"/>
  <c r="K103" i="16"/>
  <c r="J103" i="16"/>
  <c r="K102" i="16"/>
  <c r="J102" i="16"/>
  <c r="K101" i="16"/>
  <c r="J101" i="16"/>
  <c r="K100" i="16"/>
  <c r="J100" i="16"/>
  <c r="K99" i="16"/>
  <c r="J99" i="16"/>
  <c r="K98" i="16"/>
  <c r="J98" i="16"/>
  <c r="K97" i="16"/>
  <c r="J97" i="16"/>
  <c r="K96" i="16"/>
  <c r="J96" i="16"/>
  <c r="K95" i="16"/>
  <c r="J95" i="16"/>
  <c r="K94" i="16"/>
  <c r="J94" i="16"/>
  <c r="K93" i="16"/>
  <c r="J93" i="16"/>
  <c r="K92" i="16"/>
  <c r="J92" i="16"/>
  <c r="K91" i="16"/>
  <c r="J91" i="16"/>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J68" i="16"/>
  <c r="K67" i="16"/>
  <c r="J67" i="16"/>
  <c r="K66" i="16"/>
  <c r="J66" i="16"/>
  <c r="K65" i="16"/>
  <c r="J65" i="16"/>
  <c r="K64" i="16"/>
  <c r="J64" i="16"/>
  <c r="K63" i="16"/>
  <c r="J63" i="16"/>
  <c r="K62" i="16"/>
  <c r="J62" i="16"/>
  <c r="K61" i="16"/>
  <c r="J61" i="16"/>
  <c r="K60" i="16"/>
  <c r="J60" i="16"/>
  <c r="K59" i="16"/>
  <c r="J59" i="16"/>
  <c r="K58" i="16"/>
  <c r="J58" i="16"/>
  <c r="K57" i="16"/>
  <c r="J57" i="16"/>
  <c r="K56" i="16"/>
  <c r="J56" i="16"/>
  <c r="K55" i="16"/>
  <c r="J55" i="16"/>
  <c r="K54" i="16"/>
  <c r="J54" i="16"/>
  <c r="K53" i="16"/>
  <c r="J53" i="16"/>
  <c r="K52" i="16"/>
  <c r="J52" i="16"/>
  <c r="K51" i="16"/>
  <c r="J51" i="16"/>
  <c r="K50" i="16"/>
  <c r="J50" i="16"/>
  <c r="K49" i="16"/>
  <c r="J49" i="16"/>
  <c r="K48" i="16"/>
  <c r="J48" i="16"/>
  <c r="K47" i="16"/>
  <c r="J47" i="16"/>
  <c r="K46" i="16"/>
  <c r="J46" i="16"/>
  <c r="K45" i="16"/>
  <c r="J45" i="16"/>
  <c r="K44" i="16"/>
  <c r="J44" i="16"/>
  <c r="K43" i="16"/>
  <c r="J43" i="16"/>
  <c r="K42" i="16"/>
  <c r="J42" i="16"/>
  <c r="K41" i="16"/>
  <c r="J41" i="16"/>
  <c r="K40" i="16"/>
  <c r="J40" i="16"/>
  <c r="H40" i="16" s="1"/>
  <c r="K39" i="16"/>
  <c r="J39" i="16"/>
  <c r="H39" i="16" s="1"/>
  <c r="K38" i="16"/>
  <c r="J38" i="16"/>
  <c r="K37" i="16"/>
  <c r="J37" i="16"/>
  <c r="H37" i="16" s="1"/>
  <c r="K36" i="16"/>
  <c r="J36" i="16"/>
  <c r="H36" i="16" s="1"/>
  <c r="K35" i="16"/>
  <c r="J35" i="16"/>
  <c r="H35" i="16" s="1"/>
  <c r="K34" i="16"/>
  <c r="J34" i="16"/>
  <c r="K33" i="16"/>
  <c r="J33" i="16"/>
  <c r="H28" i="16"/>
  <c r="H23" i="16"/>
  <c r="H19" i="16"/>
  <c r="H15" i="16"/>
  <c r="H10" i="16"/>
  <c r="H9" i="16"/>
  <c r="H8" i="16"/>
  <c r="H7" i="16"/>
  <c r="H21" i="12"/>
  <c r="H22" i="12"/>
  <c r="H23" i="12"/>
  <c r="H24" i="12"/>
  <c r="H25" i="12"/>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G30" i="10"/>
  <c r="N30" i="10"/>
  <c r="Q30" i="10"/>
  <c r="R30" i="10"/>
  <c r="S30" i="10"/>
  <c r="T30" i="10"/>
  <c r="U30" i="10"/>
  <c r="G31" i="10"/>
  <c r="N31" i="10"/>
  <c r="Q31" i="10"/>
  <c r="R31" i="10"/>
  <c r="S31" i="10"/>
  <c r="T31" i="10"/>
  <c r="U31" i="10"/>
  <c r="G32" i="10"/>
  <c r="N32" i="10"/>
  <c r="Q32" i="10"/>
  <c r="R32" i="10"/>
  <c r="S32" i="10"/>
  <c r="T32" i="10"/>
  <c r="U32" i="10"/>
  <c r="G33" i="10"/>
  <c r="N33" i="10"/>
  <c r="Q33" i="10"/>
  <c r="R33" i="10"/>
  <c r="S33" i="10"/>
  <c r="T33" i="10"/>
  <c r="U33" i="10"/>
  <c r="G34" i="10"/>
  <c r="N34" i="10"/>
  <c r="Q34" i="10"/>
  <c r="R34" i="10"/>
  <c r="S34" i="10"/>
  <c r="T34" i="10"/>
  <c r="U34" i="10"/>
  <c r="G35" i="10"/>
  <c r="N35" i="10"/>
  <c r="Q35" i="10"/>
  <c r="R35" i="10"/>
  <c r="S35" i="10"/>
  <c r="T35" i="10"/>
  <c r="U35" i="10"/>
  <c r="G36" i="10"/>
  <c r="N36" i="10"/>
  <c r="Q36" i="10"/>
  <c r="R36" i="10"/>
  <c r="S36" i="10"/>
  <c r="T36" i="10"/>
  <c r="U36" i="10"/>
  <c r="G37" i="10"/>
  <c r="N37" i="10"/>
  <c r="Q37" i="10"/>
  <c r="R37" i="10"/>
  <c r="S37" i="10"/>
  <c r="X37" i="10" s="1"/>
  <c r="T37" i="10"/>
  <c r="U37" i="10"/>
  <c r="G38" i="10"/>
  <c r="N38" i="10"/>
  <c r="Q38" i="10"/>
  <c r="R38" i="10"/>
  <c r="S38" i="10"/>
  <c r="T38" i="10"/>
  <c r="U38" i="10"/>
  <c r="G39" i="10"/>
  <c r="N39" i="10"/>
  <c r="Q39" i="10"/>
  <c r="R39" i="10"/>
  <c r="S39" i="10"/>
  <c r="X39" i="10" s="1"/>
  <c r="T39" i="10"/>
  <c r="U39" i="10"/>
  <c r="G40" i="10"/>
  <c r="N40" i="10"/>
  <c r="Q40" i="10"/>
  <c r="R40" i="10"/>
  <c r="S40" i="10"/>
  <c r="T40" i="10"/>
  <c r="U40" i="10"/>
  <c r="G41" i="10"/>
  <c r="N41" i="10"/>
  <c r="Q41" i="10"/>
  <c r="R41" i="10"/>
  <c r="S41" i="10"/>
  <c r="T41" i="10"/>
  <c r="U41" i="10"/>
  <c r="G42" i="10"/>
  <c r="N42" i="10"/>
  <c r="Q42" i="10"/>
  <c r="R42" i="10"/>
  <c r="S42" i="10"/>
  <c r="T42" i="10"/>
  <c r="U42" i="10"/>
  <c r="G43" i="10"/>
  <c r="N43" i="10"/>
  <c r="Q43" i="10"/>
  <c r="R43" i="10"/>
  <c r="S43" i="10"/>
  <c r="T43" i="10"/>
  <c r="U43" i="10"/>
  <c r="G44" i="10"/>
  <c r="N44" i="10"/>
  <c r="Q44" i="10"/>
  <c r="R44" i="10"/>
  <c r="S44" i="10"/>
  <c r="T44" i="10"/>
  <c r="U44" i="10"/>
  <c r="G45" i="10"/>
  <c r="N45" i="10"/>
  <c r="Q45" i="10"/>
  <c r="R45" i="10"/>
  <c r="S45" i="10"/>
  <c r="X45" i="10" s="1"/>
  <c r="T45" i="10"/>
  <c r="U45" i="10"/>
  <c r="G46" i="10"/>
  <c r="N46" i="10"/>
  <c r="Q46" i="10"/>
  <c r="R46" i="10"/>
  <c r="S46" i="10"/>
  <c r="T46" i="10"/>
  <c r="U46" i="10"/>
  <c r="G47" i="10"/>
  <c r="N47" i="10"/>
  <c r="Q47" i="10"/>
  <c r="R47" i="10"/>
  <c r="S47" i="10"/>
  <c r="X47" i="10" s="1"/>
  <c r="T47" i="10"/>
  <c r="U47" i="10"/>
  <c r="G48" i="10"/>
  <c r="N48" i="10"/>
  <c r="Q48" i="10"/>
  <c r="R48" i="10"/>
  <c r="S48" i="10"/>
  <c r="T48" i="10"/>
  <c r="U48" i="10"/>
  <c r="G49" i="10"/>
  <c r="N49" i="10"/>
  <c r="Q49" i="10"/>
  <c r="R49" i="10"/>
  <c r="S49" i="10"/>
  <c r="T49" i="10"/>
  <c r="U49" i="10"/>
  <c r="G50" i="10"/>
  <c r="N50" i="10"/>
  <c r="Q50" i="10"/>
  <c r="R50" i="10"/>
  <c r="S50" i="10"/>
  <c r="T50" i="10"/>
  <c r="U50" i="10"/>
  <c r="G51" i="10"/>
  <c r="N51" i="10"/>
  <c r="Q51" i="10"/>
  <c r="R51" i="10"/>
  <c r="S51" i="10"/>
  <c r="T51" i="10"/>
  <c r="U51" i="10"/>
  <c r="G52" i="10"/>
  <c r="N52" i="10"/>
  <c r="Q52" i="10"/>
  <c r="R52" i="10"/>
  <c r="S52" i="10"/>
  <c r="T52" i="10"/>
  <c r="U52" i="10"/>
  <c r="G53" i="10"/>
  <c r="N53" i="10"/>
  <c r="Q53" i="10"/>
  <c r="R53" i="10"/>
  <c r="S53" i="10"/>
  <c r="X53" i="10" s="1"/>
  <c r="T53" i="10"/>
  <c r="U53" i="10"/>
  <c r="G54" i="10"/>
  <c r="N54" i="10"/>
  <c r="Q54" i="10"/>
  <c r="R54" i="10"/>
  <c r="S54" i="10"/>
  <c r="T54" i="10"/>
  <c r="U54" i="10"/>
  <c r="I45" i="8"/>
  <c r="M45" i="8"/>
  <c r="N45" i="8"/>
  <c r="O45" i="8"/>
  <c r="I46" i="8"/>
  <c r="M46" i="8"/>
  <c r="N46" i="8"/>
  <c r="O46" i="8"/>
  <c r="I47" i="8"/>
  <c r="M47" i="8"/>
  <c r="N47" i="8"/>
  <c r="O47" i="8"/>
  <c r="I48" i="8"/>
  <c r="M48" i="8"/>
  <c r="N48" i="8"/>
  <c r="O48" i="8"/>
  <c r="I49" i="8"/>
  <c r="M49" i="8"/>
  <c r="N49" i="8"/>
  <c r="O49" i="8"/>
  <c r="I50" i="8"/>
  <c r="M50" i="8"/>
  <c r="N50" i="8"/>
  <c r="O50" i="8"/>
  <c r="I51" i="8"/>
  <c r="M51" i="8"/>
  <c r="N51" i="8"/>
  <c r="O51" i="8"/>
  <c r="I52" i="8"/>
  <c r="M52" i="8"/>
  <c r="P52" i="8" s="1"/>
  <c r="N52" i="8"/>
  <c r="O52" i="8"/>
  <c r="I53" i="8"/>
  <c r="M53" i="8"/>
  <c r="P53" i="8" s="1"/>
  <c r="N53" i="8"/>
  <c r="O53" i="8"/>
  <c r="I54" i="8"/>
  <c r="M54" i="8"/>
  <c r="N54" i="8"/>
  <c r="O54" i="8"/>
  <c r="I55" i="8"/>
  <c r="M55" i="8"/>
  <c r="N55" i="8"/>
  <c r="O55" i="8"/>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116" i="7"/>
  <c r="H117" i="7"/>
  <c r="H118" i="7"/>
  <c r="H119" i="7"/>
  <c r="H120" i="7"/>
  <c r="H121" i="7"/>
  <c r="H122" i="7"/>
  <c r="H123" i="7"/>
  <c r="H82" i="7"/>
  <c r="H83" i="7"/>
  <c r="H84" i="7"/>
  <c r="H85" i="7"/>
  <c r="H86" i="7"/>
  <c r="H87" i="7"/>
  <c r="H88" i="7"/>
  <c r="H89" i="7"/>
  <c r="H90" i="7"/>
  <c r="H91" i="7"/>
  <c r="H92" i="7"/>
  <c r="H93" i="7"/>
  <c r="H94" i="7"/>
  <c r="H95" i="7"/>
  <c r="H96" i="7"/>
  <c r="H97" i="7"/>
  <c r="H98" i="7"/>
  <c r="H69" i="7"/>
  <c r="H70" i="7"/>
  <c r="H71" i="7"/>
  <c r="H72" i="7"/>
  <c r="H73" i="7"/>
  <c r="H34" i="7"/>
  <c r="H35" i="7"/>
  <c r="H36" i="7"/>
  <c r="H37" i="7"/>
  <c r="H38" i="7"/>
  <c r="H39" i="7"/>
  <c r="H40" i="7"/>
  <c r="H41" i="7"/>
  <c r="H42" i="7"/>
  <c r="H43" i="7"/>
  <c r="H44" i="7"/>
  <c r="H45" i="7"/>
  <c r="H46" i="7"/>
  <c r="H47" i="7"/>
  <c r="H48" i="7"/>
  <c r="H49" i="7"/>
  <c r="H50" i="7"/>
  <c r="H51" i="7"/>
  <c r="H52" i="7"/>
  <c r="H53" i="7"/>
  <c r="H54" i="7"/>
  <c r="H55" i="7"/>
  <c r="H56" i="7"/>
  <c r="H57" i="7"/>
  <c r="H58" i="7"/>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26" i="5"/>
  <c r="H27" i="5"/>
  <c r="H28" i="5"/>
  <c r="H29" i="5"/>
  <c r="H30" i="5"/>
  <c r="H21" i="5"/>
  <c r="H22" i="5"/>
  <c r="H23" i="5"/>
  <c r="H24" i="5"/>
  <c r="H25" i="5"/>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5" i="6"/>
  <c r="G16" i="6"/>
  <c r="G17" i="6"/>
  <c r="G18" i="6"/>
  <c r="G19" i="6"/>
  <c r="P133" i="4"/>
  <c r="Q133" i="4" s="1"/>
  <c r="P134" i="4"/>
  <c r="Q134" i="4" s="1"/>
  <c r="P135" i="4"/>
  <c r="Q135" i="4" s="1"/>
  <c r="P136" i="4"/>
  <c r="P137" i="4"/>
  <c r="P138" i="4"/>
  <c r="Q138" i="4" s="1"/>
  <c r="P139" i="4"/>
  <c r="P140" i="4"/>
  <c r="Q140" i="4" s="1"/>
  <c r="J140" i="4" s="1"/>
  <c r="P141" i="4"/>
  <c r="Q141" i="4" s="1"/>
  <c r="P142" i="4"/>
  <c r="Q142" i="4" s="1"/>
  <c r="P143" i="4"/>
  <c r="Q143" i="4" s="1"/>
  <c r="P144" i="4"/>
  <c r="P145" i="4"/>
  <c r="P146" i="4"/>
  <c r="Q146" i="4" s="1"/>
  <c r="J146" i="4" s="1"/>
  <c r="P147" i="4"/>
  <c r="Q147" i="4" s="1"/>
  <c r="J147" i="4" s="1"/>
  <c r="P148" i="4"/>
  <c r="Q148" i="4" s="1"/>
  <c r="J148" i="4" s="1"/>
  <c r="P149" i="4"/>
  <c r="Q149" i="4" s="1"/>
  <c r="P150" i="4"/>
  <c r="Q150" i="4" s="1"/>
  <c r="P151" i="4"/>
  <c r="Q151" i="4" s="1"/>
  <c r="P152" i="4"/>
  <c r="X48" i="10" l="1"/>
  <c r="X49" i="10"/>
  <c r="X54" i="10"/>
  <c r="X46" i="10"/>
  <c r="X38" i="10"/>
  <c r="X30" i="10"/>
  <c r="X33" i="10"/>
  <c r="X50" i="10"/>
  <c r="X42" i="10"/>
  <c r="X34" i="10"/>
  <c r="X32" i="10"/>
  <c r="X51" i="10"/>
  <c r="X43" i="10"/>
  <c r="X35" i="10"/>
  <c r="X31" i="10"/>
  <c r="X40" i="10"/>
  <c r="X41" i="10"/>
  <c r="X52" i="10"/>
  <c r="X44" i="10"/>
  <c r="X36" i="10"/>
  <c r="J168" i="4"/>
  <c r="J232" i="4"/>
  <c r="J240" i="4"/>
  <c r="J176" i="4"/>
  <c r="J248" i="4"/>
  <c r="J279" i="4"/>
  <c r="J224" i="4"/>
  <c r="J343" i="4"/>
  <c r="J319" i="4"/>
  <c r="J295" i="4"/>
  <c r="J367" i="4"/>
  <c r="J184" i="4"/>
  <c r="Q383" i="4"/>
  <c r="J383" i="4" s="1"/>
  <c r="J216" i="4"/>
  <c r="Q165" i="4"/>
  <c r="J165" i="4" s="1"/>
  <c r="Q229" i="4"/>
  <c r="J229" i="4" s="1"/>
  <c r="Q189" i="4"/>
  <c r="J189" i="4" s="1"/>
  <c r="Q253" i="4"/>
  <c r="J253" i="4" s="1"/>
  <c r="Q213" i="4"/>
  <c r="J213" i="4" s="1"/>
  <c r="Q173" i="4"/>
  <c r="J173" i="4" s="1"/>
  <c r="Q237" i="4"/>
  <c r="J237" i="4" s="1"/>
  <c r="Q197" i="4"/>
  <c r="J197" i="4" s="1"/>
  <c r="Q261" i="4"/>
  <c r="J261" i="4" s="1"/>
  <c r="Q221" i="4"/>
  <c r="J221" i="4" s="1"/>
  <c r="Q181" i="4"/>
  <c r="J181" i="4" s="1"/>
  <c r="Q245" i="4"/>
  <c r="J245" i="4" s="1"/>
  <c r="Q205" i="4"/>
  <c r="J205" i="4" s="1"/>
  <c r="Q167" i="4"/>
  <c r="J167" i="4" s="1"/>
  <c r="Q175" i="4"/>
  <c r="J175" i="4" s="1"/>
  <c r="Q183" i="4"/>
  <c r="J183" i="4" s="1"/>
  <c r="Q191" i="4"/>
  <c r="J191" i="4" s="1"/>
  <c r="Q199" i="4"/>
  <c r="J199" i="4" s="1"/>
  <c r="Q207" i="4"/>
  <c r="J207" i="4" s="1"/>
  <c r="Q215" i="4"/>
  <c r="J215" i="4" s="1"/>
  <c r="Q223" i="4"/>
  <c r="J223" i="4" s="1"/>
  <c r="Q231" i="4"/>
  <c r="J231" i="4" s="1"/>
  <c r="Q239" i="4"/>
  <c r="J239" i="4" s="1"/>
  <c r="Q247" i="4"/>
  <c r="J247" i="4" s="1"/>
  <c r="Q255" i="4"/>
  <c r="J255" i="4" s="1"/>
  <c r="Q263" i="4"/>
  <c r="J263" i="4" s="1"/>
  <c r="J384" i="4"/>
  <c r="J375" i="4"/>
  <c r="Q359" i="4"/>
  <c r="J359" i="4" s="1"/>
  <c r="J296" i="4"/>
  <c r="J287" i="4"/>
  <c r="J277" i="4"/>
  <c r="J344" i="4"/>
  <c r="J325" i="4"/>
  <c r="J320" i="4"/>
  <c r="J368" i="4"/>
  <c r="J352" i="4"/>
  <c r="J333" i="4"/>
  <c r="J309" i="4"/>
  <c r="J280" i="4"/>
  <c r="J392" i="4"/>
  <c r="J328" i="4"/>
  <c r="J304" i="4"/>
  <c r="J376" i="4"/>
  <c r="J322" i="4"/>
  <c r="J288" i="4"/>
  <c r="Q360" i="4"/>
  <c r="J360" i="4" s="1"/>
  <c r="J336" i="4"/>
  <c r="J312" i="4"/>
  <c r="J293" i="4"/>
  <c r="J396" i="4"/>
  <c r="J388" i="4"/>
  <c r="J380" i="4"/>
  <c r="J372" i="4"/>
  <c r="J364" i="4"/>
  <c r="J356" i="4"/>
  <c r="J348" i="4"/>
  <c r="J340" i="4"/>
  <c r="J332" i="4"/>
  <c r="J324" i="4"/>
  <c r="J316" i="4"/>
  <c r="J308" i="4"/>
  <c r="J300" i="4"/>
  <c r="J292" i="4"/>
  <c r="J284" i="4"/>
  <c r="J276" i="4"/>
  <c r="Q395" i="4"/>
  <c r="J395" i="4" s="1"/>
  <c r="Q387" i="4"/>
  <c r="J387" i="4" s="1"/>
  <c r="Q379" i="4"/>
  <c r="J379" i="4" s="1"/>
  <c r="Q355" i="4"/>
  <c r="J355" i="4" s="1"/>
  <c r="Q347" i="4"/>
  <c r="J347" i="4" s="1"/>
  <c r="Q339" i="4"/>
  <c r="J339" i="4" s="1"/>
  <c r="Q331" i="4"/>
  <c r="J331" i="4" s="1"/>
  <c r="Q323" i="4"/>
  <c r="J323" i="4" s="1"/>
  <c r="Q315" i="4"/>
  <c r="J315" i="4" s="1"/>
  <c r="Q307" i="4"/>
  <c r="J307" i="4" s="1"/>
  <c r="Q299" i="4"/>
  <c r="J299" i="4" s="1"/>
  <c r="Q291" i="4"/>
  <c r="J291" i="4" s="1"/>
  <c r="Q283" i="4"/>
  <c r="J283" i="4" s="1"/>
  <c r="Q275" i="4"/>
  <c r="J275" i="4" s="1"/>
  <c r="Q394" i="4"/>
  <c r="J394" i="4" s="1"/>
  <c r="Q386" i="4"/>
  <c r="J386" i="4" s="1"/>
  <c r="Q378" i="4"/>
  <c r="J378" i="4" s="1"/>
  <c r="Q370" i="4"/>
  <c r="J370" i="4" s="1"/>
  <c r="Q362" i="4"/>
  <c r="J362" i="4" s="1"/>
  <c r="Q354" i="4"/>
  <c r="J354" i="4" s="1"/>
  <c r="Q346" i="4"/>
  <c r="J346" i="4" s="1"/>
  <c r="Q338" i="4"/>
  <c r="J338" i="4" s="1"/>
  <c r="Q330" i="4"/>
  <c r="J330" i="4" s="1"/>
  <c r="Q314" i="4"/>
  <c r="J314" i="4" s="1"/>
  <c r="Q306" i="4"/>
  <c r="J306" i="4" s="1"/>
  <c r="Q298" i="4"/>
  <c r="J298" i="4" s="1"/>
  <c r="Q290" i="4"/>
  <c r="J290" i="4" s="1"/>
  <c r="Q282" i="4"/>
  <c r="J282" i="4" s="1"/>
  <c r="Q274" i="4"/>
  <c r="J274" i="4" s="1"/>
  <c r="J162" i="4"/>
  <c r="J160" i="4"/>
  <c r="Q159" i="4"/>
  <c r="J159" i="4" s="1"/>
  <c r="P47" i="8"/>
  <c r="P51" i="8"/>
  <c r="P46" i="8"/>
  <c r="P50" i="8"/>
  <c r="P48" i="8"/>
  <c r="P54" i="8"/>
  <c r="P45" i="8"/>
  <c r="P55" i="8"/>
  <c r="P49" i="8"/>
  <c r="H368" i="16"/>
  <c r="H313" i="16"/>
  <c r="H33" i="16"/>
  <c r="H38" i="16"/>
  <c r="H34" i="16"/>
  <c r="H11" i="16"/>
  <c r="F15" i="16"/>
  <c r="J138" i="4"/>
  <c r="Q139" i="4"/>
  <c r="J139" i="4" s="1"/>
  <c r="J150" i="4"/>
  <c r="J142" i="4"/>
  <c r="J134" i="4"/>
  <c r="J149" i="4"/>
  <c r="J141" i="4"/>
  <c r="J133" i="4"/>
  <c r="J151" i="4"/>
  <c r="Q145" i="4"/>
  <c r="J145" i="4" s="1"/>
  <c r="J143" i="4"/>
  <c r="Q137" i="4"/>
  <c r="J137" i="4" s="1"/>
  <c r="J135" i="4"/>
  <c r="Q152" i="4"/>
  <c r="J152" i="4" s="1"/>
  <c r="Q144" i="4"/>
  <c r="J144" i="4" s="1"/>
  <c r="Q136" i="4"/>
  <c r="J136" i="4" s="1"/>
  <c r="J398" i="4" l="1"/>
  <c r="H208" i="16"/>
  <c r="H1" i="16" s="1"/>
  <c r="I46" i="1" s="1"/>
  <c r="M46" i="1" s="1"/>
  <c r="J128" i="3"/>
  <c r="P82" i="4"/>
  <c r="Q82" i="4" s="1"/>
  <c r="P72" i="4"/>
  <c r="Q72" i="4" s="1"/>
  <c r="J72" i="4" s="1"/>
  <c r="P63" i="4"/>
  <c r="Q63" i="4" s="1"/>
  <c r="J63" i="4" s="1"/>
  <c r="P59" i="4"/>
  <c r="P35" i="4"/>
  <c r="P30" i="4"/>
  <c r="Q30" i="4" s="1"/>
  <c r="P25" i="4"/>
  <c r="Q25" i="4" s="1"/>
  <c r="J25" i="4" s="1"/>
  <c r="I31" i="8"/>
  <c r="M31" i="8"/>
  <c r="N31" i="8"/>
  <c r="O31" i="8"/>
  <c r="I32" i="8"/>
  <c r="M32" i="8"/>
  <c r="N32" i="8"/>
  <c r="O32" i="8"/>
  <c r="I33" i="8"/>
  <c r="M33" i="8"/>
  <c r="N33" i="8"/>
  <c r="O33" i="8"/>
  <c r="I34" i="8"/>
  <c r="M34" i="8"/>
  <c r="N34" i="8"/>
  <c r="O34" i="8"/>
  <c r="I35" i="8"/>
  <c r="M35" i="8"/>
  <c r="N35" i="8"/>
  <c r="O35" i="8"/>
  <c r="I36" i="8"/>
  <c r="M36" i="8"/>
  <c r="N36" i="8"/>
  <c r="O36" i="8"/>
  <c r="I37" i="8"/>
  <c r="M37" i="8"/>
  <c r="N37" i="8"/>
  <c r="O37" i="8"/>
  <c r="I38" i="8"/>
  <c r="M38" i="8"/>
  <c r="N38" i="8"/>
  <c r="O38" i="8"/>
  <c r="I39" i="8"/>
  <c r="M39" i="8"/>
  <c r="N39" i="8"/>
  <c r="O39" i="8"/>
  <c r="I40" i="8"/>
  <c r="M40" i="8"/>
  <c r="N40" i="8"/>
  <c r="O40" i="8"/>
  <c r="I41" i="8"/>
  <c r="M41" i="8"/>
  <c r="N41" i="8"/>
  <c r="O41" i="8"/>
  <c r="I42" i="8"/>
  <c r="M42" i="8"/>
  <c r="N42" i="8"/>
  <c r="O42" i="8"/>
  <c r="I43" i="8"/>
  <c r="M43" i="8"/>
  <c r="N43" i="8"/>
  <c r="O43" i="8"/>
  <c r="I44" i="8"/>
  <c r="M44" i="8"/>
  <c r="N44" i="8"/>
  <c r="O44" i="8"/>
  <c r="I56" i="8"/>
  <c r="I30" i="8"/>
  <c r="I29" i="8"/>
  <c r="I28" i="8"/>
  <c r="I27" i="8"/>
  <c r="I26" i="8"/>
  <c r="I25" i="8"/>
  <c r="I24" i="8"/>
  <c r="I23" i="8"/>
  <c r="I22" i="8"/>
  <c r="I21" i="8"/>
  <c r="I20" i="8"/>
  <c r="I19" i="8"/>
  <c r="I18" i="8"/>
  <c r="I17" i="8"/>
  <c r="I16" i="8"/>
  <c r="I15" i="8"/>
  <c r="I14" i="8"/>
  <c r="I13" i="8"/>
  <c r="I12" i="8"/>
  <c r="I11" i="8"/>
  <c r="I10" i="8"/>
  <c r="I9" i="8"/>
  <c r="I8" i="8"/>
  <c r="M132" i="14"/>
  <c r="N132" i="14"/>
  <c r="O132" i="14"/>
  <c r="P132" i="14"/>
  <c r="Q132" i="14"/>
  <c r="R132" i="14" s="1"/>
  <c r="M133" i="14"/>
  <c r="N133" i="14"/>
  <c r="O133" i="14"/>
  <c r="P133" i="14"/>
  <c r="Q133" i="14"/>
  <c r="R133" i="14" s="1"/>
  <c r="M134" i="14"/>
  <c r="N134" i="14"/>
  <c r="O134" i="14"/>
  <c r="P134" i="14"/>
  <c r="Q134" i="14"/>
  <c r="R134" i="14" s="1"/>
  <c r="M135" i="14"/>
  <c r="N135" i="14"/>
  <c r="O135" i="14"/>
  <c r="P135" i="14"/>
  <c r="Q135" i="14"/>
  <c r="R135" i="14" s="1"/>
  <c r="M136" i="14"/>
  <c r="N136" i="14"/>
  <c r="O136" i="14"/>
  <c r="P136" i="14"/>
  <c r="Q136" i="14"/>
  <c r="R136" i="14" s="1"/>
  <c r="M137" i="14"/>
  <c r="N137" i="14"/>
  <c r="O137" i="14"/>
  <c r="P137" i="14"/>
  <c r="Q137" i="14"/>
  <c r="R137" i="14" s="1"/>
  <c r="M138" i="14"/>
  <c r="N138" i="14"/>
  <c r="O138" i="14"/>
  <c r="P138" i="14"/>
  <c r="Q138" i="14"/>
  <c r="R138" i="14" s="1"/>
  <c r="M139" i="14"/>
  <c r="N139" i="14"/>
  <c r="O139" i="14"/>
  <c r="P139" i="14"/>
  <c r="Q139" i="14"/>
  <c r="R139" i="14" s="1"/>
  <c r="M140" i="14"/>
  <c r="N140" i="14"/>
  <c r="O140" i="14"/>
  <c r="P140" i="14"/>
  <c r="Q140" i="14"/>
  <c r="R140" i="14" s="1"/>
  <c r="M141" i="14"/>
  <c r="N141" i="14"/>
  <c r="O141" i="14"/>
  <c r="P141" i="14"/>
  <c r="Q141" i="14"/>
  <c r="R141" i="14" s="1"/>
  <c r="M142" i="14"/>
  <c r="N142" i="14"/>
  <c r="O142" i="14"/>
  <c r="P142" i="14"/>
  <c r="Q142" i="14"/>
  <c r="R142" i="14" s="1"/>
  <c r="M143" i="14"/>
  <c r="N143" i="14"/>
  <c r="O143" i="14"/>
  <c r="P143" i="14"/>
  <c r="Q143" i="14"/>
  <c r="R143" i="14" s="1"/>
  <c r="M144" i="14"/>
  <c r="N144" i="14"/>
  <c r="O144" i="14"/>
  <c r="P144" i="14"/>
  <c r="Q144" i="14"/>
  <c r="R144" i="14"/>
  <c r="M145" i="14"/>
  <c r="N145" i="14"/>
  <c r="O145" i="14"/>
  <c r="P145" i="14"/>
  <c r="Q145" i="14"/>
  <c r="R145" i="14" s="1"/>
  <c r="M146" i="14"/>
  <c r="N146" i="14"/>
  <c r="O146" i="14"/>
  <c r="P146" i="14"/>
  <c r="Q146" i="14"/>
  <c r="R146" i="14"/>
  <c r="M147" i="14"/>
  <c r="N147" i="14"/>
  <c r="O147" i="14"/>
  <c r="P147" i="14"/>
  <c r="Q147" i="14"/>
  <c r="R147" i="14" s="1"/>
  <c r="M148" i="14"/>
  <c r="N148" i="14"/>
  <c r="O148" i="14"/>
  <c r="P148" i="14"/>
  <c r="Q148" i="14"/>
  <c r="R148" i="14" s="1"/>
  <c r="M149" i="14"/>
  <c r="N149" i="14"/>
  <c r="O149" i="14"/>
  <c r="P149" i="14"/>
  <c r="Q149" i="14"/>
  <c r="R149" i="14" s="1"/>
  <c r="M150" i="14"/>
  <c r="N150" i="14"/>
  <c r="O150" i="14"/>
  <c r="P150" i="14"/>
  <c r="Q150" i="14"/>
  <c r="R150" i="14" s="1"/>
  <c r="M151" i="14"/>
  <c r="N151" i="14"/>
  <c r="O151" i="14"/>
  <c r="P151" i="14"/>
  <c r="Q151" i="14"/>
  <c r="R151" i="14" s="1"/>
  <c r="M152" i="14"/>
  <c r="N152" i="14"/>
  <c r="O152" i="14"/>
  <c r="P152" i="14"/>
  <c r="Q152" i="14"/>
  <c r="R152" i="14" s="1"/>
  <c r="M153" i="14"/>
  <c r="N153" i="14"/>
  <c r="O153" i="14"/>
  <c r="P153" i="14"/>
  <c r="Q153" i="14"/>
  <c r="R153" i="14" s="1"/>
  <c r="M154" i="14"/>
  <c r="N154" i="14"/>
  <c r="O154" i="14"/>
  <c r="P154" i="14"/>
  <c r="Q154" i="14"/>
  <c r="R154" i="14" s="1"/>
  <c r="M155" i="14"/>
  <c r="N155" i="14"/>
  <c r="O155" i="14"/>
  <c r="P155" i="14"/>
  <c r="Q155" i="14"/>
  <c r="R155" i="14" s="1"/>
  <c r="M156" i="14"/>
  <c r="N156" i="14"/>
  <c r="O156" i="14"/>
  <c r="P156" i="14"/>
  <c r="Q156" i="14"/>
  <c r="R156" i="14" s="1"/>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P31" i="8" l="1"/>
  <c r="P36" i="8"/>
  <c r="P32" i="8"/>
  <c r="P43" i="8"/>
  <c r="P44" i="8"/>
  <c r="P42" i="8"/>
  <c r="P40" i="8"/>
  <c r="P41" i="8"/>
  <c r="P35" i="8"/>
  <c r="P34" i="8"/>
  <c r="P33" i="8"/>
  <c r="P39" i="8"/>
  <c r="P37" i="8"/>
  <c r="P38" i="8"/>
  <c r="T139" i="14"/>
  <c r="I139" i="14" s="1"/>
  <c r="T132" i="14"/>
  <c r="I132" i="14" s="1"/>
  <c r="T133" i="14"/>
  <c r="I133" i="14" s="1"/>
  <c r="T140" i="14"/>
  <c r="I140" i="14" s="1"/>
  <c r="T147" i="14"/>
  <c r="I147" i="14" s="1"/>
  <c r="T144" i="14"/>
  <c r="I144" i="14" s="1"/>
  <c r="T155" i="14"/>
  <c r="I155" i="14" s="1"/>
  <c r="T151" i="14"/>
  <c r="I151" i="14" s="1"/>
  <c r="T145" i="14"/>
  <c r="I145" i="14" s="1"/>
  <c r="T153" i="14"/>
  <c r="I153" i="14" s="1"/>
  <c r="T148" i="14"/>
  <c r="I148" i="14" s="1"/>
  <c r="T136" i="14"/>
  <c r="I136" i="14" s="1"/>
  <c r="T156" i="14"/>
  <c r="I156" i="14" s="1"/>
  <c r="T146" i="14"/>
  <c r="I146" i="14" s="1"/>
  <c r="T152" i="14"/>
  <c r="I152" i="14" s="1"/>
  <c r="T141" i="14"/>
  <c r="I141" i="14" s="1"/>
  <c r="T134" i="14"/>
  <c r="I134" i="14" s="1"/>
  <c r="T154" i="14"/>
  <c r="I154" i="14" s="1"/>
  <c r="T150" i="14"/>
  <c r="I150" i="14" s="1"/>
  <c r="T138" i="14"/>
  <c r="I138" i="14" s="1"/>
  <c r="T149" i="14"/>
  <c r="I149" i="14" s="1"/>
  <c r="T142" i="14"/>
  <c r="I142" i="14" s="1"/>
  <c r="T137" i="14"/>
  <c r="I137" i="14" s="1"/>
  <c r="T135" i="14"/>
  <c r="I135" i="14" s="1"/>
  <c r="T143" i="14"/>
  <c r="I143" i="14" s="1"/>
  <c r="Q35" i="4"/>
  <c r="J35" i="4" s="1"/>
  <c r="Q59" i="4"/>
  <c r="J59" i="4" s="1"/>
  <c r="J30" i="4"/>
  <c r="J82" i="4"/>
  <c r="K63" i="12"/>
  <c r="G6" i="14" l="1"/>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F4" i="9"/>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G30" i="6"/>
  <c r="G14" i="6"/>
  <c r="G13" i="6"/>
  <c r="G12" i="6"/>
  <c r="G11" i="6"/>
  <c r="G10" i="6"/>
  <c r="G9" i="6"/>
  <c r="G8" i="6"/>
  <c r="G7" i="6"/>
  <c r="G6" i="6"/>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D63" i="12"/>
  <c r="H63" i="12" s="1"/>
  <c r="H31" i="3"/>
  <c r="H32" i="3"/>
  <c r="H33" i="3"/>
  <c r="H34" i="3"/>
  <c r="H35" i="3"/>
  <c r="H36" i="3"/>
  <c r="H37" i="3"/>
  <c r="H38" i="3"/>
  <c r="Q128" i="3" l="1"/>
  <c r="Q129" i="3" l="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H45" i="5"/>
  <c r="H44" i="5"/>
  <c r="H43" i="5"/>
  <c r="H42" i="5"/>
  <c r="H41" i="5"/>
  <c r="H40" i="5"/>
  <c r="H38" i="5"/>
  <c r="H39" i="5"/>
  <c r="Q12" i="3" l="1"/>
  <c r="Q13" i="3" s="1"/>
  <c r="Q14" i="3" s="1"/>
  <c r="Q15" i="3" s="1"/>
  <c r="Q16" i="3" s="1"/>
  <c r="Q17" i="3" s="1"/>
  <c r="Q18" i="3" s="1"/>
  <c r="Q19" i="3" s="1"/>
  <c r="Q20" i="3" s="1"/>
  <c r="Q21" i="3" s="1"/>
  <c r="Q22" i="3" s="1"/>
  <c r="H22" i="3"/>
  <c r="H21" i="3"/>
  <c r="H20" i="3"/>
  <c r="H19" i="3"/>
  <c r="H18" i="3"/>
  <c r="H17" i="3"/>
  <c r="H16" i="3"/>
  <c r="H15" i="3"/>
  <c r="H30" i="3"/>
  <c r="H28" i="3"/>
  <c r="H29" i="3"/>
  <c r="T4" i="3"/>
  <c r="J6" i="4"/>
  <c r="G16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O31" i="6"/>
  <c r="I31" i="6"/>
  <c r="J552" i="5"/>
  <c r="J46" i="5"/>
  <c r="P32" i="5"/>
  <c r="J32" i="5"/>
  <c r="P5" i="7"/>
  <c r="J5" i="7"/>
  <c r="H31" i="5"/>
  <c r="H20" i="5"/>
  <c r="H19" i="5"/>
  <c r="H18" i="5"/>
  <c r="H17" i="5"/>
  <c r="H16" i="5"/>
  <c r="H15" i="5"/>
  <c r="H14" i="5"/>
  <c r="H13" i="5"/>
  <c r="H12" i="5"/>
  <c r="H11" i="5"/>
  <c r="H10" i="5"/>
  <c r="H9" i="5"/>
  <c r="H8" i="5"/>
  <c r="H7" i="5"/>
  <c r="K5" i="7"/>
  <c r="S5" i="7" s="1"/>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J256" i="7"/>
  <c r="H106" i="7"/>
  <c r="H107" i="7"/>
  <c r="H108" i="7"/>
  <c r="H109" i="7"/>
  <c r="H110" i="7"/>
  <c r="H111" i="7"/>
  <c r="H112" i="7"/>
  <c r="H113" i="7"/>
  <c r="H114" i="7"/>
  <c r="H115" i="7"/>
  <c r="H124" i="7"/>
  <c r="H105" i="7"/>
  <c r="H99" i="7"/>
  <c r="H81" i="7"/>
  <c r="H80" i="7"/>
  <c r="H74" i="7"/>
  <c r="H68" i="7"/>
  <c r="H67" i="7"/>
  <c r="H66" i="7"/>
  <c r="H65" i="7"/>
  <c r="H59" i="7"/>
  <c r="H33" i="7"/>
  <c r="H32" i="7"/>
  <c r="H31" i="7"/>
  <c r="H30" i="7"/>
  <c r="H29" i="7"/>
  <c r="H28" i="7"/>
  <c r="H27" i="7"/>
  <c r="H26" i="7"/>
  <c r="H25" i="7"/>
  <c r="H24" i="7"/>
  <c r="H23" i="7"/>
  <c r="H22" i="7"/>
  <c r="H21" i="7"/>
  <c r="H20" i="7"/>
  <c r="H19" i="7"/>
  <c r="H18" i="7"/>
  <c r="H17" i="7"/>
  <c r="H16" i="7"/>
  <c r="H15" i="7"/>
  <c r="H14" i="7"/>
  <c r="H13" i="7"/>
  <c r="H12" i="7"/>
  <c r="H11" i="7"/>
  <c r="H10" i="7"/>
  <c r="I102" i="8"/>
  <c r="I101" i="8"/>
  <c r="I100" i="8"/>
  <c r="I99" i="8"/>
  <c r="I98" i="8"/>
  <c r="I97" i="8"/>
  <c r="I96" i="8"/>
  <c r="I95" i="8"/>
  <c r="I94" i="8"/>
  <c r="I93" i="8"/>
  <c r="I87" i="8"/>
  <c r="I86" i="8"/>
  <c r="I85" i="8"/>
  <c r="I84" i="8"/>
  <c r="I83" i="8"/>
  <c r="I82" i="8"/>
  <c r="I81" i="8"/>
  <c r="I80" i="8"/>
  <c r="I79" i="8"/>
  <c r="I78" i="8"/>
  <c r="I64" i="8"/>
  <c r="I65" i="8"/>
  <c r="I66" i="8"/>
  <c r="I67" i="8"/>
  <c r="I68" i="8"/>
  <c r="I69" i="8"/>
  <c r="I70" i="8"/>
  <c r="I71" i="8"/>
  <c r="I72" i="8"/>
  <c r="I63" i="8"/>
  <c r="U55" i="10"/>
  <c r="T55" i="10"/>
  <c r="S55" i="10"/>
  <c r="R55" i="10"/>
  <c r="Q55" i="10"/>
  <c r="G55" i="10"/>
  <c r="U29" i="10"/>
  <c r="T29" i="10"/>
  <c r="S29" i="10"/>
  <c r="R29" i="10"/>
  <c r="Q29" i="10"/>
  <c r="G29" i="10"/>
  <c r="U28" i="10"/>
  <c r="T28" i="10"/>
  <c r="S28" i="10"/>
  <c r="R28" i="10"/>
  <c r="Q28" i="10"/>
  <c r="G28" i="10"/>
  <c r="U27" i="10"/>
  <c r="T27" i="10"/>
  <c r="S27" i="10"/>
  <c r="R27" i="10"/>
  <c r="Q27" i="10"/>
  <c r="G27" i="10"/>
  <c r="U26" i="10"/>
  <c r="T26" i="10"/>
  <c r="S26" i="10"/>
  <c r="R26" i="10"/>
  <c r="Q26" i="10"/>
  <c r="G26" i="10"/>
  <c r="U25" i="10"/>
  <c r="T25" i="10"/>
  <c r="S25" i="10"/>
  <c r="R25" i="10"/>
  <c r="Q25" i="10"/>
  <c r="G25" i="10"/>
  <c r="U24" i="10"/>
  <c r="T24" i="10"/>
  <c r="S24" i="10"/>
  <c r="R24" i="10"/>
  <c r="Q24" i="10"/>
  <c r="G24" i="10"/>
  <c r="U23" i="10"/>
  <c r="T23" i="10"/>
  <c r="S23" i="10"/>
  <c r="R23" i="10"/>
  <c r="Q23" i="10"/>
  <c r="G23" i="10"/>
  <c r="U22" i="10"/>
  <c r="T22" i="10"/>
  <c r="S22" i="10"/>
  <c r="R22" i="10"/>
  <c r="Q22" i="10"/>
  <c r="G22" i="10"/>
  <c r="U21" i="10"/>
  <c r="T21" i="10"/>
  <c r="S21" i="10"/>
  <c r="R21" i="10"/>
  <c r="Q21" i="10"/>
  <c r="G21" i="10"/>
  <c r="U20" i="10"/>
  <c r="T20" i="10"/>
  <c r="S20" i="10"/>
  <c r="R20" i="10"/>
  <c r="Q20" i="10"/>
  <c r="G20" i="10"/>
  <c r="U19" i="10"/>
  <c r="T19" i="10"/>
  <c r="S19" i="10"/>
  <c r="R19" i="10"/>
  <c r="Q19" i="10"/>
  <c r="G19" i="10"/>
  <c r="U18" i="10"/>
  <c r="T18" i="10"/>
  <c r="S18" i="10"/>
  <c r="R18" i="10"/>
  <c r="Q18" i="10"/>
  <c r="G18" i="10"/>
  <c r="U17" i="10"/>
  <c r="T17" i="10"/>
  <c r="S17" i="10"/>
  <c r="R17" i="10"/>
  <c r="Q17" i="10"/>
  <c r="G17" i="10" s="1"/>
  <c r="U16" i="10"/>
  <c r="T16" i="10"/>
  <c r="S16" i="10"/>
  <c r="R16" i="10"/>
  <c r="Q16" i="10"/>
  <c r="G16" i="10"/>
  <c r="U15" i="10"/>
  <c r="T15" i="10"/>
  <c r="S15" i="10"/>
  <c r="R15" i="10"/>
  <c r="Q15" i="10"/>
  <c r="G15" i="10"/>
  <c r="U14" i="10"/>
  <c r="T14" i="10"/>
  <c r="S14" i="10"/>
  <c r="R14" i="10"/>
  <c r="Q14" i="10"/>
  <c r="G14" i="10" s="1"/>
  <c r="U13" i="10"/>
  <c r="T13" i="10"/>
  <c r="S13" i="10"/>
  <c r="R13" i="10"/>
  <c r="Q13" i="10"/>
  <c r="G13" i="10"/>
  <c r="U12" i="10"/>
  <c r="T12" i="10"/>
  <c r="S12" i="10"/>
  <c r="R12" i="10"/>
  <c r="Q12" i="10"/>
  <c r="G12" i="10"/>
  <c r="U11" i="10"/>
  <c r="T11" i="10"/>
  <c r="S11" i="10"/>
  <c r="R11" i="10"/>
  <c r="Q11" i="10"/>
  <c r="G11" i="10"/>
  <c r="U10" i="10"/>
  <c r="T10" i="10"/>
  <c r="S10" i="10"/>
  <c r="R10" i="10"/>
  <c r="Q10" i="10"/>
  <c r="G10" i="10" s="1"/>
  <c r="U9" i="10"/>
  <c r="T9" i="10"/>
  <c r="S9" i="10"/>
  <c r="R9" i="10"/>
  <c r="Q9" i="10"/>
  <c r="G9" i="10"/>
  <c r="U8" i="10"/>
  <c r="T8" i="10"/>
  <c r="S8" i="10"/>
  <c r="R8" i="10"/>
  <c r="Q8" i="10"/>
  <c r="G8" i="10"/>
  <c r="U7" i="10"/>
  <c r="T7" i="10"/>
  <c r="S7" i="10"/>
  <c r="R7" i="10"/>
  <c r="Q7" i="10"/>
  <c r="G7" i="10"/>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10" i="9"/>
  <c r="H11" i="9"/>
  <c r="H12" i="9"/>
  <c r="H13" i="9"/>
  <c r="H14" i="9"/>
  <c r="H15" i="9"/>
  <c r="H16" i="9"/>
  <c r="H17" i="9"/>
  <c r="H18" i="9"/>
  <c r="H19" i="9"/>
  <c r="H20" i="9"/>
  <c r="H21" i="9"/>
  <c r="H22" i="9"/>
  <c r="H23" i="9"/>
  <c r="H6" i="9"/>
  <c r="H7" i="9"/>
  <c r="H8" i="9"/>
  <c r="H9" i="9"/>
  <c r="H5" i="9"/>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K280" i="12"/>
  <c r="K179" i="12"/>
  <c r="L179" i="12" s="1"/>
  <c r="H179" i="12" s="1"/>
  <c r="K178" i="12"/>
  <c r="L178" i="12" s="1"/>
  <c r="H178" i="12" s="1"/>
  <c r="K177" i="12"/>
  <c r="L177" i="12" s="1"/>
  <c r="K176" i="12"/>
  <c r="L176" i="12" s="1"/>
  <c r="H176" i="12" s="1"/>
  <c r="K175" i="12"/>
  <c r="L175" i="12" s="1"/>
  <c r="H175" i="12" s="1"/>
  <c r="K174" i="12"/>
  <c r="K173" i="12"/>
  <c r="L173" i="12" s="1"/>
  <c r="K172" i="12"/>
  <c r="L172" i="12" s="1"/>
  <c r="H172" i="12" s="1"/>
  <c r="K171" i="12"/>
  <c r="L171" i="12" s="1"/>
  <c r="H171" i="12" s="1"/>
  <c r="K170" i="12"/>
  <c r="L170" i="12" s="1"/>
  <c r="K169" i="12"/>
  <c r="L169" i="12" s="1"/>
  <c r="K168" i="12"/>
  <c r="L168" i="12" s="1"/>
  <c r="H168" i="12" s="1"/>
  <c r="K167" i="12"/>
  <c r="L167" i="12" s="1"/>
  <c r="H167" i="12" s="1"/>
  <c r="K166" i="12"/>
  <c r="L166" i="12" s="1"/>
  <c r="K165" i="12"/>
  <c r="L165" i="12" s="1"/>
  <c r="K164" i="12"/>
  <c r="L164" i="12" s="1"/>
  <c r="H164" i="12" s="1"/>
  <c r="K163" i="12"/>
  <c r="L163" i="12" s="1"/>
  <c r="H163" i="12" s="1"/>
  <c r="K162" i="12"/>
  <c r="K161" i="12"/>
  <c r="L161" i="12" s="1"/>
  <c r="K160" i="12"/>
  <c r="L160" i="12" s="1"/>
  <c r="H160" i="12" s="1"/>
  <c r="K159" i="12"/>
  <c r="L159" i="12" s="1"/>
  <c r="H159" i="12" s="1"/>
  <c r="K158" i="12"/>
  <c r="K157" i="12"/>
  <c r="L157" i="12" s="1"/>
  <c r="K156" i="12"/>
  <c r="L156" i="12" s="1"/>
  <c r="H156" i="12" s="1"/>
  <c r="K155" i="12"/>
  <c r="L155" i="12" s="1"/>
  <c r="K154" i="12"/>
  <c r="K153" i="12"/>
  <c r="L153" i="12" s="1"/>
  <c r="K152" i="12"/>
  <c r="L152" i="12" s="1"/>
  <c r="H152" i="12" s="1"/>
  <c r="K151" i="12"/>
  <c r="L151" i="12" s="1"/>
  <c r="H151" i="12" s="1"/>
  <c r="K150" i="12"/>
  <c r="K149" i="12"/>
  <c r="L149" i="12" s="1"/>
  <c r="H149" i="12" s="1"/>
  <c r="K148" i="12"/>
  <c r="L148" i="12" s="1"/>
  <c r="H148" i="12" s="1"/>
  <c r="K147" i="12"/>
  <c r="L147" i="12" s="1"/>
  <c r="H147" i="12" s="1"/>
  <c r="K146" i="12"/>
  <c r="K145" i="12"/>
  <c r="L145" i="12" s="1"/>
  <c r="H145" i="12" s="1"/>
  <c r="K144" i="12"/>
  <c r="L144" i="12" s="1"/>
  <c r="K143" i="12"/>
  <c r="L143" i="12" s="1"/>
  <c r="H143" i="12" s="1"/>
  <c r="K142" i="12"/>
  <c r="K141" i="12"/>
  <c r="L141" i="12" s="1"/>
  <c r="H141" i="12" s="1"/>
  <c r="K140" i="12"/>
  <c r="L140" i="12" s="1"/>
  <c r="K139" i="12"/>
  <c r="L139" i="12" s="1"/>
  <c r="H139" i="12" s="1"/>
  <c r="K138" i="12"/>
  <c r="K137" i="12"/>
  <c r="L137" i="12" s="1"/>
  <c r="H137" i="12" s="1"/>
  <c r="K136" i="12"/>
  <c r="L136" i="12" s="1"/>
  <c r="K135" i="12"/>
  <c r="L135" i="12" s="1"/>
  <c r="H135" i="12" s="1"/>
  <c r="K134" i="12"/>
  <c r="K133" i="12"/>
  <c r="L133" i="12" s="1"/>
  <c r="H133" i="12" s="1"/>
  <c r="K132" i="12"/>
  <c r="L132" i="12" s="1"/>
  <c r="K131" i="12"/>
  <c r="L131" i="12" s="1"/>
  <c r="H131" i="12" s="1"/>
  <c r="K130" i="12"/>
  <c r="K129" i="12"/>
  <c r="L129" i="12" s="1"/>
  <c r="H129" i="12" s="1"/>
  <c r="K128" i="12"/>
  <c r="L128" i="12" s="1"/>
  <c r="H128" i="12" s="1"/>
  <c r="K127" i="12"/>
  <c r="L127" i="12" s="1"/>
  <c r="H127" i="12" s="1"/>
  <c r="K126" i="12"/>
  <c r="K125" i="12"/>
  <c r="L125" i="12" s="1"/>
  <c r="H125" i="12" s="1"/>
  <c r="K124" i="12"/>
  <c r="L124" i="12" s="1"/>
  <c r="H124" i="12" s="1"/>
  <c r="K123" i="12"/>
  <c r="L123" i="12" s="1"/>
  <c r="K122" i="12"/>
  <c r="K121" i="12"/>
  <c r="L121" i="12" s="1"/>
  <c r="H121" i="12" s="1"/>
  <c r="K120" i="12"/>
  <c r="L120" i="12" s="1"/>
  <c r="H120" i="12" s="1"/>
  <c r="K119" i="12"/>
  <c r="L119" i="12" s="1"/>
  <c r="H119" i="12" s="1"/>
  <c r="K118" i="12"/>
  <c r="K117" i="12"/>
  <c r="L117" i="12" s="1"/>
  <c r="H117" i="12" s="1"/>
  <c r="K116" i="12"/>
  <c r="L116" i="12" s="1"/>
  <c r="K115" i="12"/>
  <c r="L115" i="12" s="1"/>
  <c r="H115" i="12" s="1"/>
  <c r="K114" i="12"/>
  <c r="K113" i="12"/>
  <c r="L113" i="12" s="1"/>
  <c r="H113" i="12" s="1"/>
  <c r="K112" i="12"/>
  <c r="L112" i="12" s="1"/>
  <c r="K111" i="12"/>
  <c r="L111" i="12" s="1"/>
  <c r="H111" i="12" s="1"/>
  <c r="K110" i="12"/>
  <c r="K109" i="12"/>
  <c r="L109" i="12" s="1"/>
  <c r="H109" i="12" s="1"/>
  <c r="K108" i="12"/>
  <c r="L108" i="12" s="1"/>
  <c r="K107" i="12"/>
  <c r="L107" i="12" s="1"/>
  <c r="H107" i="12" s="1"/>
  <c r="K106" i="12"/>
  <c r="K105" i="12"/>
  <c r="L105" i="12" s="1"/>
  <c r="H105" i="12" s="1"/>
  <c r="K104" i="12"/>
  <c r="L104" i="12" s="1"/>
  <c r="K103" i="12"/>
  <c r="L103" i="12" s="1"/>
  <c r="H103" i="12" s="1"/>
  <c r="K102" i="12"/>
  <c r="K101" i="12"/>
  <c r="L101" i="12" s="1"/>
  <c r="H101" i="12" s="1"/>
  <c r="K100" i="12"/>
  <c r="L100" i="12" s="1"/>
  <c r="K99" i="12"/>
  <c r="L99" i="12" s="1"/>
  <c r="H99" i="12" s="1"/>
  <c r="K98" i="12"/>
  <c r="L98" i="12" s="1"/>
  <c r="H98" i="12" s="1"/>
  <c r="K97" i="12"/>
  <c r="L97" i="12" s="1"/>
  <c r="H97" i="12" s="1"/>
  <c r="K96" i="12"/>
  <c r="L96" i="12" s="1"/>
  <c r="K95" i="12"/>
  <c r="L95" i="12" s="1"/>
  <c r="H95" i="12" s="1"/>
  <c r="K94" i="12"/>
  <c r="L94" i="12" s="1"/>
  <c r="H94" i="12" s="1"/>
  <c r="K93" i="12"/>
  <c r="L93" i="12" s="1"/>
  <c r="H93" i="12" s="1"/>
  <c r="K92" i="12"/>
  <c r="L92" i="12" s="1"/>
  <c r="K91" i="12"/>
  <c r="L91" i="12" s="1"/>
  <c r="H91" i="12" s="1"/>
  <c r="K90" i="12"/>
  <c r="L90" i="12" s="1"/>
  <c r="H90" i="12" s="1"/>
  <c r="K89" i="12"/>
  <c r="L89" i="12" s="1"/>
  <c r="H89" i="12" s="1"/>
  <c r="K88" i="12"/>
  <c r="L88" i="12" s="1"/>
  <c r="K87" i="12"/>
  <c r="L87" i="12" s="1"/>
  <c r="H87" i="12" s="1"/>
  <c r="K86" i="12"/>
  <c r="L86" i="12" s="1"/>
  <c r="H86" i="12" s="1"/>
  <c r="K85" i="12"/>
  <c r="L85" i="12" s="1"/>
  <c r="H85" i="12" s="1"/>
  <c r="K84" i="12"/>
  <c r="L84" i="12" s="1"/>
  <c r="K83" i="12"/>
  <c r="L83" i="12" s="1"/>
  <c r="H83" i="12" s="1"/>
  <c r="K82" i="12"/>
  <c r="K81" i="12"/>
  <c r="L280" i="12" l="1"/>
  <c r="H280" i="12"/>
  <c r="H60" i="7"/>
  <c r="H75" i="7"/>
  <c r="H32" i="5"/>
  <c r="N32" i="5" s="1"/>
  <c r="H33" i="5" s="1"/>
  <c r="H23" i="3"/>
  <c r="H128" i="3"/>
  <c r="X9" i="10"/>
  <c r="N9" i="10" s="1"/>
  <c r="X25" i="10"/>
  <c r="N25" i="10" s="1"/>
  <c r="X29" i="10"/>
  <c r="N29" i="10" s="1"/>
  <c r="G314" i="11"/>
  <c r="G2" i="11" s="1"/>
  <c r="G159" i="11"/>
  <c r="X18" i="10"/>
  <c r="N18" i="10" s="1"/>
  <c r="X22" i="10"/>
  <c r="N22" i="10" s="1"/>
  <c r="X26" i="10"/>
  <c r="N26" i="10" s="1"/>
  <c r="X55" i="10"/>
  <c r="N55" i="10" s="1"/>
  <c r="X14" i="10"/>
  <c r="N14" i="10" s="1"/>
  <c r="X13" i="10"/>
  <c r="N13" i="10" s="1"/>
  <c r="G162" i="6"/>
  <c r="I73" i="8"/>
  <c r="X10" i="10"/>
  <c r="N10" i="10" s="1"/>
  <c r="M5" i="7"/>
  <c r="H123" i="12"/>
  <c r="H166" i="12"/>
  <c r="H155" i="12"/>
  <c r="L162" i="12"/>
  <c r="H162" i="12" s="1"/>
  <c r="L174" i="12"/>
  <c r="H174" i="12" s="1"/>
  <c r="L81" i="12"/>
  <c r="H81" i="12" s="1"/>
  <c r="L158" i="12"/>
  <c r="H158" i="12" s="1"/>
  <c r="H170" i="12"/>
  <c r="R5" i="7"/>
  <c r="N5" i="7"/>
  <c r="H5" i="7" s="1"/>
  <c r="H255" i="7"/>
  <c r="K256" i="7"/>
  <c r="M256" i="7" s="1"/>
  <c r="H125" i="7"/>
  <c r="H100" i="7"/>
  <c r="I103" i="8"/>
  <c r="I88" i="8"/>
  <c r="X17" i="10"/>
  <c r="N17" i="10" s="1"/>
  <c r="X21" i="10"/>
  <c r="N21" i="10" s="1"/>
  <c r="X8" i="10"/>
  <c r="N8" i="10" s="1"/>
  <c r="X12" i="10"/>
  <c r="N12" i="10" s="1"/>
  <c r="X16" i="10"/>
  <c r="N16" i="10" s="1"/>
  <c r="X20" i="10"/>
  <c r="N20" i="10" s="1"/>
  <c r="X24" i="10"/>
  <c r="N24" i="10" s="1"/>
  <c r="X28" i="10"/>
  <c r="N28" i="10" s="1"/>
  <c r="X7" i="10"/>
  <c r="N7" i="10" s="1"/>
  <c r="X11" i="10"/>
  <c r="N11" i="10" s="1"/>
  <c r="X15" i="10"/>
  <c r="N15" i="10" s="1"/>
  <c r="X19" i="10"/>
  <c r="N19" i="10" s="1"/>
  <c r="X23" i="10"/>
  <c r="N23" i="10" s="1"/>
  <c r="X27" i="10"/>
  <c r="N27" i="10" s="1"/>
  <c r="H153" i="12"/>
  <c r="H157" i="12"/>
  <c r="H161" i="12"/>
  <c r="H165" i="12"/>
  <c r="H169" i="12"/>
  <c r="H173" i="12"/>
  <c r="H177" i="12"/>
  <c r="L82" i="12"/>
  <c r="H82" i="12" s="1"/>
  <c r="H84" i="12"/>
  <c r="H88" i="12"/>
  <c r="H92" i="12"/>
  <c r="H96" i="12"/>
  <c r="H100" i="12"/>
  <c r="L102" i="12"/>
  <c r="H102" i="12" s="1"/>
  <c r="H104" i="12"/>
  <c r="L106" i="12"/>
  <c r="H106" i="12" s="1"/>
  <c r="H108" i="12"/>
  <c r="L110" i="12"/>
  <c r="H110" i="12" s="1"/>
  <c r="H112" i="12"/>
  <c r="L114" i="12"/>
  <c r="H114" i="12" s="1"/>
  <c r="H116" i="12"/>
  <c r="L118" i="12"/>
  <c r="H118" i="12" s="1"/>
  <c r="L122" i="12"/>
  <c r="H122" i="12" s="1"/>
  <c r="L126" i="12"/>
  <c r="H126" i="12" s="1"/>
  <c r="L130" i="12"/>
  <c r="H130" i="12" s="1"/>
  <c r="H132" i="12"/>
  <c r="L134" i="12"/>
  <c r="H134" i="12" s="1"/>
  <c r="H136" i="12"/>
  <c r="L138" i="12"/>
  <c r="H138" i="12" s="1"/>
  <c r="H140" i="12"/>
  <c r="L142" i="12"/>
  <c r="H142" i="12" s="1"/>
  <c r="H144" i="12"/>
  <c r="L146" i="12"/>
  <c r="H146" i="12" s="1"/>
  <c r="L150" i="12"/>
  <c r="H150" i="12" s="1"/>
  <c r="L154" i="12"/>
  <c r="H154" i="12" s="1"/>
  <c r="H75" i="12"/>
  <c r="H74" i="12"/>
  <c r="H73" i="12"/>
  <c r="H72" i="12"/>
  <c r="H71" i="12"/>
  <c r="H70" i="12"/>
  <c r="H69" i="12"/>
  <c r="H68" i="12"/>
  <c r="H49" i="12"/>
  <c r="H50" i="12"/>
  <c r="H51" i="12"/>
  <c r="H52" i="12"/>
  <c r="H53" i="12"/>
  <c r="H54" i="12"/>
  <c r="H55" i="12"/>
  <c r="H56" i="12"/>
  <c r="H57" i="12"/>
  <c r="H48" i="12"/>
  <c r="H34" i="12"/>
  <c r="H35" i="12"/>
  <c r="H36" i="12"/>
  <c r="H37" i="12"/>
  <c r="H38" i="12"/>
  <c r="H39" i="12"/>
  <c r="H40" i="12"/>
  <c r="H41" i="12"/>
  <c r="H42" i="12"/>
  <c r="H33" i="12"/>
  <c r="J27" i="12"/>
  <c r="K27" i="12" s="1"/>
  <c r="K30" i="1"/>
  <c r="H8" i="12"/>
  <c r="H9" i="12"/>
  <c r="H10" i="12"/>
  <c r="H11" i="12"/>
  <c r="H12" i="12"/>
  <c r="H13" i="12"/>
  <c r="H14" i="12"/>
  <c r="H15" i="12"/>
  <c r="H16" i="12"/>
  <c r="H17" i="12"/>
  <c r="H18" i="12"/>
  <c r="H19" i="12"/>
  <c r="H20" i="12"/>
  <c r="H26" i="12"/>
  <c r="H7" i="12"/>
  <c r="M9" i="14"/>
  <c r="N9" i="14"/>
  <c r="O9" i="14"/>
  <c r="P9" i="14"/>
  <c r="M10" i="14"/>
  <c r="N10" i="14"/>
  <c r="O10" i="14"/>
  <c r="P10" i="14"/>
  <c r="M11" i="14"/>
  <c r="N11" i="14"/>
  <c r="O11" i="14"/>
  <c r="P11" i="14"/>
  <c r="M12" i="14"/>
  <c r="N12" i="14"/>
  <c r="O12" i="14"/>
  <c r="P12" i="14"/>
  <c r="M13" i="14"/>
  <c r="N13" i="14"/>
  <c r="O13" i="14"/>
  <c r="P13" i="14"/>
  <c r="M14" i="14"/>
  <c r="N14" i="14"/>
  <c r="O14" i="14"/>
  <c r="P14" i="14"/>
  <c r="M15" i="14"/>
  <c r="N15" i="14"/>
  <c r="O15" i="14"/>
  <c r="P15" i="14"/>
  <c r="M16" i="14"/>
  <c r="N16" i="14"/>
  <c r="O16" i="14"/>
  <c r="P16" i="14"/>
  <c r="M17" i="14"/>
  <c r="N17" i="14"/>
  <c r="O17" i="14"/>
  <c r="P17" i="14"/>
  <c r="M18" i="14"/>
  <c r="N18" i="14"/>
  <c r="O18" i="14"/>
  <c r="P18" i="14"/>
  <c r="M19" i="14"/>
  <c r="N19" i="14"/>
  <c r="O19" i="14"/>
  <c r="P19" i="14"/>
  <c r="M20" i="14"/>
  <c r="N20" i="14"/>
  <c r="O20" i="14"/>
  <c r="P20" i="14"/>
  <c r="M21" i="14"/>
  <c r="N21" i="14"/>
  <c r="O21" i="14"/>
  <c r="P21" i="14"/>
  <c r="M22" i="14"/>
  <c r="N22" i="14"/>
  <c r="O22" i="14"/>
  <c r="P22" i="14"/>
  <c r="M23" i="14"/>
  <c r="N23" i="14"/>
  <c r="O23" i="14"/>
  <c r="P23" i="14"/>
  <c r="M24" i="14"/>
  <c r="N24" i="14"/>
  <c r="O24" i="14"/>
  <c r="P24" i="14"/>
  <c r="M25" i="14"/>
  <c r="N25" i="14"/>
  <c r="O25" i="14"/>
  <c r="P25" i="14"/>
  <c r="M26" i="14"/>
  <c r="N26" i="14"/>
  <c r="O26" i="14"/>
  <c r="P26" i="14"/>
  <c r="M27" i="14"/>
  <c r="N27" i="14"/>
  <c r="O27" i="14"/>
  <c r="P27" i="14"/>
  <c r="M28" i="14"/>
  <c r="N28" i="14"/>
  <c r="O28" i="14"/>
  <c r="P28" i="14"/>
  <c r="M29" i="14"/>
  <c r="N29" i="14"/>
  <c r="O29" i="14"/>
  <c r="P29" i="14"/>
  <c r="M30" i="14"/>
  <c r="N30" i="14"/>
  <c r="O30" i="14"/>
  <c r="P30" i="14"/>
  <c r="M31" i="14"/>
  <c r="N31" i="14"/>
  <c r="O31" i="14"/>
  <c r="P31" i="14"/>
  <c r="M32" i="14"/>
  <c r="N32" i="14"/>
  <c r="O32" i="14"/>
  <c r="P32" i="14"/>
  <c r="M33" i="14"/>
  <c r="N33" i="14"/>
  <c r="O33" i="14"/>
  <c r="P33" i="14"/>
  <c r="M34" i="14"/>
  <c r="N34" i="14"/>
  <c r="O34" i="14"/>
  <c r="P34" i="14"/>
  <c r="M35" i="14"/>
  <c r="N35" i="14"/>
  <c r="O35" i="14"/>
  <c r="P35" i="14"/>
  <c r="M36" i="14"/>
  <c r="N36" i="14"/>
  <c r="O36" i="14"/>
  <c r="P36" i="14"/>
  <c r="M37" i="14"/>
  <c r="N37" i="14"/>
  <c r="O37" i="14"/>
  <c r="P37" i="14"/>
  <c r="M38" i="14"/>
  <c r="N38" i="14"/>
  <c r="O38" i="14"/>
  <c r="P38" i="14"/>
  <c r="M39" i="14"/>
  <c r="N39" i="14"/>
  <c r="O39" i="14"/>
  <c r="P39" i="14"/>
  <c r="M40" i="14"/>
  <c r="N40" i="14"/>
  <c r="O40" i="14"/>
  <c r="P40" i="14"/>
  <c r="M41" i="14"/>
  <c r="N41" i="14"/>
  <c r="O41" i="14"/>
  <c r="P41" i="14"/>
  <c r="M42" i="14"/>
  <c r="N42" i="14"/>
  <c r="O42" i="14"/>
  <c r="P42" i="14"/>
  <c r="M43" i="14"/>
  <c r="N43" i="14"/>
  <c r="O43" i="14"/>
  <c r="P43" i="14"/>
  <c r="M44" i="14"/>
  <c r="N44" i="14"/>
  <c r="O44" i="14"/>
  <c r="P44" i="14"/>
  <c r="M45" i="14"/>
  <c r="N45" i="14"/>
  <c r="O45" i="14"/>
  <c r="P45" i="14"/>
  <c r="M46" i="14"/>
  <c r="N46" i="14"/>
  <c r="O46" i="14"/>
  <c r="P46" i="14"/>
  <c r="M47" i="14"/>
  <c r="N47" i="14"/>
  <c r="O47" i="14"/>
  <c r="P47" i="14"/>
  <c r="M48" i="14"/>
  <c r="N48" i="14"/>
  <c r="O48" i="14"/>
  <c r="P48" i="14"/>
  <c r="M49" i="14"/>
  <c r="N49" i="14"/>
  <c r="O49" i="14"/>
  <c r="P49" i="14"/>
  <c r="M50" i="14"/>
  <c r="N50" i="14"/>
  <c r="O50" i="14"/>
  <c r="P50" i="14"/>
  <c r="M51" i="14"/>
  <c r="N51" i="14"/>
  <c r="O51" i="14"/>
  <c r="P51" i="14"/>
  <c r="M52" i="14"/>
  <c r="N52" i="14"/>
  <c r="O52" i="14"/>
  <c r="P52" i="14"/>
  <c r="M53" i="14"/>
  <c r="N53" i="14"/>
  <c r="O53" i="14"/>
  <c r="P53" i="14"/>
  <c r="M54" i="14"/>
  <c r="N54" i="14"/>
  <c r="O54" i="14"/>
  <c r="P54" i="14"/>
  <c r="M55" i="14"/>
  <c r="N55" i="14"/>
  <c r="O55" i="14"/>
  <c r="P55" i="14"/>
  <c r="M56" i="14"/>
  <c r="N56" i="14"/>
  <c r="O56" i="14"/>
  <c r="P56" i="14"/>
  <c r="M57" i="14"/>
  <c r="N57" i="14"/>
  <c r="O57" i="14"/>
  <c r="P57" i="14"/>
  <c r="M58" i="14"/>
  <c r="N58" i="14"/>
  <c r="O58" i="14"/>
  <c r="P58" i="14"/>
  <c r="M59" i="14"/>
  <c r="N59" i="14"/>
  <c r="O59" i="14"/>
  <c r="P59" i="14"/>
  <c r="M60" i="14"/>
  <c r="N60" i="14"/>
  <c r="O60" i="14"/>
  <c r="P60" i="14"/>
  <c r="M61" i="14"/>
  <c r="N61" i="14"/>
  <c r="O61" i="14"/>
  <c r="P61" i="14"/>
  <c r="M62" i="14"/>
  <c r="N62" i="14"/>
  <c r="O62" i="14"/>
  <c r="P62" i="14"/>
  <c r="M63" i="14"/>
  <c r="N63" i="14"/>
  <c r="O63" i="14"/>
  <c r="P63" i="14"/>
  <c r="M64" i="14"/>
  <c r="N64" i="14"/>
  <c r="O64" i="14"/>
  <c r="P64" i="14"/>
  <c r="M65" i="14"/>
  <c r="N65" i="14"/>
  <c r="O65" i="14"/>
  <c r="P65" i="14"/>
  <c r="M66" i="14"/>
  <c r="N66" i="14"/>
  <c r="O66" i="14"/>
  <c r="P66" i="14"/>
  <c r="M67" i="14"/>
  <c r="N67" i="14"/>
  <c r="O67" i="14"/>
  <c r="P67" i="14"/>
  <c r="M68" i="14"/>
  <c r="N68" i="14"/>
  <c r="O68" i="14"/>
  <c r="P68" i="14"/>
  <c r="M69" i="14"/>
  <c r="N69" i="14"/>
  <c r="O69" i="14"/>
  <c r="P69" i="14"/>
  <c r="M70" i="14"/>
  <c r="N70" i="14"/>
  <c r="O70" i="14"/>
  <c r="P70" i="14"/>
  <c r="M71" i="14"/>
  <c r="N71" i="14"/>
  <c r="O71" i="14"/>
  <c r="P71" i="14"/>
  <c r="M72" i="14"/>
  <c r="N72" i="14"/>
  <c r="O72" i="14"/>
  <c r="P72" i="14"/>
  <c r="M73" i="14"/>
  <c r="N73" i="14"/>
  <c r="O73" i="14"/>
  <c r="P73" i="14"/>
  <c r="M74" i="14"/>
  <c r="N74" i="14"/>
  <c r="O74" i="14"/>
  <c r="P74" i="14"/>
  <c r="M75" i="14"/>
  <c r="N75" i="14"/>
  <c r="O75" i="14"/>
  <c r="P75" i="14"/>
  <c r="M76" i="14"/>
  <c r="N76" i="14"/>
  <c r="O76" i="14"/>
  <c r="P76" i="14"/>
  <c r="M77" i="14"/>
  <c r="N77" i="14"/>
  <c r="O77" i="14"/>
  <c r="P77" i="14"/>
  <c r="M78" i="14"/>
  <c r="N78" i="14"/>
  <c r="O78" i="14"/>
  <c r="P78" i="14"/>
  <c r="M79" i="14"/>
  <c r="N79" i="14"/>
  <c r="O79" i="14"/>
  <c r="P79" i="14"/>
  <c r="M80" i="14"/>
  <c r="N80" i="14"/>
  <c r="O80" i="14"/>
  <c r="P80" i="14"/>
  <c r="M81" i="14"/>
  <c r="N81" i="14"/>
  <c r="O81" i="14"/>
  <c r="P81" i="14"/>
  <c r="M82" i="14"/>
  <c r="N82" i="14"/>
  <c r="O82" i="14"/>
  <c r="P82" i="14"/>
  <c r="M83" i="14"/>
  <c r="N83" i="14"/>
  <c r="O83" i="14"/>
  <c r="P83" i="14"/>
  <c r="M84" i="14"/>
  <c r="N84" i="14"/>
  <c r="O84" i="14"/>
  <c r="P84" i="14"/>
  <c r="M85" i="14"/>
  <c r="N85" i="14"/>
  <c r="O85" i="14"/>
  <c r="P85" i="14"/>
  <c r="M86" i="14"/>
  <c r="N86" i="14"/>
  <c r="O86" i="14"/>
  <c r="P86" i="14"/>
  <c r="M87" i="14"/>
  <c r="N87" i="14"/>
  <c r="O87" i="14"/>
  <c r="P87" i="14"/>
  <c r="M88" i="14"/>
  <c r="N88" i="14"/>
  <c r="O88" i="14"/>
  <c r="P88" i="14"/>
  <c r="M89" i="14"/>
  <c r="N89" i="14"/>
  <c r="O89" i="14"/>
  <c r="P89" i="14"/>
  <c r="M90" i="14"/>
  <c r="N90" i="14"/>
  <c r="O90" i="14"/>
  <c r="P90" i="14"/>
  <c r="M91" i="14"/>
  <c r="N91" i="14"/>
  <c r="O91" i="14"/>
  <c r="P91" i="14"/>
  <c r="M92" i="14"/>
  <c r="N92" i="14"/>
  <c r="O92" i="14"/>
  <c r="P92" i="14"/>
  <c r="M93" i="14"/>
  <c r="N93" i="14"/>
  <c r="O93" i="14"/>
  <c r="P93" i="14"/>
  <c r="M94" i="14"/>
  <c r="N94" i="14"/>
  <c r="O94" i="14"/>
  <c r="P94" i="14"/>
  <c r="M95" i="14"/>
  <c r="N95" i="14"/>
  <c r="O95" i="14"/>
  <c r="P95" i="14"/>
  <c r="M96" i="14"/>
  <c r="N96" i="14"/>
  <c r="O96" i="14"/>
  <c r="P96" i="14"/>
  <c r="M97" i="14"/>
  <c r="N97" i="14"/>
  <c r="O97" i="14"/>
  <c r="P97" i="14"/>
  <c r="M98" i="14"/>
  <c r="N98" i="14"/>
  <c r="O98" i="14"/>
  <c r="P98" i="14"/>
  <c r="M99" i="14"/>
  <c r="N99" i="14"/>
  <c r="O99" i="14"/>
  <c r="P99" i="14"/>
  <c r="M100" i="14"/>
  <c r="N100" i="14"/>
  <c r="O100" i="14"/>
  <c r="P100" i="14"/>
  <c r="M101" i="14"/>
  <c r="N101" i="14"/>
  <c r="O101" i="14"/>
  <c r="P101" i="14"/>
  <c r="M102" i="14"/>
  <c r="N102" i="14"/>
  <c r="O102" i="14"/>
  <c r="P102" i="14"/>
  <c r="M103" i="14"/>
  <c r="N103" i="14"/>
  <c r="O103" i="14"/>
  <c r="P103" i="14"/>
  <c r="M104" i="14"/>
  <c r="N104" i="14"/>
  <c r="O104" i="14"/>
  <c r="P104" i="14"/>
  <c r="M105" i="14"/>
  <c r="N105" i="14"/>
  <c r="O105" i="14"/>
  <c r="P105" i="14"/>
  <c r="M106" i="14"/>
  <c r="N106" i="14"/>
  <c r="O106" i="14"/>
  <c r="P106" i="14"/>
  <c r="M107" i="14"/>
  <c r="N107" i="14"/>
  <c r="O107" i="14"/>
  <c r="P107" i="14"/>
  <c r="M108" i="14"/>
  <c r="N108" i="14"/>
  <c r="O108" i="14"/>
  <c r="P108" i="14"/>
  <c r="M109" i="14"/>
  <c r="N109" i="14"/>
  <c r="O109" i="14"/>
  <c r="P109" i="14"/>
  <c r="M110" i="14"/>
  <c r="N110" i="14"/>
  <c r="O110" i="14"/>
  <c r="P110" i="14"/>
  <c r="M111" i="14"/>
  <c r="N111" i="14"/>
  <c r="O111" i="14"/>
  <c r="P111" i="14"/>
  <c r="M112" i="14"/>
  <c r="N112" i="14"/>
  <c r="O112" i="14"/>
  <c r="P112" i="14"/>
  <c r="M113" i="14"/>
  <c r="N113" i="14"/>
  <c r="O113" i="14"/>
  <c r="P113" i="14"/>
  <c r="M114" i="14"/>
  <c r="N114" i="14"/>
  <c r="O114" i="14"/>
  <c r="P114" i="14"/>
  <c r="M115" i="14"/>
  <c r="N115" i="14"/>
  <c r="O115" i="14"/>
  <c r="P115" i="14"/>
  <c r="M116" i="14"/>
  <c r="N116" i="14"/>
  <c r="O116" i="14"/>
  <c r="P116" i="14"/>
  <c r="M117" i="14"/>
  <c r="N117" i="14"/>
  <c r="O117" i="14"/>
  <c r="P117" i="14"/>
  <c r="M118" i="14"/>
  <c r="N118" i="14"/>
  <c r="O118" i="14"/>
  <c r="P118" i="14"/>
  <c r="M119" i="14"/>
  <c r="N119" i="14"/>
  <c r="O119" i="14"/>
  <c r="P119" i="14"/>
  <c r="M120" i="14"/>
  <c r="N120" i="14"/>
  <c r="O120" i="14"/>
  <c r="P120" i="14"/>
  <c r="M121" i="14"/>
  <c r="N121" i="14"/>
  <c r="O121" i="14"/>
  <c r="P121" i="14"/>
  <c r="M122" i="14"/>
  <c r="N122" i="14"/>
  <c r="O122" i="14"/>
  <c r="P122" i="14"/>
  <c r="M123" i="14"/>
  <c r="N123" i="14"/>
  <c r="O123" i="14"/>
  <c r="P123" i="14"/>
  <c r="M124" i="14"/>
  <c r="N124" i="14"/>
  <c r="O124" i="14"/>
  <c r="P124" i="14"/>
  <c r="M125" i="14"/>
  <c r="N125" i="14"/>
  <c r="O125" i="14"/>
  <c r="P125" i="14"/>
  <c r="M126" i="14"/>
  <c r="N126" i="14"/>
  <c r="O126" i="14"/>
  <c r="P126" i="14"/>
  <c r="M127" i="14"/>
  <c r="N127" i="14"/>
  <c r="O127" i="14"/>
  <c r="P127" i="14"/>
  <c r="M128" i="14"/>
  <c r="N128" i="14"/>
  <c r="O128" i="14"/>
  <c r="P128" i="14"/>
  <c r="M129" i="14"/>
  <c r="N129" i="14"/>
  <c r="O129" i="14"/>
  <c r="P129" i="14"/>
  <c r="M130" i="14"/>
  <c r="N130" i="14"/>
  <c r="O130" i="14"/>
  <c r="P130" i="14"/>
  <c r="M131" i="14"/>
  <c r="N131" i="14"/>
  <c r="O131" i="14"/>
  <c r="P131" i="14"/>
  <c r="M307" i="14"/>
  <c r="N307" i="14"/>
  <c r="O307" i="14"/>
  <c r="P307" i="14"/>
  <c r="O8" i="14"/>
  <c r="N8" i="14"/>
  <c r="Q307" i="14"/>
  <c r="R307" i="14" s="1"/>
  <c r="Q131" i="14"/>
  <c r="R131" i="14" s="1"/>
  <c r="Q130" i="14"/>
  <c r="R130" i="14" s="1"/>
  <c r="Q129" i="14"/>
  <c r="R129" i="14" s="1"/>
  <c r="Q128" i="14"/>
  <c r="R128" i="14" s="1"/>
  <c r="Q127" i="14"/>
  <c r="R127" i="14" s="1"/>
  <c r="Q126" i="14"/>
  <c r="R126" i="14" s="1"/>
  <c r="Q125" i="14"/>
  <c r="R125" i="14" s="1"/>
  <c r="Q124" i="14"/>
  <c r="R124" i="14" s="1"/>
  <c r="Q123" i="14"/>
  <c r="R123" i="14" s="1"/>
  <c r="Q122" i="14"/>
  <c r="R122" i="14" s="1"/>
  <c r="Q121" i="14"/>
  <c r="R121" i="14" s="1"/>
  <c r="Q120" i="14"/>
  <c r="R120" i="14" s="1"/>
  <c r="Q119" i="14"/>
  <c r="R119" i="14" s="1"/>
  <c r="Q118" i="14"/>
  <c r="R118" i="14" s="1"/>
  <c r="Q117" i="14"/>
  <c r="R117" i="14" s="1"/>
  <c r="Q116" i="14"/>
  <c r="R116" i="14" s="1"/>
  <c r="Q115" i="14"/>
  <c r="R115" i="14" s="1"/>
  <c r="Q114" i="14"/>
  <c r="R114" i="14" s="1"/>
  <c r="Q113" i="14"/>
  <c r="R113" i="14" s="1"/>
  <c r="Q112" i="14"/>
  <c r="R112" i="14" s="1"/>
  <c r="Q111" i="14"/>
  <c r="R111" i="14" s="1"/>
  <c r="Q110" i="14"/>
  <c r="R110" i="14" s="1"/>
  <c r="Q109" i="14"/>
  <c r="R109" i="14" s="1"/>
  <c r="Q108" i="14"/>
  <c r="R108" i="14" s="1"/>
  <c r="Q107" i="14"/>
  <c r="R107" i="14" s="1"/>
  <c r="Q106" i="14"/>
  <c r="R106" i="14" s="1"/>
  <c r="Q105" i="14"/>
  <c r="R105" i="14" s="1"/>
  <c r="Q104" i="14"/>
  <c r="R104" i="14" s="1"/>
  <c r="Q103" i="14"/>
  <c r="R103" i="14" s="1"/>
  <c r="Q102" i="14"/>
  <c r="R102" i="14" s="1"/>
  <c r="Q101" i="14"/>
  <c r="R101" i="14" s="1"/>
  <c r="Q100" i="14"/>
  <c r="R100" i="14" s="1"/>
  <c r="Q99" i="14"/>
  <c r="R99" i="14" s="1"/>
  <c r="Q98" i="14"/>
  <c r="R98" i="14" s="1"/>
  <c r="Q97" i="14"/>
  <c r="R97" i="14" s="1"/>
  <c r="Q96" i="14"/>
  <c r="R96" i="14" s="1"/>
  <c r="Q95" i="14"/>
  <c r="R95" i="14" s="1"/>
  <c r="Q94" i="14"/>
  <c r="R94" i="14" s="1"/>
  <c r="Q93" i="14"/>
  <c r="R93" i="14" s="1"/>
  <c r="Q92" i="14"/>
  <c r="R92" i="14" s="1"/>
  <c r="Q91" i="14"/>
  <c r="R91" i="14" s="1"/>
  <c r="Q90" i="14"/>
  <c r="R90" i="14" s="1"/>
  <c r="Q89" i="14"/>
  <c r="R89" i="14" s="1"/>
  <c r="Q88" i="14"/>
  <c r="R88" i="14" s="1"/>
  <c r="Q87" i="14"/>
  <c r="R87" i="14" s="1"/>
  <c r="Q86" i="14"/>
  <c r="R86" i="14" s="1"/>
  <c r="Q85" i="14"/>
  <c r="R85" i="14" s="1"/>
  <c r="Q84" i="14"/>
  <c r="R84" i="14" s="1"/>
  <c r="Q83" i="14"/>
  <c r="R83" i="14" s="1"/>
  <c r="Q82" i="14"/>
  <c r="R82" i="14" s="1"/>
  <c r="Q81" i="14"/>
  <c r="R81" i="14" s="1"/>
  <c r="Q80" i="14"/>
  <c r="R80" i="14" s="1"/>
  <c r="Q79" i="14"/>
  <c r="R79" i="14" s="1"/>
  <c r="Q78" i="14"/>
  <c r="R78" i="14" s="1"/>
  <c r="Q77" i="14"/>
  <c r="R77" i="14" s="1"/>
  <c r="Q76" i="14"/>
  <c r="R76" i="14" s="1"/>
  <c r="Q75" i="14"/>
  <c r="R75" i="14" s="1"/>
  <c r="Q74" i="14"/>
  <c r="R74" i="14" s="1"/>
  <c r="Q73" i="14"/>
  <c r="R73" i="14" s="1"/>
  <c r="Q72" i="14"/>
  <c r="R72" i="14" s="1"/>
  <c r="Q71" i="14"/>
  <c r="R71" i="14" s="1"/>
  <c r="Q70" i="14"/>
  <c r="R70" i="14" s="1"/>
  <c r="Q69" i="14"/>
  <c r="R69" i="14" s="1"/>
  <c r="Q68" i="14"/>
  <c r="R68" i="14" s="1"/>
  <c r="Q67" i="14"/>
  <c r="R67" i="14" s="1"/>
  <c r="Q66" i="14"/>
  <c r="R66" i="14" s="1"/>
  <c r="Q65" i="14"/>
  <c r="R65" i="14" s="1"/>
  <c r="Q64" i="14"/>
  <c r="R64" i="14" s="1"/>
  <c r="Q63" i="14"/>
  <c r="R63" i="14" s="1"/>
  <c r="Q62" i="14"/>
  <c r="R62" i="14" s="1"/>
  <c r="Q61" i="14"/>
  <c r="R61" i="14" s="1"/>
  <c r="Q60" i="14"/>
  <c r="R60" i="14" s="1"/>
  <c r="Q59" i="14"/>
  <c r="Q58" i="14"/>
  <c r="Q57" i="14"/>
  <c r="R57" i="14" s="1"/>
  <c r="Q56" i="14"/>
  <c r="R56" i="14" s="1"/>
  <c r="Q55" i="14"/>
  <c r="R55" i="14" s="1"/>
  <c r="Q54" i="14"/>
  <c r="R54" i="14" s="1"/>
  <c r="Q53" i="14"/>
  <c r="R53" i="14" s="1"/>
  <c r="Q52" i="14"/>
  <c r="R52" i="14" s="1"/>
  <c r="Q51" i="14"/>
  <c r="R51" i="14" s="1"/>
  <c r="Q50" i="14"/>
  <c r="R50" i="14" s="1"/>
  <c r="Q49" i="14"/>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Q36" i="14"/>
  <c r="R36" i="14" s="1"/>
  <c r="Q35" i="14"/>
  <c r="R35" i="14" s="1"/>
  <c r="Q34" i="14"/>
  <c r="R34" i="14" s="1"/>
  <c r="Q33" i="14"/>
  <c r="Q32" i="14"/>
  <c r="R32" i="14" s="1"/>
  <c r="Q31" i="14"/>
  <c r="R31" i="14" s="1"/>
  <c r="Q30" i="14"/>
  <c r="R30" i="14" s="1"/>
  <c r="Q29" i="14"/>
  <c r="R29" i="14" s="1"/>
  <c r="Q28" i="14"/>
  <c r="R28" i="14" s="1"/>
  <c r="Q27" i="14"/>
  <c r="R27" i="14" s="1"/>
  <c r="Q26" i="14"/>
  <c r="R26" i="14" s="1"/>
  <c r="Q25" i="14"/>
  <c r="R25" i="14" s="1"/>
  <c r="Q24" i="14"/>
  <c r="R24" i="14" s="1"/>
  <c r="Q23" i="14"/>
  <c r="R23" i="14" s="1"/>
  <c r="Q22" i="14"/>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P8" i="14"/>
  <c r="M8" i="14"/>
  <c r="Q8" i="14"/>
  <c r="S1" i="3"/>
  <c r="S1" i="11" l="1"/>
  <c r="S1" i="16"/>
  <c r="H43" i="1"/>
  <c r="L43" i="1" s="1"/>
  <c r="G1" i="11"/>
  <c r="O310" i="14"/>
  <c r="H256" i="7"/>
  <c r="H1" i="7" s="1"/>
  <c r="S32" i="5"/>
  <c r="K32" i="5"/>
  <c r="M32" i="5" s="1"/>
  <c r="T125" i="14"/>
  <c r="I125" i="14" s="1"/>
  <c r="T89" i="14"/>
  <c r="I89" i="14" s="1"/>
  <c r="T101" i="14"/>
  <c r="I101" i="14" s="1"/>
  <c r="T77" i="14"/>
  <c r="I77" i="14" s="1"/>
  <c r="T109" i="14"/>
  <c r="I109" i="14" s="1"/>
  <c r="T97" i="14"/>
  <c r="I97" i="14" s="1"/>
  <c r="T85" i="14"/>
  <c r="I85" i="14" s="1"/>
  <c r="T129" i="14"/>
  <c r="I129" i="14" s="1"/>
  <c r="T117" i="14"/>
  <c r="I117" i="14" s="1"/>
  <c r="T105" i="14"/>
  <c r="I105" i="14" s="1"/>
  <c r="T93" i="14"/>
  <c r="I93" i="14" s="1"/>
  <c r="T29" i="14"/>
  <c r="I29" i="14" s="1"/>
  <c r="T113" i="14"/>
  <c r="I113" i="14" s="1"/>
  <c r="T81" i="14"/>
  <c r="I81" i="14" s="1"/>
  <c r="T73" i="14"/>
  <c r="I73" i="14" s="1"/>
  <c r="T130" i="14"/>
  <c r="I130" i="14" s="1"/>
  <c r="T122" i="14"/>
  <c r="I122" i="14" s="1"/>
  <c r="T118" i="14"/>
  <c r="I118" i="14" s="1"/>
  <c r="T110" i="14"/>
  <c r="I110" i="14" s="1"/>
  <c r="T102" i="14"/>
  <c r="I102" i="14" s="1"/>
  <c r="T98" i="14"/>
  <c r="I98" i="14" s="1"/>
  <c r="T90" i="14"/>
  <c r="I90" i="14" s="1"/>
  <c r="T86" i="14"/>
  <c r="I86" i="14" s="1"/>
  <c r="T78" i="14"/>
  <c r="I78" i="14" s="1"/>
  <c r="T70" i="14"/>
  <c r="I70" i="14" s="1"/>
  <c r="T66" i="14"/>
  <c r="I66" i="14" s="1"/>
  <c r="N310" i="14"/>
  <c r="T115" i="14"/>
  <c r="I115" i="14" s="1"/>
  <c r="T103" i="14"/>
  <c r="I103" i="14" s="1"/>
  <c r="T87" i="14"/>
  <c r="I87" i="14" s="1"/>
  <c r="T75" i="14"/>
  <c r="I75" i="14" s="1"/>
  <c r="T82" i="14"/>
  <c r="I82" i="14" s="1"/>
  <c r="T74" i="14"/>
  <c r="I74" i="14" s="1"/>
  <c r="T80" i="14"/>
  <c r="I80" i="14" s="1"/>
  <c r="T32" i="14"/>
  <c r="I32" i="14" s="1"/>
  <c r="T121" i="14"/>
  <c r="I121" i="14" s="1"/>
  <c r="T111" i="14"/>
  <c r="I111" i="14" s="1"/>
  <c r="T91" i="14"/>
  <c r="I91" i="14" s="1"/>
  <c r="T79" i="14"/>
  <c r="I79" i="14" s="1"/>
  <c r="T27" i="14"/>
  <c r="I27" i="14" s="1"/>
  <c r="T94" i="14"/>
  <c r="I94" i="14" s="1"/>
  <c r="T96" i="14"/>
  <c r="I96" i="14" s="1"/>
  <c r="T84" i="14"/>
  <c r="I84" i="14" s="1"/>
  <c r="T127" i="14"/>
  <c r="I127" i="14" s="1"/>
  <c r="T119" i="14"/>
  <c r="I119" i="14" s="1"/>
  <c r="T107" i="14"/>
  <c r="I107" i="14" s="1"/>
  <c r="T95" i="14"/>
  <c r="I95" i="14" s="1"/>
  <c r="T83" i="14"/>
  <c r="I83" i="14" s="1"/>
  <c r="T126" i="14"/>
  <c r="I126" i="14" s="1"/>
  <c r="T114" i="14"/>
  <c r="I114" i="14" s="1"/>
  <c r="T106" i="14"/>
  <c r="I106" i="14" s="1"/>
  <c r="P310" i="14"/>
  <c r="T92" i="14"/>
  <c r="I92" i="14" s="1"/>
  <c r="T76" i="14"/>
  <c r="I76" i="14" s="1"/>
  <c r="T131" i="14"/>
  <c r="I131" i="14" s="1"/>
  <c r="T123" i="14"/>
  <c r="I123" i="14" s="1"/>
  <c r="T99" i="14"/>
  <c r="I99" i="14" s="1"/>
  <c r="T47" i="14"/>
  <c r="I47" i="14" s="1"/>
  <c r="T42" i="14"/>
  <c r="I42" i="14" s="1"/>
  <c r="T100" i="14"/>
  <c r="I100" i="14" s="1"/>
  <c r="T88" i="14"/>
  <c r="I88" i="14" s="1"/>
  <c r="T307" i="14"/>
  <c r="I307" i="14" s="1"/>
  <c r="T128" i="14"/>
  <c r="I128" i="14" s="1"/>
  <c r="T124" i="14"/>
  <c r="I124" i="14" s="1"/>
  <c r="T120" i="14"/>
  <c r="I120" i="14" s="1"/>
  <c r="T116" i="14"/>
  <c r="I116" i="14" s="1"/>
  <c r="T112" i="14"/>
  <c r="I112" i="14" s="1"/>
  <c r="T108" i="14"/>
  <c r="I108" i="14" s="1"/>
  <c r="T104" i="14"/>
  <c r="I104" i="14" s="1"/>
  <c r="T71" i="14"/>
  <c r="I71" i="14" s="1"/>
  <c r="T69" i="14"/>
  <c r="I69" i="14" s="1"/>
  <c r="T67" i="14"/>
  <c r="I67" i="14" s="1"/>
  <c r="T65" i="14"/>
  <c r="I65" i="14" s="1"/>
  <c r="T63" i="14"/>
  <c r="I63" i="14" s="1"/>
  <c r="T61" i="14"/>
  <c r="I61" i="14" s="1"/>
  <c r="T57" i="14"/>
  <c r="I57" i="14" s="1"/>
  <c r="T55" i="14"/>
  <c r="I55" i="14" s="1"/>
  <c r="T53" i="14"/>
  <c r="I53" i="14" s="1"/>
  <c r="T62" i="14"/>
  <c r="I62" i="14" s="1"/>
  <c r="T72" i="14"/>
  <c r="I72" i="14" s="1"/>
  <c r="T54" i="14"/>
  <c r="I54" i="14" s="1"/>
  <c r="T68" i="14"/>
  <c r="I68" i="14" s="1"/>
  <c r="T52" i="14"/>
  <c r="I52" i="14" s="1"/>
  <c r="R37" i="14"/>
  <c r="T37" i="14" s="1"/>
  <c r="I37" i="14" s="1"/>
  <c r="R22" i="14"/>
  <c r="T22" i="14" s="1"/>
  <c r="I22" i="14" s="1"/>
  <c r="R49" i="14"/>
  <c r="R33" i="14"/>
  <c r="T33" i="14" s="1"/>
  <c r="I33" i="14" s="1"/>
  <c r="R58" i="14"/>
  <c r="T58" i="14" s="1"/>
  <c r="I58" i="14" s="1"/>
  <c r="R59" i="14"/>
  <c r="T59" i="14" s="1"/>
  <c r="I59" i="14" s="1"/>
  <c r="R8" i="14"/>
  <c r="T64" i="14"/>
  <c r="I64" i="14" s="1"/>
  <c r="M310" i="14"/>
  <c r="M311" i="14" s="1"/>
  <c r="I310" i="14" s="1"/>
  <c r="T17" i="14"/>
  <c r="I17" i="14" s="1"/>
  <c r="T60" i="14"/>
  <c r="I60" i="14" s="1"/>
  <c r="T56" i="14"/>
  <c r="I56" i="14" s="1"/>
  <c r="T14" i="14"/>
  <c r="I14" i="14" s="1"/>
  <c r="T51" i="14"/>
  <c r="I51" i="14" s="1"/>
  <c r="T46" i="14"/>
  <c r="I46" i="14" s="1"/>
  <c r="T28" i="14"/>
  <c r="I28" i="14" s="1"/>
  <c r="T25" i="14"/>
  <c r="I25" i="14" s="1"/>
  <c r="T50" i="14"/>
  <c r="I50" i="14" s="1"/>
  <c r="T45" i="14"/>
  <c r="I45" i="14" s="1"/>
  <c r="T43" i="14"/>
  <c r="I43" i="14" s="1"/>
  <c r="T41" i="14"/>
  <c r="I41" i="14" s="1"/>
  <c r="T39" i="14"/>
  <c r="I39" i="14" s="1"/>
  <c r="T38" i="14"/>
  <c r="I38" i="14" s="1"/>
  <c r="T34" i="14"/>
  <c r="I34" i="14" s="1"/>
  <c r="T31" i="14"/>
  <c r="I31" i="14" s="1"/>
  <c r="T30" i="14"/>
  <c r="I30" i="14" s="1"/>
  <c r="T26" i="14"/>
  <c r="I26" i="14" s="1"/>
  <c r="H76" i="12"/>
  <c r="S1" i="6"/>
  <c r="S1" i="5"/>
  <c r="H196" i="5" s="1"/>
  <c r="S1" i="9"/>
  <c r="S1" i="14"/>
  <c r="S1" i="10"/>
  <c r="T1" i="4"/>
  <c r="S1" i="8"/>
  <c r="S1" i="12"/>
  <c r="S1" i="7"/>
  <c r="H58" i="12"/>
  <c r="H59" i="12" s="1"/>
  <c r="H281" i="12"/>
  <c r="H27" i="12"/>
  <c r="H28" i="12" s="1"/>
  <c r="H191" i="5"/>
  <c r="H200" i="5"/>
  <c r="H193" i="5"/>
  <c r="I44" i="1"/>
  <c r="M44" i="1" s="1"/>
  <c r="H43" i="12"/>
  <c r="T12" i="14"/>
  <c r="I12" i="14" s="1"/>
  <c r="T24" i="14"/>
  <c r="I24" i="14" s="1"/>
  <c r="T36" i="14"/>
  <c r="I36" i="14" s="1"/>
  <c r="T40" i="14"/>
  <c r="I40" i="14" s="1"/>
  <c r="T44" i="14"/>
  <c r="I44" i="14" s="1"/>
  <c r="T48" i="14"/>
  <c r="I48" i="14" s="1"/>
  <c r="T9" i="14"/>
  <c r="I9" i="14" s="1"/>
  <c r="T21" i="14"/>
  <c r="I21" i="14" s="1"/>
  <c r="T23" i="14"/>
  <c r="I23" i="14" s="1"/>
  <c r="T10" i="14"/>
  <c r="I10" i="14" s="1"/>
  <c r="T15" i="14"/>
  <c r="I15" i="14" s="1"/>
  <c r="T19" i="14"/>
  <c r="I19" i="14" s="1"/>
  <c r="T18" i="14"/>
  <c r="I18" i="14" s="1"/>
  <c r="T20" i="14"/>
  <c r="I20" i="14" s="1"/>
  <c r="T11" i="14"/>
  <c r="I11" i="14" s="1"/>
  <c r="T13" i="14"/>
  <c r="I13" i="14" s="1"/>
  <c r="T16" i="14"/>
  <c r="I16" i="14" s="1"/>
  <c r="T35" i="14"/>
  <c r="I35" i="14" s="1"/>
  <c r="P5" i="14"/>
  <c r="N5" i="14"/>
  <c r="O5" i="14"/>
  <c r="M5" i="14"/>
  <c r="BF307" i="14"/>
  <c r="BE307" i="14"/>
  <c r="BF131" i="14"/>
  <c r="BE131" i="14"/>
  <c r="BF130" i="14"/>
  <c r="BE130" i="14"/>
  <c r="BF129" i="14"/>
  <c r="BE129" i="14"/>
  <c r="BF128" i="14"/>
  <c r="BE128" i="14"/>
  <c r="BF127" i="14"/>
  <c r="BE127" i="14"/>
  <c r="BF126" i="14"/>
  <c r="BE126" i="14"/>
  <c r="BF125" i="14"/>
  <c r="BE125" i="14"/>
  <c r="BF124" i="14"/>
  <c r="BE124" i="14"/>
  <c r="BF123" i="14"/>
  <c r="BE123" i="14"/>
  <c r="BF122" i="14"/>
  <c r="BE122" i="14"/>
  <c r="BF121" i="14"/>
  <c r="BE121" i="14"/>
  <c r="BF120" i="14"/>
  <c r="BE120" i="14"/>
  <c r="BF119" i="14"/>
  <c r="BE119" i="14"/>
  <c r="BF118" i="14"/>
  <c r="BE118" i="14"/>
  <c r="BF117" i="14"/>
  <c r="BE117" i="14"/>
  <c r="BF116" i="14"/>
  <c r="BE116" i="14"/>
  <c r="BF115" i="14"/>
  <c r="BE115" i="14"/>
  <c r="BF114" i="14"/>
  <c r="BE114" i="14"/>
  <c r="BF113" i="14"/>
  <c r="BE113" i="14"/>
  <c r="BF112" i="14"/>
  <c r="BE112" i="14"/>
  <c r="BF111" i="14"/>
  <c r="BE111" i="14"/>
  <c r="BF110" i="14"/>
  <c r="BE110" i="14"/>
  <c r="BF109" i="14"/>
  <c r="BE109" i="14"/>
  <c r="BF108" i="14"/>
  <c r="BE108" i="14"/>
  <c r="BF107" i="14"/>
  <c r="BE107" i="14"/>
  <c r="BF106" i="14"/>
  <c r="BE106" i="14"/>
  <c r="BF105" i="14"/>
  <c r="BE105" i="14"/>
  <c r="BF104" i="14"/>
  <c r="BE104" i="14"/>
  <c r="BF103" i="14"/>
  <c r="BE103" i="14"/>
  <c r="BF102" i="14"/>
  <c r="BE102" i="14"/>
  <c r="BF101" i="14"/>
  <c r="BE101" i="14"/>
  <c r="BF100" i="14"/>
  <c r="BE100" i="14"/>
  <c r="BF99" i="14"/>
  <c r="BE99" i="14"/>
  <c r="BF98" i="14"/>
  <c r="BE98" i="14"/>
  <c r="BF97" i="14"/>
  <c r="BE97" i="14"/>
  <c r="BF96" i="14"/>
  <c r="BE96" i="14"/>
  <c r="BF95" i="14"/>
  <c r="BE95" i="14"/>
  <c r="BF94" i="14"/>
  <c r="BE94" i="14"/>
  <c r="BF93" i="14"/>
  <c r="BE93" i="14"/>
  <c r="BF92" i="14"/>
  <c r="BE92" i="14"/>
  <c r="BF91" i="14"/>
  <c r="BE91" i="14"/>
  <c r="BF90" i="14"/>
  <c r="BE90" i="14"/>
  <c r="BF89" i="14"/>
  <c r="BE89" i="14"/>
  <c r="BF88" i="14"/>
  <c r="BE88" i="14"/>
  <c r="BF87" i="14"/>
  <c r="BE87" i="14"/>
  <c r="BF86" i="14"/>
  <c r="BE86" i="14"/>
  <c r="BF85" i="14"/>
  <c r="BE85" i="14"/>
  <c r="BF84" i="14"/>
  <c r="BE84" i="14"/>
  <c r="BF83" i="14"/>
  <c r="BE83" i="14"/>
  <c r="BF82" i="14"/>
  <c r="BE82" i="14"/>
  <c r="BF81" i="14"/>
  <c r="BE81" i="14"/>
  <c r="BF80" i="14"/>
  <c r="BE80" i="14"/>
  <c r="BF79" i="14"/>
  <c r="BE79" i="14"/>
  <c r="BF78" i="14"/>
  <c r="BE78" i="14"/>
  <c r="BF77" i="14"/>
  <c r="BE77" i="14"/>
  <c r="BF76" i="14"/>
  <c r="BE76" i="14"/>
  <c r="BF75" i="14"/>
  <c r="BE75" i="14"/>
  <c r="BF74" i="14"/>
  <c r="BE74" i="14"/>
  <c r="BF73" i="14"/>
  <c r="BE73" i="14"/>
  <c r="BF72" i="14"/>
  <c r="BE72" i="14"/>
  <c r="BF71" i="14"/>
  <c r="BE71" i="14"/>
  <c r="BF70" i="14"/>
  <c r="BE70" i="14"/>
  <c r="BF69" i="14"/>
  <c r="BE69" i="14"/>
  <c r="BF68" i="14"/>
  <c r="BE68" i="14"/>
  <c r="BF67" i="14"/>
  <c r="BE67" i="14"/>
  <c r="BF66" i="14"/>
  <c r="BE66" i="14"/>
  <c r="BF65" i="14"/>
  <c r="BE65" i="14"/>
  <c r="BF64" i="14"/>
  <c r="BE64" i="14"/>
  <c r="BF63" i="14"/>
  <c r="BE63" i="14"/>
  <c r="BF62" i="14"/>
  <c r="BE62" i="14"/>
  <c r="BF61" i="14"/>
  <c r="BE61" i="14"/>
  <c r="BF60" i="14"/>
  <c r="BE60" i="14"/>
  <c r="BF59" i="14"/>
  <c r="BE59" i="14"/>
  <c r="BF58" i="14"/>
  <c r="BE58" i="14"/>
  <c r="BF57" i="14"/>
  <c r="BE57" i="14"/>
  <c r="BF56" i="14"/>
  <c r="BE56" i="14"/>
  <c r="BF55" i="14"/>
  <c r="BE55" i="14"/>
  <c r="BF54" i="14"/>
  <c r="BE54" i="14"/>
  <c r="BF53" i="14"/>
  <c r="BE53" i="14"/>
  <c r="BF52" i="14"/>
  <c r="BE52" i="14"/>
  <c r="BF51" i="14"/>
  <c r="BE51" i="14"/>
  <c r="BF50" i="14"/>
  <c r="BE50" i="14"/>
  <c r="BF49" i="14"/>
  <c r="BE49" i="14"/>
  <c r="BF48" i="14"/>
  <c r="BE48" i="14"/>
  <c r="BF47" i="14"/>
  <c r="BE47" i="14"/>
  <c r="BF46" i="14"/>
  <c r="BE46" i="14"/>
  <c r="BF45" i="14"/>
  <c r="BE45" i="14"/>
  <c r="BF44" i="14"/>
  <c r="BE44" i="14"/>
  <c r="BF43" i="14"/>
  <c r="BE43" i="14"/>
  <c r="BF42" i="14"/>
  <c r="BE42" i="14"/>
  <c r="BF41" i="14"/>
  <c r="BE41" i="14"/>
  <c r="BF40" i="14"/>
  <c r="BE40" i="14"/>
  <c r="BF39" i="14"/>
  <c r="BE39" i="14"/>
  <c r="BF38" i="14"/>
  <c r="BE38" i="14"/>
  <c r="BF37" i="14"/>
  <c r="BE37" i="14"/>
  <c r="BF36" i="14"/>
  <c r="BE36" i="14"/>
  <c r="BF35" i="14"/>
  <c r="BE35" i="14"/>
  <c r="BF34" i="14"/>
  <c r="BE34" i="14"/>
  <c r="BF33" i="14"/>
  <c r="BE33" i="14"/>
  <c r="BF32" i="14"/>
  <c r="BE32" i="14"/>
  <c r="BF31" i="14"/>
  <c r="BE31" i="14"/>
  <c r="BF30" i="14"/>
  <c r="BE30" i="14"/>
  <c r="BF29" i="14"/>
  <c r="BE29" i="14"/>
  <c r="BF28" i="14"/>
  <c r="BE28" i="14"/>
  <c r="BF27" i="14"/>
  <c r="BE27" i="14"/>
  <c r="BF26" i="14"/>
  <c r="BE26" i="14"/>
  <c r="BF25" i="14"/>
  <c r="BE25" i="14"/>
  <c r="BF24" i="14"/>
  <c r="BE24" i="14"/>
  <c r="BF23" i="14"/>
  <c r="BE23" i="14"/>
  <c r="BF22" i="14"/>
  <c r="BE22" i="14"/>
  <c r="BF21" i="14"/>
  <c r="BE21" i="14"/>
  <c r="BF20" i="14"/>
  <c r="BE20" i="14"/>
  <c r="BO19" i="14"/>
  <c r="BF19" i="14"/>
  <c r="BE19" i="14"/>
  <c r="BO18" i="14"/>
  <c r="BF18" i="14"/>
  <c r="BE18" i="14"/>
  <c r="BO17" i="14"/>
  <c r="BF17" i="14"/>
  <c r="BE17" i="14"/>
  <c r="BO16" i="14"/>
  <c r="BF16" i="14"/>
  <c r="BE16" i="14"/>
  <c r="BO15" i="14"/>
  <c r="BF15" i="14"/>
  <c r="BE15" i="14"/>
  <c r="BO14" i="14"/>
  <c r="BF14" i="14"/>
  <c r="BE14" i="14"/>
  <c r="BP13" i="14"/>
  <c r="BO13" i="14"/>
  <c r="BF13" i="14"/>
  <c r="BE13" i="14"/>
  <c r="BP12" i="14"/>
  <c r="BO12" i="14"/>
  <c r="BF12" i="14"/>
  <c r="BE12" i="14"/>
  <c r="BP11" i="14"/>
  <c r="BO11" i="14"/>
  <c r="BF11" i="14"/>
  <c r="BE11" i="14"/>
  <c r="BO10" i="14"/>
  <c r="BF10" i="14"/>
  <c r="BE10" i="14"/>
  <c r="BO9" i="14"/>
  <c r="BF9" i="14"/>
  <c r="BE9" i="14"/>
  <c r="BO8" i="14"/>
  <c r="BF8" i="14"/>
  <c r="BE8" i="14"/>
  <c r="N77" i="10"/>
  <c r="N76" i="10"/>
  <c r="N75" i="10"/>
  <c r="N74" i="10"/>
  <c r="N73" i="10"/>
  <c r="N72" i="10"/>
  <c r="N71" i="10"/>
  <c r="N70" i="10"/>
  <c r="N69" i="10"/>
  <c r="N68" i="10"/>
  <c r="N67" i="10"/>
  <c r="N66" i="10"/>
  <c r="N65" i="10"/>
  <c r="N64" i="10"/>
  <c r="N63" i="10"/>
  <c r="U6" i="10"/>
  <c r="T6" i="10"/>
  <c r="S6" i="10"/>
  <c r="R6" i="10"/>
  <c r="Q6" i="10"/>
  <c r="G6" i="10" s="1"/>
  <c r="O56" i="8"/>
  <c r="N56" i="8"/>
  <c r="M56" i="8"/>
  <c r="O30" i="8"/>
  <c r="N30" i="8"/>
  <c r="M30" i="8"/>
  <c r="O29" i="8"/>
  <c r="N29" i="8"/>
  <c r="M29" i="8"/>
  <c r="O28" i="8"/>
  <c r="N28" i="8"/>
  <c r="M28" i="8"/>
  <c r="O27" i="8"/>
  <c r="N27" i="8"/>
  <c r="M27" i="8"/>
  <c r="O26" i="8"/>
  <c r="N26" i="8"/>
  <c r="M26" i="8"/>
  <c r="O25" i="8"/>
  <c r="N25" i="8"/>
  <c r="M25" i="8"/>
  <c r="O24" i="8"/>
  <c r="N24" i="8"/>
  <c r="M24" i="8"/>
  <c r="O23" i="8"/>
  <c r="N23" i="8"/>
  <c r="M23" i="8"/>
  <c r="O22" i="8"/>
  <c r="N22" i="8"/>
  <c r="M22" i="8"/>
  <c r="O21" i="8"/>
  <c r="N21" i="8"/>
  <c r="M21" i="8"/>
  <c r="O20" i="8"/>
  <c r="N20" i="8"/>
  <c r="M20" i="8"/>
  <c r="O19" i="8"/>
  <c r="N19" i="8"/>
  <c r="M19" i="8"/>
  <c r="O18" i="8"/>
  <c r="N18" i="8"/>
  <c r="M18" i="8"/>
  <c r="O17" i="8"/>
  <c r="N17" i="8"/>
  <c r="M17" i="8"/>
  <c r="O16" i="8"/>
  <c r="N16" i="8"/>
  <c r="M16" i="8"/>
  <c r="O15" i="8"/>
  <c r="N15" i="8"/>
  <c r="M15" i="8"/>
  <c r="O14" i="8"/>
  <c r="N14" i="8"/>
  <c r="M14" i="8"/>
  <c r="O13" i="8"/>
  <c r="N13" i="8"/>
  <c r="M13" i="8"/>
  <c r="O12" i="8"/>
  <c r="N12" i="8"/>
  <c r="M12" i="8"/>
  <c r="O11" i="8"/>
  <c r="N11" i="8"/>
  <c r="M11" i="8"/>
  <c r="O10" i="8"/>
  <c r="N10" i="8"/>
  <c r="M10" i="8"/>
  <c r="O9" i="8"/>
  <c r="N9" i="8"/>
  <c r="M9" i="8"/>
  <c r="O8" i="8"/>
  <c r="N8" i="8"/>
  <c r="M8" i="8"/>
  <c r="O7" i="8"/>
  <c r="N7" i="8"/>
  <c r="M7" i="8"/>
  <c r="H55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E26" i="1"/>
  <c r="O3" i="1"/>
  <c r="V4" i="1" s="1"/>
  <c r="W4" i="1" s="1"/>
  <c r="H39" i="1" l="1"/>
  <c r="R32" i="5"/>
  <c r="H199" i="5"/>
  <c r="H195" i="5"/>
  <c r="H194" i="5"/>
  <c r="H198" i="5"/>
  <c r="P126" i="4"/>
  <c r="Q126" i="4" s="1"/>
  <c r="J126" i="4" s="1"/>
  <c r="P120" i="4"/>
  <c r="Q120" i="4" s="1"/>
  <c r="J120" i="4" s="1"/>
  <c r="P115" i="4"/>
  <c r="P110" i="4"/>
  <c r="P104" i="4"/>
  <c r="Q104" i="4" s="1"/>
  <c r="J104" i="4" s="1"/>
  <c r="P99" i="4"/>
  <c r="P94" i="4"/>
  <c r="P88" i="4"/>
  <c r="Q88" i="4" s="1"/>
  <c r="J88" i="4" s="1"/>
  <c r="P83" i="4"/>
  <c r="P78" i="4"/>
  <c r="P67" i="4"/>
  <c r="P60" i="4"/>
  <c r="Q60" i="4" s="1"/>
  <c r="J60" i="4" s="1"/>
  <c r="P36" i="4"/>
  <c r="Q36" i="4" s="1"/>
  <c r="J36" i="4" s="1"/>
  <c r="P28" i="4"/>
  <c r="Q28" i="4" s="1"/>
  <c r="J28" i="4" s="1"/>
  <c r="P15" i="4"/>
  <c r="P57" i="4"/>
  <c r="Q57" i="4" s="1"/>
  <c r="J57" i="4" s="1"/>
  <c r="P33" i="4"/>
  <c r="Q33" i="4" s="1"/>
  <c r="J33" i="4" s="1"/>
  <c r="P107" i="4"/>
  <c r="P86" i="4"/>
  <c r="P64" i="4"/>
  <c r="Q64" i="4" s="1"/>
  <c r="J64" i="4" s="1"/>
  <c r="P24" i="4"/>
  <c r="P90" i="4"/>
  <c r="P46" i="4"/>
  <c r="P22" i="4"/>
  <c r="P131" i="4"/>
  <c r="P125" i="4"/>
  <c r="Q125" i="4" s="1"/>
  <c r="J125" i="4" s="1"/>
  <c r="P114" i="4"/>
  <c r="P109" i="4"/>
  <c r="Q109" i="4" s="1"/>
  <c r="J109" i="4" s="1"/>
  <c r="P98" i="4"/>
  <c r="P93" i="4"/>
  <c r="Q93" i="4" s="1"/>
  <c r="J93" i="4" s="1"/>
  <c r="P77" i="4"/>
  <c r="Q77" i="4" s="1"/>
  <c r="J77" i="4" s="1"/>
  <c r="P66" i="4"/>
  <c r="P54" i="4"/>
  <c r="P48" i="4"/>
  <c r="Q48" i="4" s="1"/>
  <c r="J48" i="4" s="1"/>
  <c r="P43" i="4"/>
  <c r="P27" i="4"/>
  <c r="P34" i="4"/>
  <c r="P14" i="4"/>
  <c r="Q14" i="4" s="1"/>
  <c r="J14" i="4" s="1"/>
  <c r="P129" i="4"/>
  <c r="Q129" i="4" s="1"/>
  <c r="J129" i="4" s="1"/>
  <c r="P52" i="4"/>
  <c r="Q52" i="4" s="1"/>
  <c r="J52" i="4" s="1"/>
  <c r="P18" i="4"/>
  <c r="P118" i="4"/>
  <c r="P96" i="4"/>
  <c r="Q96" i="4" s="1"/>
  <c r="J96" i="4" s="1"/>
  <c r="P75" i="4"/>
  <c r="P40" i="4"/>
  <c r="Q40" i="4" s="1"/>
  <c r="J40" i="4" s="1"/>
  <c r="P74" i="4"/>
  <c r="P51" i="4"/>
  <c r="P38" i="4"/>
  <c r="Q38" i="4" s="1"/>
  <c r="J38" i="4" s="1"/>
  <c r="P130" i="4"/>
  <c r="P124" i="4"/>
  <c r="Q124" i="4" s="1"/>
  <c r="J124" i="4" s="1"/>
  <c r="P119" i="4"/>
  <c r="P113" i="4"/>
  <c r="Q113" i="4" s="1"/>
  <c r="J113" i="4" s="1"/>
  <c r="P108" i="4"/>
  <c r="Q108" i="4" s="1"/>
  <c r="J108" i="4" s="1"/>
  <c r="P103" i="4"/>
  <c r="P97" i="4"/>
  <c r="Q97" i="4" s="1"/>
  <c r="J97" i="4" s="1"/>
  <c r="P92" i="4"/>
  <c r="Q92" i="4" s="1"/>
  <c r="J92" i="4" s="1"/>
  <c r="P87" i="4"/>
  <c r="P81" i="4"/>
  <c r="Q81" i="4" s="1"/>
  <c r="J81" i="4" s="1"/>
  <c r="P76" i="4"/>
  <c r="Q76" i="4" s="1"/>
  <c r="J76" i="4" s="1"/>
  <c r="P71" i="4"/>
  <c r="P65" i="4"/>
  <c r="Q65" i="4" s="1"/>
  <c r="J65" i="4" s="1"/>
  <c r="P58" i="4"/>
  <c r="P53" i="4"/>
  <c r="Q53" i="4" s="1"/>
  <c r="J53" i="4" s="1"/>
  <c r="P42" i="4"/>
  <c r="P26" i="4"/>
  <c r="P41" i="4"/>
  <c r="Q41" i="4" s="1"/>
  <c r="J41" i="4" s="1"/>
  <c r="P123" i="4"/>
  <c r="P102" i="4"/>
  <c r="P80" i="4"/>
  <c r="Q80" i="4" s="1"/>
  <c r="J80" i="4" s="1"/>
  <c r="P32" i="4"/>
  <c r="Q32" i="4" s="1"/>
  <c r="J32" i="4" s="1"/>
  <c r="P85" i="4"/>
  <c r="Q85" i="4" s="1"/>
  <c r="J85" i="4" s="1"/>
  <c r="P69" i="4"/>
  <c r="Q69" i="4" s="1"/>
  <c r="J69" i="4" s="1"/>
  <c r="P39" i="4"/>
  <c r="Q39" i="4" s="1"/>
  <c r="J39" i="4" s="1"/>
  <c r="P45" i="4"/>
  <c r="Q45" i="4" s="1"/>
  <c r="J45" i="4" s="1"/>
  <c r="P47" i="4"/>
  <c r="P106" i="4"/>
  <c r="P23" i="4"/>
  <c r="Q23" i="4" s="1"/>
  <c r="J23" i="4" s="1"/>
  <c r="P128" i="4"/>
  <c r="Q128" i="4" s="1"/>
  <c r="J128" i="4" s="1"/>
  <c r="P122" i="4"/>
  <c r="P117" i="4"/>
  <c r="Q117" i="4" s="1"/>
  <c r="J117" i="4" s="1"/>
  <c r="P121" i="4"/>
  <c r="Q121" i="4" s="1"/>
  <c r="J121" i="4" s="1"/>
  <c r="P116" i="4"/>
  <c r="Q116" i="4" s="1"/>
  <c r="J116" i="4" s="1"/>
  <c r="P111" i="4"/>
  <c r="P105" i="4"/>
  <c r="Q105" i="4" s="1"/>
  <c r="J105" i="4" s="1"/>
  <c r="P100" i="4"/>
  <c r="Q100" i="4" s="1"/>
  <c r="J100" i="4" s="1"/>
  <c r="P95" i="4"/>
  <c r="P89" i="4"/>
  <c r="Q89" i="4" s="1"/>
  <c r="J89" i="4" s="1"/>
  <c r="P84" i="4"/>
  <c r="Q84" i="4" s="1"/>
  <c r="J84" i="4" s="1"/>
  <c r="P79" i="4"/>
  <c r="P73" i="4"/>
  <c r="Q73" i="4" s="1"/>
  <c r="J73" i="4" s="1"/>
  <c r="P68" i="4"/>
  <c r="Q68" i="4" s="1"/>
  <c r="J68" i="4" s="1"/>
  <c r="P62" i="4"/>
  <c r="Q62" i="4" s="1"/>
  <c r="J62" i="4" s="1"/>
  <c r="P50" i="4"/>
  <c r="P16" i="4"/>
  <c r="P132" i="4"/>
  <c r="Q132" i="4" s="1"/>
  <c r="J132" i="4" s="1"/>
  <c r="P127" i="4"/>
  <c r="Q127" i="4" s="1"/>
  <c r="J127" i="4" s="1"/>
  <c r="P61" i="4"/>
  <c r="Q61" i="4" s="1"/>
  <c r="J61" i="4" s="1"/>
  <c r="P55" i="4"/>
  <c r="P49" i="4"/>
  <c r="Q49" i="4" s="1"/>
  <c r="J49" i="4" s="1"/>
  <c r="P44" i="4"/>
  <c r="Q44" i="4" s="1"/>
  <c r="J44" i="4" s="1"/>
  <c r="P37" i="4"/>
  <c r="Q37" i="4" s="1"/>
  <c r="J37" i="4" s="1"/>
  <c r="P29" i="4"/>
  <c r="Q29" i="4" s="1"/>
  <c r="J29" i="4" s="1"/>
  <c r="P21" i="4"/>
  <c r="Q21" i="4" s="1"/>
  <c r="J21" i="4" s="1"/>
  <c r="P20" i="4"/>
  <c r="Q20" i="4" s="1"/>
  <c r="J20" i="4" s="1"/>
  <c r="P19" i="4"/>
  <c r="P112" i="4"/>
  <c r="Q112" i="4" s="1"/>
  <c r="J112" i="4" s="1"/>
  <c r="P91" i="4"/>
  <c r="P70" i="4"/>
  <c r="Q70" i="4" s="1"/>
  <c r="J70" i="4" s="1"/>
  <c r="P17" i="4"/>
  <c r="Q17" i="4" s="1"/>
  <c r="J17" i="4" s="1"/>
  <c r="P101" i="4"/>
  <c r="Q101" i="4" s="1"/>
  <c r="J101" i="4" s="1"/>
  <c r="P56" i="4"/>
  <c r="Q56" i="4" s="1"/>
  <c r="J56" i="4" s="1"/>
  <c r="P31" i="4"/>
  <c r="Q31" i="4" s="1"/>
  <c r="J31" i="4" s="1"/>
  <c r="H192" i="5"/>
  <c r="H197" i="5"/>
  <c r="T8" i="14"/>
  <c r="R310" i="14"/>
  <c r="R5" i="14"/>
  <c r="T5" i="14" s="1"/>
  <c r="T49" i="14"/>
  <c r="I49" i="14" s="1"/>
  <c r="BH11" i="14"/>
  <c r="BH25" i="14"/>
  <c r="BH33" i="14"/>
  <c r="BH41" i="14"/>
  <c r="BH49" i="14"/>
  <c r="BH57" i="14"/>
  <c r="BH61" i="14"/>
  <c r="BH89" i="14"/>
  <c r="BH93" i="14"/>
  <c r="BH97" i="14"/>
  <c r="P28" i="8"/>
  <c r="P24" i="8"/>
  <c r="P11" i="8"/>
  <c r="P19" i="8"/>
  <c r="P27" i="8"/>
  <c r="BH24" i="14"/>
  <c r="BH32" i="14"/>
  <c r="BH56" i="14"/>
  <c r="BH64" i="14"/>
  <c r="BH88" i="14"/>
  <c r="BH96" i="14"/>
  <c r="BH9" i="14"/>
  <c r="BH16" i="14"/>
  <c r="BH27" i="14"/>
  <c r="BH31" i="14"/>
  <c r="BH35" i="14"/>
  <c r="BH43" i="14"/>
  <c r="BH47" i="14"/>
  <c r="BH51" i="14"/>
  <c r="BH55" i="14"/>
  <c r="BH59" i="14"/>
  <c r="BH63" i="14"/>
  <c r="BH67" i="14"/>
  <c r="BH87" i="14"/>
  <c r="BH91" i="14"/>
  <c r="BH95" i="14"/>
  <c r="BH131" i="14"/>
  <c r="BH71" i="14"/>
  <c r="BH83" i="14"/>
  <c r="BH99" i="14"/>
  <c r="BH103" i="14"/>
  <c r="BH102" i="14"/>
  <c r="BH110" i="14"/>
  <c r="BH126" i="14"/>
  <c r="BH307" i="14"/>
  <c r="M6" i="4"/>
  <c r="M9" i="4" s="1"/>
  <c r="B4" i="4" s="1"/>
  <c r="T1" i="3"/>
  <c r="BH29" i="14"/>
  <c r="P16" i="8"/>
  <c r="P8" i="8"/>
  <c r="H1" i="12"/>
  <c r="I45" i="1" s="1"/>
  <c r="M45" i="1" s="1"/>
  <c r="BH81" i="14"/>
  <c r="BH94" i="14"/>
  <c r="BH100" i="14"/>
  <c r="BH104" i="14"/>
  <c r="BH112" i="14"/>
  <c r="BH120" i="14"/>
  <c r="BH128" i="14"/>
  <c r="BH8" i="14"/>
  <c r="BH15" i="14"/>
  <c r="BH30" i="14"/>
  <c r="BH38" i="14"/>
  <c r="BH46" i="14"/>
  <c r="BH68" i="14"/>
  <c r="BH72" i="14"/>
  <c r="BH80" i="14"/>
  <c r="BH105" i="14"/>
  <c r="BH107" i="14"/>
  <c r="BH111" i="14"/>
  <c r="BH113" i="14"/>
  <c r="BH115" i="14"/>
  <c r="BH119" i="14"/>
  <c r="BH121" i="14"/>
  <c r="BH123" i="14"/>
  <c r="BH125" i="14"/>
  <c r="BH127" i="14"/>
  <c r="BH129" i="14"/>
  <c r="BH62" i="14"/>
  <c r="BH65" i="14"/>
  <c r="BH70" i="14"/>
  <c r="BH78" i="14"/>
  <c r="BH73" i="14"/>
  <c r="BH75" i="14"/>
  <c r="BH79" i="14"/>
  <c r="BH36" i="14"/>
  <c r="BH40" i="14"/>
  <c r="BH48" i="14"/>
  <c r="BH39" i="14"/>
  <c r="BH19" i="14"/>
  <c r="BH23" i="14"/>
  <c r="BH17" i="14"/>
  <c r="BH10" i="14"/>
  <c r="BH12" i="14"/>
  <c r="X6" i="10"/>
  <c r="N6" i="10" s="1"/>
  <c r="BH13" i="14"/>
  <c r="BH18" i="14"/>
  <c r="BH21" i="14"/>
  <c r="BH28" i="14"/>
  <c r="BH42" i="14"/>
  <c r="BH53" i="14"/>
  <c r="BH60" i="14"/>
  <c r="BH74" i="14"/>
  <c r="BH85" i="14"/>
  <c r="BH92" i="14"/>
  <c r="BH106" i="14"/>
  <c r="BH117" i="14"/>
  <c r="BH124" i="14"/>
  <c r="U56" i="10"/>
  <c r="BH50" i="14"/>
  <c r="BH82" i="14"/>
  <c r="BH114" i="14"/>
  <c r="BH22" i="14"/>
  <c r="BH54" i="14"/>
  <c r="BH86" i="14"/>
  <c r="BH118" i="14"/>
  <c r="BH14" i="14"/>
  <c r="BH26" i="14"/>
  <c r="BH37" i="14"/>
  <c r="BH44" i="14"/>
  <c r="BH58" i="14"/>
  <c r="BH69" i="14"/>
  <c r="BH76" i="14"/>
  <c r="BH90" i="14"/>
  <c r="BH101" i="14"/>
  <c r="BH108" i="14"/>
  <c r="BH122" i="14"/>
  <c r="P12" i="8"/>
  <c r="P20" i="8"/>
  <c r="G31" i="6"/>
  <c r="P7" i="8"/>
  <c r="I7" i="8" s="1"/>
  <c r="P15" i="8"/>
  <c r="P23" i="8"/>
  <c r="P56" i="8"/>
  <c r="BH20" i="14"/>
  <c r="BH34" i="14"/>
  <c r="BH45" i="14"/>
  <c r="BH52" i="14"/>
  <c r="BH66" i="14"/>
  <c r="BH77" i="14"/>
  <c r="BH84" i="14"/>
  <c r="BH98" i="14"/>
  <c r="BH109" i="14"/>
  <c r="BH116" i="14"/>
  <c r="BH130" i="14"/>
  <c r="H755" i="9"/>
  <c r="H1" i="9" s="1"/>
  <c r="H42" i="1" s="1"/>
  <c r="L42" i="1" s="1"/>
  <c r="N183" i="10"/>
  <c r="N78" i="10"/>
  <c r="G56" i="10"/>
  <c r="G57" i="10" s="1"/>
  <c r="P10" i="8"/>
  <c r="P14" i="8"/>
  <c r="P18" i="8"/>
  <c r="P22" i="8"/>
  <c r="P26" i="8"/>
  <c r="P30" i="8"/>
  <c r="P9" i="8"/>
  <c r="P13" i="8"/>
  <c r="P17" i="8"/>
  <c r="P21" i="8"/>
  <c r="P25" i="8"/>
  <c r="P29" i="8"/>
  <c r="H46" i="5"/>
  <c r="V5" i="1"/>
  <c r="L5" i="1"/>
  <c r="O5" i="1" s="1"/>
  <c r="H26" i="1" s="1"/>
  <c r="U1" i="3" s="1"/>
  <c r="E3" i="1"/>
  <c r="L39" i="1" l="1"/>
  <c r="H49" i="1"/>
  <c r="T2" i="3"/>
  <c r="U1" i="16"/>
  <c r="U2" i="16" s="1"/>
  <c r="H8" i="3"/>
  <c r="H1" i="3" s="1"/>
  <c r="T1" i="16"/>
  <c r="T2" i="16" s="1"/>
  <c r="H552" i="5"/>
  <c r="K552" i="5" s="1"/>
  <c r="M552" i="5" s="1"/>
  <c r="Q50" i="4"/>
  <c r="J50" i="4" s="1"/>
  <c r="Q103" i="4"/>
  <c r="J103" i="4" s="1"/>
  <c r="Q22" i="4"/>
  <c r="J22" i="4" s="1"/>
  <c r="Q115" i="4"/>
  <c r="J115" i="4" s="1"/>
  <c r="Q19" i="4"/>
  <c r="J19" i="4" s="1"/>
  <c r="Q122" i="4"/>
  <c r="J122" i="4" s="1"/>
  <c r="Q42" i="4"/>
  <c r="J42" i="4" s="1"/>
  <c r="Q51" i="4"/>
  <c r="J51" i="4" s="1"/>
  <c r="Q66" i="4"/>
  <c r="J66" i="4" s="1"/>
  <c r="Q86" i="4"/>
  <c r="J86" i="4" s="1"/>
  <c r="Q99" i="4"/>
  <c r="J99" i="4" s="1"/>
  <c r="Q107" i="4"/>
  <c r="J107" i="4" s="1"/>
  <c r="Q95" i="4"/>
  <c r="J95" i="4" s="1"/>
  <c r="Q110" i="4"/>
  <c r="J110" i="4" s="1"/>
  <c r="Q74" i="4"/>
  <c r="J74" i="4" s="1"/>
  <c r="Q16" i="4"/>
  <c r="J16" i="4" s="1"/>
  <c r="Q58" i="4"/>
  <c r="J58" i="4" s="1"/>
  <c r="Q98" i="4"/>
  <c r="J98" i="4" s="1"/>
  <c r="Q67" i="4"/>
  <c r="J67" i="4" s="1"/>
  <c r="Q46" i="4"/>
  <c r="J46" i="4" s="1"/>
  <c r="Q91" i="4"/>
  <c r="J91" i="4" s="1"/>
  <c r="Q106" i="4"/>
  <c r="J106" i="4" s="1"/>
  <c r="Q119" i="4"/>
  <c r="J119" i="4" s="1"/>
  <c r="Q118" i="4"/>
  <c r="J118" i="4" s="1"/>
  <c r="Q43" i="4"/>
  <c r="J43" i="4" s="1"/>
  <c r="Q114" i="4"/>
  <c r="J114" i="4" s="1"/>
  <c r="Q90" i="4"/>
  <c r="J90" i="4" s="1"/>
  <c r="Q83" i="4"/>
  <c r="J83" i="4" s="1"/>
  <c r="Q102" i="4"/>
  <c r="J102" i="4" s="1"/>
  <c r="Q75" i="4"/>
  <c r="J75" i="4" s="1"/>
  <c r="Q111" i="4"/>
  <c r="J111" i="4" s="1"/>
  <c r="Q71" i="4"/>
  <c r="J71" i="4" s="1"/>
  <c r="Q27" i="4"/>
  <c r="J27" i="4" s="1"/>
  <c r="Q78" i="4"/>
  <c r="J78" i="4" s="1"/>
  <c r="Q79" i="4"/>
  <c r="J79" i="4" s="1"/>
  <c r="Q47" i="4"/>
  <c r="J47" i="4" s="1"/>
  <c r="Q24" i="4"/>
  <c r="J24" i="4" s="1"/>
  <c r="Q123" i="4"/>
  <c r="J123" i="4" s="1"/>
  <c r="Q34" i="4"/>
  <c r="J34" i="4" s="1"/>
  <c r="Q55" i="4"/>
  <c r="J55" i="4" s="1"/>
  <c r="Q26" i="4"/>
  <c r="J26" i="4" s="1"/>
  <c r="Q87" i="4"/>
  <c r="J87" i="4" s="1"/>
  <c r="Q130" i="4"/>
  <c r="J130" i="4" s="1"/>
  <c r="Q18" i="4"/>
  <c r="J18" i="4" s="1"/>
  <c r="Q54" i="4"/>
  <c r="J54" i="4" s="1"/>
  <c r="Q131" i="4"/>
  <c r="J131" i="4" s="1"/>
  <c r="Q15" i="4"/>
  <c r="J15" i="4" s="1"/>
  <c r="Q94" i="4"/>
  <c r="J94" i="4" s="1"/>
  <c r="I8" i="14"/>
  <c r="I308" i="14" s="1"/>
  <c r="I1" i="14" s="1"/>
  <c r="I47" i="1" s="1"/>
  <c r="M47" i="1" s="1"/>
  <c r="T310" i="14"/>
  <c r="T1" i="6"/>
  <c r="T1" i="8"/>
  <c r="T1" i="14"/>
  <c r="T1" i="9"/>
  <c r="T1" i="7"/>
  <c r="T1" i="12"/>
  <c r="T1" i="11"/>
  <c r="T1" i="10"/>
  <c r="U1" i="4"/>
  <c r="T6" i="3"/>
  <c r="T1" i="5"/>
  <c r="I57" i="8"/>
  <c r="I1" i="8" s="1"/>
  <c r="H40" i="1" s="1"/>
  <c r="L40" i="1" s="1"/>
  <c r="U1" i="10"/>
  <c r="U1" i="6"/>
  <c r="U1" i="12"/>
  <c r="U1" i="8"/>
  <c r="V1" i="4"/>
  <c r="V2" i="4" s="1"/>
  <c r="U1" i="14"/>
  <c r="U1" i="9"/>
  <c r="U1" i="5"/>
  <c r="U1" i="11"/>
  <c r="U1" i="7"/>
  <c r="R31" i="6"/>
  <c r="J31" i="6"/>
  <c r="M31" i="6"/>
  <c r="N46" i="5"/>
  <c r="H47" i="5" s="1"/>
  <c r="K46" i="5"/>
  <c r="M46" i="5" s="1"/>
  <c r="N56" i="10"/>
  <c r="N57" i="10" s="1"/>
  <c r="V6" i="1"/>
  <c r="W5" i="1"/>
  <c r="H35" i="1" l="1"/>
  <c r="L35" i="1" s="1"/>
  <c r="J264" i="4"/>
  <c r="J266" i="4" s="1"/>
  <c r="J1" i="4" s="1"/>
  <c r="N552" i="5"/>
  <c r="H553" i="5" s="1"/>
  <c r="G32" i="6"/>
  <c r="G1" i="6" s="1"/>
  <c r="I37" i="1" s="1"/>
  <c r="Q31" i="6"/>
  <c r="L31" i="6"/>
  <c r="H1" i="5"/>
  <c r="H38" i="1" s="1"/>
  <c r="L38" i="1" s="1"/>
  <c r="N1" i="10"/>
  <c r="H41" i="1" s="1"/>
  <c r="L41" i="1" s="1"/>
  <c r="W6" i="1"/>
  <c r="V7" i="1"/>
  <c r="M37" i="1" l="1"/>
  <c r="M49" i="1" s="1"/>
  <c r="I49" i="1"/>
  <c r="M50" i="1"/>
  <c r="H36" i="1"/>
  <c r="L36" i="1" s="1"/>
  <c r="V8" i="1"/>
  <c r="W7" i="1"/>
  <c r="M51" i="1" l="1"/>
  <c r="I51" i="1" s="1"/>
  <c r="I52" i="1" s="1"/>
  <c r="M55" i="1"/>
  <c r="W8" i="1"/>
  <c r="V9" i="1"/>
  <c r="L49" i="1" l="1"/>
  <c r="L50" i="1"/>
  <c r="V10" i="1"/>
  <c r="W9" i="1"/>
  <c r="N49" i="1" l="1"/>
  <c r="L51" i="1"/>
  <c r="H51" i="1" s="1"/>
  <c r="H52" i="1" s="1"/>
  <c r="L55" i="1"/>
  <c r="N50" i="1"/>
  <c r="W10" i="1"/>
  <c r="V16" i="1"/>
  <c r="N51" i="1" l="1"/>
  <c r="V12" i="1"/>
  <c r="W16" i="1"/>
  <c r="W12" i="1" l="1"/>
  <c r="V15" i="1"/>
  <c r="V17" i="1" l="1"/>
  <c r="W15" i="1"/>
  <c r="W17" i="1" l="1"/>
  <c r="V18" i="1"/>
  <c r="V19" i="1" l="1"/>
  <c r="W18" i="1"/>
  <c r="W19" i="1" l="1"/>
  <c r="V20" i="1"/>
  <c r="V21" i="1" l="1"/>
  <c r="W20" i="1"/>
  <c r="W21" i="1" l="1"/>
  <c r="V22" i="1"/>
  <c r="V23" i="1" l="1"/>
  <c r="W22" i="1"/>
  <c r="W23" i="1" l="1"/>
  <c r="V24" i="1"/>
  <c r="V25" i="1" l="1"/>
  <c r="W24" i="1"/>
  <c r="V26" i="1" l="1"/>
  <c r="W25" i="1"/>
  <c r="W26" i="1" l="1"/>
  <c r="V27" i="1"/>
  <c r="V28" i="1" l="1"/>
  <c r="W27" i="1"/>
  <c r="W28" i="1" l="1"/>
  <c r="V29" i="1"/>
  <c r="V30" i="1" l="1"/>
  <c r="W29" i="1"/>
  <c r="W30" i="1" l="1"/>
  <c r="V31" i="1"/>
  <c r="V32" i="1" l="1"/>
  <c r="W31" i="1"/>
  <c r="W32" i="1" l="1"/>
  <c r="V33" i="1"/>
  <c r="V34" i="1" l="1"/>
  <c r="W33" i="1"/>
  <c r="V35" i="1" l="1"/>
  <c r="W34" i="1"/>
  <c r="W35" i="1" l="1"/>
  <c r="V36" i="1"/>
  <c r="W36" i="1" l="1"/>
  <c r="V37" i="1"/>
  <c r="V38" i="1" l="1"/>
  <c r="W37" i="1"/>
  <c r="W38" i="1" l="1"/>
  <c r="V39" i="1"/>
  <c r="W39" i="1" l="1"/>
  <c r="V40" i="1"/>
  <c r="V41" i="1" l="1"/>
  <c r="W40" i="1"/>
  <c r="V42" i="1" l="1"/>
  <c r="W41" i="1"/>
  <c r="W42" i="1" l="1"/>
  <c r="V43" i="1" l="1"/>
  <c r="V44" i="1" l="1"/>
  <c r="W43" i="1"/>
  <c r="W44" i="1" l="1"/>
  <c r="V45" i="1"/>
  <c r="W45" i="1" l="1"/>
  <c r="V46" i="1"/>
  <c r="W46" i="1" l="1"/>
  <c r="V47" i="1" l="1"/>
  <c r="W47" i="1" l="1"/>
  <c r="V48" i="1"/>
  <c r="V49" i="1" l="1"/>
  <c r="W48" i="1"/>
  <c r="V50" i="1" l="1"/>
  <c r="W49" i="1"/>
  <c r="W50" i="1" l="1"/>
  <c r="V51" i="1"/>
  <c r="V52" i="1" l="1"/>
  <c r="W51" i="1"/>
  <c r="W52" i="1" l="1"/>
  <c r="V53" i="1"/>
  <c r="V54" i="1" l="1"/>
  <c r="W53" i="1"/>
  <c r="W54" i="1" l="1"/>
  <c r="V55" i="1"/>
  <c r="V56" i="1" l="1"/>
  <c r="W55" i="1"/>
  <c r="W56" i="1" l="1"/>
  <c r="V57" i="1"/>
  <c r="V58" i="1" l="1"/>
  <c r="W57" i="1"/>
  <c r="W58" i="1" l="1"/>
  <c r="V59" i="1"/>
  <c r="V60" i="1" l="1"/>
  <c r="W59" i="1"/>
  <c r="W60" i="1" l="1"/>
  <c r="V61" i="1"/>
  <c r="V62" i="1" l="1"/>
  <c r="W61" i="1"/>
  <c r="W62" i="1" l="1"/>
  <c r="V63" i="1"/>
  <c r="V64" i="1" l="1"/>
  <c r="W63" i="1"/>
  <c r="W64" i="1" l="1"/>
  <c r="V65" i="1"/>
  <c r="V66" i="1" l="1"/>
  <c r="W65" i="1"/>
  <c r="W66" i="1" l="1"/>
  <c r="V67" i="1"/>
  <c r="V68" i="1" l="1"/>
  <c r="W67" i="1"/>
  <c r="W68" i="1" l="1"/>
  <c r="V69" i="1"/>
  <c r="V70" i="1" l="1"/>
  <c r="W69" i="1"/>
  <c r="W70" i="1" l="1"/>
  <c r="V71" i="1"/>
  <c r="V72" i="1" l="1"/>
  <c r="W71" i="1"/>
  <c r="W72" i="1" l="1"/>
  <c r="V73" i="1"/>
  <c r="V74" i="1" l="1"/>
  <c r="W73" i="1"/>
  <c r="W74" i="1" l="1"/>
  <c r="V75" i="1"/>
  <c r="V76" i="1" l="1"/>
  <c r="W75" i="1"/>
  <c r="W76" i="1" l="1"/>
  <c r="V77" i="1"/>
  <c r="V78" i="1" l="1"/>
  <c r="W77" i="1"/>
  <c r="W78" i="1" l="1"/>
  <c r="V79" i="1"/>
  <c r="V80" i="1" l="1"/>
  <c r="W79" i="1"/>
  <c r="W80" i="1" l="1"/>
  <c r="V81" i="1"/>
  <c r="V82" i="1" l="1"/>
  <c r="W81" i="1"/>
  <c r="W82" i="1" l="1"/>
  <c r="V83" i="1"/>
  <c r="V84" i="1" l="1"/>
  <c r="W83" i="1"/>
  <c r="W84" i="1" l="1"/>
  <c r="V85" i="1"/>
  <c r="W85" i="1" l="1"/>
  <c r="V86" i="1"/>
  <c r="W86" i="1" l="1"/>
  <c r="V87" i="1"/>
  <c r="V88" i="1" l="1"/>
  <c r="W87" i="1"/>
  <c r="W88" i="1" l="1"/>
  <c r="V89" i="1"/>
  <c r="V90" i="1" l="1"/>
  <c r="W89" i="1"/>
  <c r="W90" i="1" l="1"/>
  <c r="V91" i="1"/>
  <c r="V92" i="1" l="1"/>
  <c r="W91" i="1"/>
  <c r="W92" i="1" l="1"/>
  <c r="V93" i="1"/>
  <c r="V94" i="1" l="1"/>
  <c r="W93" i="1"/>
  <c r="W94" i="1" l="1"/>
  <c r="V95" i="1"/>
  <c r="V96" i="1" l="1"/>
  <c r="W95" i="1"/>
  <c r="W96" i="1" l="1"/>
  <c r="V97" i="1"/>
  <c r="V98" i="1" l="1"/>
  <c r="W97" i="1"/>
  <c r="W98" i="1" l="1"/>
  <c r="V99" i="1"/>
  <c r="V100" i="1" l="1"/>
  <c r="W99" i="1"/>
  <c r="W100" i="1" l="1"/>
  <c r="V101" i="1"/>
  <c r="V102" i="1" l="1"/>
  <c r="W102" i="1" s="1"/>
  <c r="W101" i="1"/>
</calcChain>
</file>

<file path=xl/sharedStrings.xml><?xml version="1.0" encoding="utf-8"?>
<sst xmlns="http://schemas.openxmlformats.org/spreadsheetml/2006/main" count="844" uniqueCount="585">
  <si>
    <t>Year</t>
  </si>
  <si>
    <t>Leap year?</t>
  </si>
  <si>
    <t>Americanism Award / President General's Activity Streamer Combined Score Sheet</t>
  </si>
  <si>
    <t>Enter Beginning Date for Year of Report:</t>
  </si>
  <si>
    <t xml:space="preserve">  &lt; - - - This entry Drives ALL date calculations</t>
  </si>
  <si>
    <t>Chapter or Society Entry</t>
  </si>
  <si>
    <t>Leap Year?:</t>
  </si>
  <si>
    <t>PLEASE READ THE SUMMARY PAGE FOR IMPORTANT DATA ENTRY GUIDELINES AND INSTRUCTIONS</t>
  </si>
  <si>
    <t>Winners will be notified prior to the Annual Congress so that representatives may be present to receive the award.</t>
  </si>
  <si>
    <t>If additional rows are needed, and there are no stated maximums for the section where the rows are needed, please email the form along with the number of requested rows and the applicable section to the National Americanism Chairman.  If there is an error or question about the data entry, please use the same email and provide the pertinent information and the form for review.</t>
  </si>
  <si>
    <t>Chapter Name:</t>
  </si>
  <si>
    <t>Chapter President:</t>
  </si>
  <si>
    <t>State Society Name:</t>
  </si>
  <si>
    <t>State President:</t>
  </si>
  <si>
    <t>Contest Year:</t>
  </si>
  <si>
    <t>Date Entry Submitted:</t>
  </si>
  <si>
    <t>Membership as of:</t>
  </si>
  <si>
    <t>Submitter's Name:</t>
  </si>
  <si>
    <t xml:space="preserve">Contact Email: </t>
  </si>
  <si>
    <t>Telephone (Home):</t>
  </si>
  <si>
    <t>Telephone (Work):</t>
  </si>
  <si>
    <t xml:space="preserve">State or Chapter Entry:  </t>
  </si>
  <si>
    <t>President General's</t>
  </si>
  <si>
    <t>Category</t>
  </si>
  <si>
    <t>Category Title</t>
  </si>
  <si>
    <t>Americanism</t>
  </si>
  <si>
    <t>Streamer</t>
  </si>
  <si>
    <t>SAR Speakers Bureau</t>
  </si>
  <si>
    <t>Support of the C.A.R. and DAR</t>
  </si>
  <si>
    <t>Youth Programs</t>
  </si>
  <si>
    <t>SAR Medals &amp; Certificates Awarded to Non-Members</t>
  </si>
  <si>
    <t>SAR Medals &amp; Certificates Awarded to SAR Members</t>
  </si>
  <si>
    <t>National Society Service</t>
  </si>
  <si>
    <t>Membership, Reinstatements, Supplementals, Dues &amp; Secretarial Returns</t>
  </si>
  <si>
    <t>Attendance at State, District, and National Meetings</t>
  </si>
  <si>
    <t>TOTAL POINTS:</t>
  </si>
  <si>
    <t>State</t>
  </si>
  <si>
    <t>Chapter</t>
  </si>
  <si>
    <t>AMERICANISM AWARD</t>
  </si>
  <si>
    <t>MEDIA PUBLICITY</t>
  </si>
  <si>
    <t>2A</t>
  </si>
  <si>
    <t>Site Address:</t>
  </si>
  <si>
    <t>Date Established:</t>
  </si>
  <si>
    <t>Last Update Date:</t>
  </si>
  <si>
    <t>1A</t>
  </si>
  <si>
    <t>1B</t>
  </si>
  <si>
    <t>Purchaser</t>
  </si>
  <si>
    <t>Date</t>
  </si>
  <si>
    <t>Inches</t>
  </si>
  <si>
    <t>Points</t>
  </si>
  <si>
    <t>2B</t>
  </si>
  <si>
    <t>Event</t>
  </si>
  <si>
    <t>Issue</t>
  </si>
  <si>
    <t>Topic / Event</t>
  </si>
  <si>
    <t>Type of Media</t>
  </si>
  <si>
    <t>1C</t>
  </si>
  <si>
    <t>Name of Publication / Media</t>
  </si>
  <si>
    <t>Published Source:</t>
  </si>
  <si>
    <t>School / Class</t>
  </si>
  <si>
    <t>Topic</t>
  </si>
  <si>
    <t>Type of Program</t>
  </si>
  <si>
    <t xml:space="preserve">SAR or </t>
  </si>
  <si>
    <t>Organization</t>
  </si>
  <si>
    <t>Non-SAR</t>
  </si>
  <si>
    <t>PRESIDENT GENERAL'S STREAMER</t>
  </si>
  <si>
    <t>SUPPORT OF THE C.A.R. AND DAR</t>
  </si>
  <si>
    <t>5A</t>
  </si>
  <si>
    <t>C.A.R. Society</t>
  </si>
  <si>
    <t>$ Contributed</t>
  </si>
  <si>
    <t>TOTAL ELIGIBLE POINTS:</t>
  </si>
  <si>
    <t>5B</t>
  </si>
  <si>
    <t>YOUTH PROGRAMS</t>
  </si>
  <si>
    <t>6A</t>
  </si>
  <si>
    <t>Program</t>
  </si>
  <si>
    <t>Mark with an "X"</t>
  </si>
  <si>
    <t># of Participants</t>
  </si>
  <si>
    <t>George and Stella Knight Essay Contest</t>
  </si>
  <si>
    <t>Eagle Scout Recognition/Scholarship</t>
  </si>
  <si>
    <t>Joseph S. Rumbaugh Oration Contest</t>
  </si>
  <si>
    <t>ROTC / JROTC / Sea Cadet Recognition</t>
  </si>
  <si>
    <t>Americanism Poster Contest</t>
  </si>
  <si>
    <t>Middle School Brochure Contest</t>
  </si>
  <si>
    <t>Youth Exchange Program</t>
  </si>
  <si>
    <t>American History Teacher Contest</t>
  </si>
  <si>
    <t>6B</t>
  </si>
  <si>
    <t>Award Presented</t>
  </si>
  <si>
    <t>Name of Recipient</t>
  </si>
  <si>
    <t>Bronze Good Citizenship Medal</t>
  </si>
  <si>
    <t>Good Citizenship Lapel Pin</t>
  </si>
  <si>
    <t>Silver ROTC Medal</t>
  </si>
  <si>
    <t>Bronze JROTC Medal</t>
  </si>
  <si>
    <t>Knight Essay Award</t>
  </si>
  <si>
    <t>Rumbaugh Oration Award</t>
  </si>
  <si>
    <t>Eagle Scout Award</t>
  </si>
  <si>
    <t>Certificate</t>
  </si>
  <si>
    <t>Type of Scholarship / Grant</t>
  </si>
  <si>
    <t>Amount</t>
  </si>
  <si>
    <t>7A</t>
  </si>
  <si>
    <t>Type of Medal</t>
  </si>
  <si>
    <t>7B</t>
  </si>
  <si>
    <r>
      <t xml:space="preserve">For each Chapter member serving on a local or state school board.     </t>
    </r>
    <r>
      <rPr>
        <b/>
        <sz val="10"/>
        <color indexed="10"/>
        <rFont val="Times New Roman"/>
        <family val="1"/>
      </rPr>
      <t>10 points per member</t>
    </r>
  </si>
  <si>
    <t>Compatriot</t>
  </si>
  <si>
    <t>School Board</t>
  </si>
  <si>
    <t>7C</t>
  </si>
  <si>
    <t>Location of Display</t>
  </si>
  <si>
    <t># of Members Attending</t>
  </si>
  <si>
    <t># Attending</t>
  </si>
  <si>
    <r>
      <t xml:space="preserve">Participation in a New Citizen Swearing In Ceremony.     </t>
    </r>
    <r>
      <rPr>
        <b/>
        <sz val="10"/>
        <color indexed="10"/>
        <rFont val="Times New Roman"/>
        <family val="1"/>
      </rPr>
      <t>50 points for participation / 5 points per member attending</t>
    </r>
  </si>
  <si>
    <t>Location</t>
  </si>
  <si>
    <t>10A</t>
  </si>
  <si>
    <t>Sponsor Yes / No</t>
  </si>
  <si>
    <t>Initial Marking Yes / No</t>
  </si>
  <si>
    <t>Attendees</t>
  </si>
  <si>
    <t>Sponsor</t>
  </si>
  <si>
    <t>Initial</t>
  </si>
  <si>
    <t>Total</t>
  </si>
  <si>
    <t>10B</t>
  </si>
  <si>
    <t>Presenter</t>
  </si>
  <si>
    <t>Name of Historic Event</t>
  </si>
  <si>
    <r>
      <t xml:space="preserve">At a National Event as listed in </t>
    </r>
    <r>
      <rPr>
        <i/>
        <sz val="10"/>
        <rFont val="Times New Roman"/>
        <family val="1"/>
      </rPr>
      <t>The SAR Magazine</t>
    </r>
    <r>
      <rPr>
        <sz val="10"/>
        <color indexed="10"/>
        <rFont val="Times New Roman"/>
        <family val="1"/>
      </rPr>
      <t xml:space="preserve">     </t>
    </r>
    <r>
      <rPr>
        <b/>
        <sz val="10"/>
        <color indexed="10"/>
        <rFont val="Times New Roman"/>
        <family val="1"/>
      </rPr>
      <t>20 points per wreath / 200 point chapter maximum</t>
    </r>
  </si>
  <si>
    <r>
      <t xml:space="preserve">At a State Society sponsored event     </t>
    </r>
    <r>
      <rPr>
        <b/>
        <sz val="10"/>
        <color indexed="10"/>
        <rFont val="Times New Roman"/>
        <family val="1"/>
      </rPr>
      <t>10 points per wreath / 100 point chapter maximum</t>
    </r>
  </si>
  <si>
    <t>Yes</t>
  </si>
  <si>
    <t>No</t>
  </si>
  <si>
    <t>11A</t>
  </si>
  <si>
    <r>
      <rPr>
        <b/>
        <sz val="10"/>
        <rFont val="Times New Roman"/>
        <family val="1"/>
      </rPr>
      <t>Grave Marking.  S</t>
    </r>
    <r>
      <rPr>
        <sz val="10"/>
        <rFont val="Times New Roman"/>
        <family val="1"/>
      </rPr>
      <t xml:space="preserve">ervice minimally consists of a ceremony (see National SAR Handbook) with a Master of Ceremonies, placement of an SAR or stone marker, Chaplain, at least one (1) compatriot in uniform, with descendant(s), the public and other compatriots invited.  </t>
    </r>
    <r>
      <rPr>
        <u/>
        <sz val="10"/>
        <rFont val="Times New Roman"/>
        <family val="1"/>
      </rPr>
      <t>Only the sponsoring chapter or society may earn points</t>
    </r>
    <r>
      <rPr>
        <sz val="10"/>
        <rFont val="Times New Roman"/>
        <family val="1"/>
      </rPr>
      <t xml:space="preserve">.  Choose the type of grave marking from the drop-down provided.   </t>
    </r>
  </si>
  <si>
    <r>
      <t>Type of Marking</t>
    </r>
    <r>
      <rPr>
        <b/>
        <sz val="8"/>
        <rFont val="Times New Roman"/>
        <family val="1"/>
      </rPr>
      <t xml:space="preserve"> (Patriot or Compatriot)</t>
    </r>
  </si>
  <si>
    <t>Sponsorship Points</t>
  </si>
  <si>
    <t>Wreath Presented Yes / No</t>
  </si>
  <si>
    <t>Presentor (Last Name)</t>
  </si>
  <si>
    <t>Patriot Grave Data Submitted to Patriot Records Committee Yes / No</t>
  </si>
  <si>
    <t>Other Points</t>
  </si>
  <si>
    <t>If Sponsored - Type</t>
  </si>
  <si>
    <t>Number</t>
  </si>
  <si>
    <t>Wreath</t>
  </si>
  <si>
    <t>Grave Data</t>
  </si>
  <si>
    <t>Patriot Sponsorships?</t>
  </si>
  <si>
    <t xml:space="preserve"> </t>
  </si>
  <si>
    <t>11B</t>
  </si>
  <si>
    <r>
      <rPr>
        <b/>
        <sz val="10"/>
        <rFont val="Times New Roman"/>
        <family val="1"/>
      </rPr>
      <t xml:space="preserve">Patriot Biographies.  </t>
    </r>
    <r>
      <rPr>
        <sz val="10"/>
        <rFont val="Times New Roman"/>
        <family val="1"/>
      </rPr>
      <t xml:space="preserve">Biographical sketch submitted to the Patriot Records Committee.     </t>
    </r>
    <r>
      <rPr>
        <b/>
        <sz val="10"/>
        <color indexed="10"/>
        <rFont val="Times New Roman"/>
        <family val="1"/>
      </rPr>
      <t>5 points per submission / 500 point maximum</t>
    </r>
  </si>
  <si>
    <t>Patriot</t>
  </si>
  <si>
    <t>Ancestor (Patriot Number -- P-xxxxx)</t>
  </si>
  <si>
    <t>Connecticut</t>
  </si>
  <si>
    <t>Alabama</t>
  </si>
  <si>
    <t>Delaware</t>
  </si>
  <si>
    <t>Alaska</t>
  </si>
  <si>
    <t>AL</t>
  </si>
  <si>
    <t>Montgomery</t>
  </si>
  <si>
    <t>December 14, 1819</t>
  </si>
  <si>
    <t>Georgia</t>
  </si>
  <si>
    <t>Arizona</t>
  </si>
  <si>
    <t>AK</t>
  </si>
  <si>
    <t>Juneau</t>
  </si>
  <si>
    <t>Maryland</t>
  </si>
  <si>
    <t>Arkansas</t>
  </si>
  <si>
    <t>AZ</t>
  </si>
  <si>
    <t>Phoenix</t>
  </si>
  <si>
    <t>Massachusetts</t>
  </si>
  <si>
    <t>California</t>
  </si>
  <si>
    <t>AR</t>
  </si>
  <si>
    <t>Little Rock</t>
  </si>
  <si>
    <t>June 15, 1836</t>
  </si>
  <si>
    <t>New Hampshire</t>
  </si>
  <si>
    <t>Colorado</t>
  </si>
  <si>
    <t>CA</t>
  </si>
  <si>
    <t>Sacramento</t>
  </si>
  <si>
    <t>September 9, 1850</t>
  </si>
  <si>
    <t>New Jersey</t>
  </si>
  <si>
    <t>CO</t>
  </si>
  <si>
    <t>Denver</t>
  </si>
  <si>
    <t>August 1, 1876</t>
  </si>
  <si>
    <t>New York</t>
  </si>
  <si>
    <t>CT</t>
  </si>
  <si>
    <t>Hartford</t>
  </si>
  <si>
    <t>January 9, 1788</t>
  </si>
  <si>
    <t>North Carolina</t>
  </si>
  <si>
    <t>Florida</t>
  </si>
  <si>
    <t>DE</t>
  </si>
  <si>
    <t>Dover</t>
  </si>
  <si>
    <t>December 7, 1787</t>
  </si>
  <si>
    <t>Pennsylvania</t>
  </si>
  <si>
    <t>FL</t>
  </si>
  <si>
    <t>Tallahassee</t>
  </si>
  <si>
    <t>March 3, 1845</t>
  </si>
  <si>
    <t>Rhode Island</t>
  </si>
  <si>
    <t>Hawaii</t>
  </si>
  <si>
    <t>GA</t>
  </si>
  <si>
    <t>Atlanta</t>
  </si>
  <si>
    <t>January 2, 1788</t>
  </si>
  <si>
    <t>South Carolina</t>
  </si>
  <si>
    <t>Idaho</t>
  </si>
  <si>
    <t>HI</t>
  </si>
  <si>
    <t>Honolulu</t>
  </si>
  <si>
    <t>Virginia</t>
  </si>
  <si>
    <t>Illinois</t>
  </si>
  <si>
    <t>ID</t>
  </si>
  <si>
    <t>Boise</t>
  </si>
  <si>
    <t>July 3, 1890</t>
  </si>
  <si>
    <t>Frontier</t>
  </si>
  <si>
    <t>Indiana</t>
  </si>
  <si>
    <t>IL</t>
  </si>
  <si>
    <t>Springfield</t>
  </si>
  <si>
    <t>December 3, 1818</t>
  </si>
  <si>
    <t>Spanish America</t>
  </si>
  <si>
    <t>Iowa</t>
  </si>
  <si>
    <t>IN</t>
  </si>
  <si>
    <t>Indianapolis</t>
  </si>
  <si>
    <t>December 11, 1816</t>
  </si>
  <si>
    <t>Canada</t>
  </si>
  <si>
    <t>Kansas</t>
  </si>
  <si>
    <t>IA</t>
  </si>
  <si>
    <t>Des Moines</t>
  </si>
  <si>
    <t>December 28, 1846</t>
  </si>
  <si>
    <t>Naval</t>
  </si>
  <si>
    <t>Kentucky</t>
  </si>
  <si>
    <t>KS</t>
  </si>
  <si>
    <t>Topeka</t>
  </si>
  <si>
    <t>January 29, 1861</t>
  </si>
  <si>
    <t>Foreign</t>
  </si>
  <si>
    <t>Louisiana</t>
  </si>
  <si>
    <t>KY</t>
  </si>
  <si>
    <t>Frankfort</t>
  </si>
  <si>
    <t>June 1, 1792</t>
  </si>
  <si>
    <t>Maine</t>
  </si>
  <si>
    <t>LA</t>
  </si>
  <si>
    <t>Baton Rouge</t>
  </si>
  <si>
    <t>April 30, 1812</t>
  </si>
  <si>
    <t>ME</t>
  </si>
  <si>
    <t>Augusta</t>
  </si>
  <si>
    <t>March 15, 1820</t>
  </si>
  <si>
    <t>MD</t>
  </si>
  <si>
    <t>Annapolis</t>
  </si>
  <si>
    <t>April 28, 1788</t>
  </si>
  <si>
    <t>Michigan</t>
  </si>
  <si>
    <t>MA</t>
  </si>
  <si>
    <t>Boston</t>
  </si>
  <si>
    <t>February 6, 1788</t>
  </si>
  <si>
    <t>Minnesota</t>
  </si>
  <si>
    <t>MI</t>
  </si>
  <si>
    <t>Lansing</t>
  </si>
  <si>
    <t>January 26, 1837</t>
  </si>
  <si>
    <t>Mississippi</t>
  </si>
  <si>
    <t>MN</t>
  </si>
  <si>
    <t>Saint Paul</t>
  </si>
  <si>
    <t>May 11, 1858</t>
  </si>
  <si>
    <t>Missouri</t>
  </si>
  <si>
    <t>MS</t>
  </si>
  <si>
    <t>Jackson</t>
  </si>
  <si>
    <t>December 10, 1817</t>
  </si>
  <si>
    <t>Montana</t>
  </si>
  <si>
    <t>MO</t>
  </si>
  <si>
    <t>Jefferson City</t>
  </si>
  <si>
    <t>August 10, 1821</t>
  </si>
  <si>
    <t>Nebraska</t>
  </si>
  <si>
    <t>MT</t>
  </si>
  <si>
    <t>Helena</t>
  </si>
  <si>
    <t>November 8, 1889</t>
  </si>
  <si>
    <t>Nevada</t>
  </si>
  <si>
    <t>NE</t>
  </si>
  <si>
    <t>Lincoln</t>
  </si>
  <si>
    <t>March 1, 1867</t>
  </si>
  <si>
    <t>NV</t>
  </si>
  <si>
    <t>Carson City</t>
  </si>
  <si>
    <t>October 31, 1864</t>
  </si>
  <si>
    <t>NH</t>
  </si>
  <si>
    <t>Concord</t>
  </si>
  <si>
    <t>June 21, 1788</t>
  </si>
  <si>
    <t>New Mexico</t>
  </si>
  <si>
    <t>NJ</t>
  </si>
  <si>
    <t>Trenton</t>
  </si>
  <si>
    <t>December 18, 1787</t>
  </si>
  <si>
    <t>NM</t>
  </si>
  <si>
    <t>Santa Fe</t>
  </si>
  <si>
    <t>NY</t>
  </si>
  <si>
    <t>Albany</t>
  </si>
  <si>
    <t>July 26, 1788</t>
  </si>
  <si>
    <t>North Dakota</t>
  </si>
  <si>
    <t>NC</t>
  </si>
  <si>
    <t>Raleigh</t>
  </si>
  <si>
    <t>November 21, 1789</t>
  </si>
  <si>
    <t>Ohio</t>
  </si>
  <si>
    <t>ND</t>
  </si>
  <si>
    <t>Bismarck</t>
  </si>
  <si>
    <t>November 2, 1889</t>
  </si>
  <si>
    <t>Oklahoma</t>
  </si>
  <si>
    <t>OH</t>
  </si>
  <si>
    <t>Columbus</t>
  </si>
  <si>
    <t>March 1, 1803</t>
  </si>
  <si>
    <t>Oregon</t>
  </si>
  <si>
    <t>OK</t>
  </si>
  <si>
    <t>Oklahoma City</t>
  </si>
  <si>
    <t>OR</t>
  </si>
  <si>
    <t>Salem</t>
  </si>
  <si>
    <t>February 14, 1859</t>
  </si>
  <si>
    <t>PA</t>
  </si>
  <si>
    <t>Harrisburg</t>
  </si>
  <si>
    <t>December 12, 1787</t>
  </si>
  <si>
    <t>RI</t>
  </si>
  <si>
    <t>Providence</t>
  </si>
  <si>
    <t>May 19, 1790</t>
  </si>
  <si>
    <t>South Dakota</t>
  </si>
  <si>
    <t>SC</t>
  </si>
  <si>
    <t>Columbia</t>
  </si>
  <si>
    <t>May 23, 1788</t>
  </si>
  <si>
    <t>Tennessee</t>
  </si>
  <si>
    <t>SD</t>
  </si>
  <si>
    <t>Pierre</t>
  </si>
  <si>
    <t>Texas</t>
  </si>
  <si>
    <t>TN</t>
  </si>
  <si>
    <t>Nashville</t>
  </si>
  <si>
    <t>June 1, 1796</t>
  </si>
  <si>
    <t>Utah</t>
  </si>
  <si>
    <t>TX</t>
  </si>
  <si>
    <t>Austin</t>
  </si>
  <si>
    <t>December 29, 1845</t>
  </si>
  <si>
    <t>Vermont</t>
  </si>
  <si>
    <t>UT</t>
  </si>
  <si>
    <t>Salt Lake City</t>
  </si>
  <si>
    <t>January 4, 1896</t>
  </si>
  <si>
    <t>VT</t>
  </si>
  <si>
    <t>Montpelier</t>
  </si>
  <si>
    <t>March 4, 1791</t>
  </si>
  <si>
    <t>Washington</t>
  </si>
  <si>
    <t>VA</t>
  </si>
  <si>
    <t>Richmond</t>
  </si>
  <si>
    <t>June 25, 1788</t>
  </si>
  <si>
    <t>West Virginia</t>
  </si>
  <si>
    <t>WA</t>
  </si>
  <si>
    <t>Olympia</t>
  </si>
  <si>
    <t>November 11, 1889</t>
  </si>
  <si>
    <t>Wisconsin</t>
  </si>
  <si>
    <t>WV</t>
  </si>
  <si>
    <t>Charleston</t>
  </si>
  <si>
    <t>June 20, 1863</t>
  </si>
  <si>
    <t>Wyoming</t>
  </si>
  <si>
    <t>WI</t>
  </si>
  <si>
    <t>Madison</t>
  </si>
  <si>
    <t>May 29, 1848</t>
  </si>
  <si>
    <t>France</t>
  </si>
  <si>
    <t>WY</t>
  </si>
  <si>
    <t>Cheyenne</t>
  </si>
  <si>
    <t>International</t>
  </si>
  <si>
    <t>Germany</t>
  </si>
  <si>
    <t>11C</t>
  </si>
  <si>
    <t>Holiday or Event</t>
  </si>
  <si>
    <t># of Flags</t>
  </si>
  <si>
    <t>Name of the Event</t>
  </si>
  <si>
    <t>PRESIDENT GENERAL'S STEAMER</t>
  </si>
  <si>
    <t xml:space="preserve">SAR MEDALS &amp; CERTIFICATES AWARDED </t>
  </si>
  <si>
    <t>Name of Medal or Certificate</t>
  </si>
  <si>
    <t>Recipient Name</t>
  </si>
  <si>
    <t>Gold Good Citizenship Medal</t>
  </si>
  <si>
    <t>War Service Medal</t>
  </si>
  <si>
    <t>Military Service Medal</t>
  </si>
  <si>
    <t>Silver Good Citizenship Medal</t>
  </si>
  <si>
    <t>SAR Medal of Appreciation</t>
  </si>
  <si>
    <t>Martha Washington Medal</t>
  </si>
  <si>
    <t>Lydia Darragh Medal</t>
  </si>
  <si>
    <t>Molly Pitcher Medal</t>
  </si>
  <si>
    <t>Member Name</t>
  </si>
  <si>
    <t>COLOR GUARD ACTIVITY</t>
  </si>
  <si>
    <t>NATIONAL SOCIETY SERVICE</t>
  </si>
  <si>
    <t>Date Awarded</t>
  </si>
  <si>
    <t>Office</t>
  </si>
  <si>
    <t>General Officer</t>
  </si>
  <si>
    <t>National Trustee</t>
  </si>
  <si>
    <t>Alternate Trustee</t>
  </si>
  <si>
    <t>Vice President General</t>
  </si>
  <si>
    <t>Executive Committee Member</t>
  </si>
  <si>
    <t>Meeting Date</t>
  </si>
  <si>
    <t>Chair/Co-Chair/Vice Chair  (Yes/No)</t>
  </si>
  <si>
    <t>MEMBERSHIP, REINSTATEMENTS, SUPPLEMENTALS, DUES &amp; SECRETARIAL RETURNS</t>
  </si>
  <si>
    <r>
      <t xml:space="preserve">Sponsorship of a New Chapter During Contest Year     </t>
    </r>
    <r>
      <rPr>
        <b/>
        <sz val="10"/>
        <color indexed="10"/>
        <rFont val="Times New Roman"/>
        <family val="1"/>
      </rPr>
      <t>100 points per new chapter</t>
    </r>
  </si>
  <si>
    <t>Chapter Name</t>
  </si>
  <si>
    <t>Chartering Date</t>
  </si>
  <si>
    <r>
      <rPr>
        <b/>
        <sz val="10"/>
        <rFont val="Times New Roman"/>
        <family val="1"/>
      </rPr>
      <t xml:space="preserve">Net Membership Growth During Contest Year </t>
    </r>
    <r>
      <rPr>
        <b/>
        <i/>
        <sz val="10"/>
        <rFont val="Times New Roman"/>
        <family val="1"/>
      </rPr>
      <t>(data for this section is entered on the Cover Sheet)</t>
    </r>
    <r>
      <rPr>
        <b/>
        <sz val="10"/>
        <rFont val="Times New Roman"/>
        <family val="1"/>
      </rPr>
      <t xml:space="preserve">     </t>
    </r>
    <r>
      <rPr>
        <b/>
        <sz val="10"/>
        <color indexed="10"/>
        <rFont val="Times New Roman"/>
        <family val="1"/>
      </rPr>
      <t>5 points per member</t>
    </r>
  </si>
  <si>
    <t># of Members JAN 1</t>
  </si>
  <si>
    <t># of Members DEC 31</t>
  </si>
  <si>
    <r>
      <t>Member Dues Paid On Time</t>
    </r>
    <r>
      <rPr>
        <b/>
        <sz val="10"/>
        <color indexed="10"/>
        <rFont val="Times New Roman"/>
        <family val="1"/>
      </rPr>
      <t xml:space="preserve">     </t>
    </r>
    <r>
      <rPr>
        <b/>
        <sz val="10"/>
        <color indexed="10"/>
        <rFont val="Times New Roman"/>
        <family val="1"/>
      </rPr>
      <t>10 points per member</t>
    </r>
  </si>
  <si>
    <t># Members w/Paid Dues on DEC 31 of Contest Year</t>
  </si>
  <si>
    <t>YES or NO</t>
  </si>
  <si>
    <t>Date Filed</t>
  </si>
  <si>
    <r>
      <t xml:space="preserve">Mentoring Program     </t>
    </r>
    <r>
      <rPr>
        <b/>
        <sz val="10"/>
        <color indexed="10"/>
        <rFont val="Times New Roman"/>
        <family val="1"/>
      </rPr>
      <t>25 points</t>
    </r>
  </si>
  <si>
    <t>For conducting a mentoring program with at least each new member being assigned a mentor for the year.</t>
  </si>
  <si>
    <t>New Member Name</t>
  </si>
  <si>
    <t>New Member National #</t>
  </si>
  <si>
    <t>Mentor Name</t>
  </si>
  <si>
    <t>National #</t>
  </si>
  <si>
    <r>
      <t xml:space="preserve">Supplemental Patriot Ancestor Applications Approved During Contest Year     </t>
    </r>
    <r>
      <rPr>
        <b/>
        <sz val="10"/>
        <color indexed="10"/>
        <rFont val="Times New Roman"/>
        <family val="1"/>
      </rPr>
      <t>10 points per approved application</t>
    </r>
  </si>
  <si>
    <t>ACN #</t>
  </si>
  <si>
    <t xml:space="preserve">PRESIDENT GENERAL'S STREAMER </t>
  </si>
  <si>
    <t>ATTENDANCE AT STATE, DISTRICT, AND NATIONAL MEETINGS</t>
  </si>
  <si>
    <t>Points Chart</t>
  </si>
  <si>
    <t>Meeting</t>
  </si>
  <si>
    <t>Color Guard</t>
  </si>
  <si>
    <t>Uniform/Clothing</t>
  </si>
  <si>
    <t>Color Guard? Yes/No</t>
  </si>
  <si>
    <t>Total Points (including bonus)</t>
  </si>
  <si>
    <t>Color Guard? 1=Yes</t>
  </si>
  <si>
    <t>Uniform / Clothing? 1=Yes, 0=No</t>
  </si>
  <si>
    <t>Combination of Type of Meeting Color Guard and Clothing</t>
  </si>
  <si>
    <t>N</t>
  </si>
  <si>
    <t>D</t>
  </si>
  <si>
    <t>S</t>
  </si>
  <si>
    <t>Recipient Fund or Program</t>
  </si>
  <si>
    <t>Friends of the Library</t>
  </si>
  <si>
    <r>
      <rPr>
        <b/>
        <u/>
        <sz val="10"/>
        <rFont val="Times New Roman"/>
        <family val="1"/>
      </rPr>
      <t>Bequest</t>
    </r>
    <r>
      <rPr>
        <b/>
        <sz val="10"/>
        <rFont val="Times New Roman"/>
        <family val="1"/>
      </rPr>
      <t xml:space="preserve"> </t>
    </r>
    <r>
      <rPr>
        <sz val="10"/>
        <rFont val="Times New Roman"/>
        <family val="1"/>
      </rPr>
      <t xml:space="preserve">donations made to the National SAR.  </t>
    </r>
    <r>
      <rPr>
        <sz val="10"/>
        <color indexed="10"/>
        <rFont val="Times New Roman"/>
        <family val="1"/>
      </rPr>
      <t xml:space="preserve">   </t>
    </r>
    <r>
      <rPr>
        <b/>
        <sz val="10"/>
        <color indexed="10"/>
        <rFont val="Times New Roman"/>
        <family val="1"/>
      </rPr>
      <t>500</t>
    </r>
    <r>
      <rPr>
        <b/>
        <sz val="10"/>
        <color indexed="10"/>
        <rFont val="Times New Roman"/>
        <family val="1"/>
      </rPr>
      <t xml:space="preserve"> points per bequest.</t>
    </r>
  </si>
  <si>
    <t>Date of Certificate</t>
  </si>
  <si>
    <t>Donated Item</t>
  </si>
  <si>
    <t>Media Publicity</t>
  </si>
  <si>
    <t>Grave Markings</t>
  </si>
  <si>
    <t>9A</t>
  </si>
  <si>
    <t>9B</t>
  </si>
  <si>
    <t>2C</t>
  </si>
  <si>
    <t>SAR Senior Leader Name</t>
  </si>
  <si>
    <t>3A</t>
  </si>
  <si>
    <t>3B</t>
  </si>
  <si>
    <t>4A</t>
  </si>
  <si>
    <t>4B</t>
  </si>
  <si>
    <t>4C</t>
  </si>
  <si>
    <t>5C</t>
  </si>
  <si>
    <t>5D</t>
  </si>
  <si>
    <t>5E</t>
  </si>
  <si>
    <t>5F</t>
  </si>
  <si>
    <r>
      <t xml:space="preserve">At a Chapter sponsored event     </t>
    </r>
    <r>
      <rPr>
        <b/>
        <sz val="10"/>
        <color indexed="10"/>
        <rFont val="Times New Roman"/>
        <family val="1"/>
      </rPr>
      <t>5 points per wreath / 50 point chapter maximum</t>
    </r>
  </si>
  <si>
    <t>10C</t>
  </si>
  <si>
    <t>10D</t>
  </si>
  <si>
    <t>10E</t>
  </si>
  <si>
    <t>10F</t>
  </si>
  <si>
    <t>11D</t>
  </si>
  <si>
    <t>11E</t>
  </si>
  <si>
    <t>11F</t>
  </si>
  <si>
    <r>
      <t xml:space="preserve">New members, reinstated members &amp; supplementals listed below are only PRIMARY MEMBERS of the chapter or state society.  No chapter or state society may earn points from dual members whose primary membership is in another chapter or society.  New members are only those </t>
    </r>
    <r>
      <rPr>
        <i/>
        <u/>
        <sz val="9.5"/>
        <rFont val="Times New Roman"/>
        <family val="1"/>
      </rPr>
      <t>approved/registered</t>
    </r>
    <r>
      <rPr>
        <i/>
        <sz val="9.5"/>
        <rFont val="Times New Roman"/>
        <family val="1"/>
      </rPr>
      <t xml:space="preserve"> during the contest year.  Transfers in are not considered new members but can be counted if they are reinstating as they transfer in. </t>
    </r>
  </si>
  <si>
    <t>11G</t>
  </si>
  <si>
    <t>11H</t>
  </si>
  <si>
    <t>Uniform</t>
  </si>
  <si>
    <t>T</t>
  </si>
  <si>
    <t>C</t>
  </si>
  <si>
    <t>Total Points</t>
  </si>
  <si>
    <t>Congress</t>
  </si>
  <si>
    <t>Trustees</t>
  </si>
  <si>
    <t>District</t>
  </si>
  <si>
    <t>YES</t>
  </si>
  <si>
    <t>Public Service Programs</t>
  </si>
  <si>
    <t>Militia</t>
  </si>
  <si>
    <t xml:space="preserve">TOTAL:  </t>
  </si>
  <si>
    <t xml:space="preserve">SUB-TOTAL ELIGIBLE:  </t>
  </si>
  <si>
    <t>Library</t>
  </si>
  <si>
    <t xml:space="preserve">Enter Total Amount of Points from USS Stark Memorial Award Report:  </t>
  </si>
  <si>
    <t>Print</t>
  </si>
  <si>
    <r>
      <t>Type Mtg</t>
    </r>
    <r>
      <rPr>
        <b/>
        <sz val="10"/>
        <color indexed="10"/>
        <rFont val="Times New Roman"/>
        <family val="1"/>
      </rPr>
      <t xml:space="preserve">
S</t>
    </r>
    <r>
      <rPr>
        <b/>
        <sz val="10"/>
        <rFont val="Times New Roman"/>
        <family val="1"/>
      </rPr>
      <t>,</t>
    </r>
    <r>
      <rPr>
        <b/>
        <sz val="10"/>
        <color indexed="10"/>
        <rFont val="Times New Roman"/>
        <family val="1"/>
      </rPr>
      <t xml:space="preserve"> D, T </t>
    </r>
    <r>
      <rPr>
        <b/>
        <sz val="10"/>
        <rFont val="Times New Roman"/>
        <family val="1"/>
      </rPr>
      <t>or</t>
    </r>
    <r>
      <rPr>
        <b/>
        <sz val="10"/>
        <color indexed="10"/>
        <rFont val="Times New Roman"/>
        <family val="1"/>
      </rPr>
      <t xml:space="preserve"> C</t>
    </r>
  </si>
  <si>
    <t>Committee/Project</t>
  </si>
  <si>
    <r>
      <rPr>
        <sz val="10"/>
        <rFont val="Times New Roman"/>
        <family val="1"/>
      </rPr>
      <t xml:space="preserve">State Society being awarded the Officer's Streamer Award at the Annual Congress     </t>
    </r>
    <r>
      <rPr>
        <b/>
        <sz val="10"/>
        <color indexed="10"/>
        <rFont val="Times New Roman"/>
        <family val="1"/>
      </rPr>
      <t>10 points</t>
    </r>
  </si>
  <si>
    <r>
      <t xml:space="preserve">Each advertisement purchased in </t>
    </r>
    <r>
      <rPr>
        <i/>
        <sz val="10"/>
        <rFont val="Times New Roman"/>
        <family val="1"/>
      </rPr>
      <t>The SAR Magazine</t>
    </r>
    <r>
      <rPr>
        <sz val="10"/>
        <rFont val="Times New Roman"/>
        <family val="1"/>
      </rPr>
      <t xml:space="preserve"> by a Chapter or State Society or a member on behalf of a business entity.  </t>
    </r>
    <r>
      <rPr>
        <u/>
        <sz val="10"/>
        <color indexed="62"/>
        <rFont val="Times New Roman"/>
        <family val="1"/>
      </rPr>
      <t xml:space="preserve">A chapter purchasing an announcement for its meetings in </t>
    </r>
    <r>
      <rPr>
        <i/>
        <u/>
        <sz val="10"/>
        <color indexed="62"/>
        <rFont val="Times New Roman"/>
        <family val="1"/>
      </rPr>
      <t>The SAR Magazine</t>
    </r>
    <r>
      <rPr>
        <u/>
        <sz val="10"/>
        <color indexed="62"/>
        <rFont val="Times New Roman"/>
        <family val="1"/>
      </rPr>
      <t xml:space="preserve"> can only take credit for one-half (1/2) inch</t>
    </r>
    <r>
      <rPr>
        <sz val="10"/>
        <color indexed="62"/>
        <rFont val="Times New Roman"/>
        <family val="1"/>
      </rPr>
      <t xml:space="preserve">.          </t>
    </r>
    <r>
      <rPr>
        <b/>
        <sz val="10"/>
        <color indexed="10"/>
        <rFont val="Times New Roman"/>
        <family val="1"/>
      </rPr>
      <t>20 points per column inch</t>
    </r>
  </si>
  <si>
    <t>Social Media</t>
  </si>
  <si>
    <t>Television</t>
  </si>
  <si>
    <t>Radio</t>
  </si>
  <si>
    <t>Podcast</t>
  </si>
  <si>
    <t>Title of Display /Type of Document</t>
  </si>
  <si>
    <t>Museum</t>
  </si>
  <si>
    <t>NO</t>
  </si>
  <si>
    <t>Date Submitted</t>
  </si>
  <si>
    <t>Continental Uniform</t>
  </si>
  <si>
    <t>Enhanced JROTC Cadet Award - Silver</t>
  </si>
  <si>
    <t>Enhanced JROTC Cadet Award - Bronze</t>
  </si>
  <si>
    <t>Decedent's Name</t>
  </si>
  <si>
    <t>The President General's / Americanism Award Score Sheet</t>
  </si>
  <si>
    <r>
      <t xml:space="preserve">The </t>
    </r>
    <r>
      <rPr>
        <b/>
        <sz val="10"/>
        <color rgb="FF00B0F0"/>
        <rFont val="Times New Roman"/>
        <family val="1"/>
      </rPr>
      <t>President General's State Society and Chapter Activities Streamer Award</t>
    </r>
    <r>
      <rPr>
        <sz val="10"/>
        <rFont val="Times New Roman"/>
        <family val="1"/>
      </rPr>
      <t xml:space="preserve"> recognizes chapters and state societies for their efforts to achieve the administrative goals of the SAR and who contribute to the success of the SAR.  The</t>
    </r>
    <r>
      <rPr>
        <sz val="10"/>
        <color rgb="FFFF0000"/>
        <rFont val="Times New Roman"/>
        <family val="1"/>
      </rPr>
      <t xml:space="preserve"> </t>
    </r>
    <r>
      <rPr>
        <b/>
        <sz val="10"/>
        <color rgb="FFFF0000"/>
        <rFont val="Times New Roman"/>
        <family val="1"/>
      </rPr>
      <t>Americanism Awards (Allene Wilson Groves Award</t>
    </r>
    <r>
      <rPr>
        <sz val="10"/>
        <color rgb="FFFF0000"/>
        <rFont val="Times New Roman"/>
        <family val="1"/>
      </rPr>
      <t xml:space="preserve"> for state societies and the </t>
    </r>
    <r>
      <rPr>
        <b/>
        <sz val="10"/>
        <color rgb="FFFF0000"/>
        <rFont val="Times New Roman"/>
        <family val="1"/>
      </rPr>
      <t>Liberty Bell Award</t>
    </r>
    <r>
      <rPr>
        <sz val="10"/>
        <color rgb="FFFF0000"/>
        <rFont val="Times New Roman"/>
        <family val="1"/>
      </rPr>
      <t xml:space="preserve"> for chapters)</t>
    </r>
    <r>
      <rPr>
        <sz val="10"/>
        <rFont val="Times New Roman"/>
        <family val="1"/>
      </rPr>
      <t xml:space="preserve"> recognizes the societies and chapters that participate in outreach education efforts and who acknowledge community leaders for their efforts to perpetuate the goals of the SAR.  The </t>
    </r>
    <r>
      <rPr>
        <b/>
        <sz val="10"/>
        <rFont val="Times New Roman"/>
        <family val="1"/>
      </rPr>
      <t>President General's Cup</t>
    </r>
    <r>
      <rPr>
        <sz val="10"/>
        <rFont val="Times New Roman"/>
        <family val="1"/>
      </rPr>
      <t xml:space="preserve"> recognizes the chapter that best achieves the goals of both the President General's and Americanism Awards.  </t>
    </r>
  </si>
  <si>
    <r>
      <t xml:space="preserve">For the purpose of calculating the winner of the </t>
    </r>
    <r>
      <rPr>
        <b/>
        <sz val="10"/>
        <rFont val="Times New Roman"/>
        <family val="1"/>
      </rPr>
      <t>President General's Cup</t>
    </r>
    <r>
      <rPr>
        <sz val="10"/>
        <rFont val="Times New Roman"/>
        <family val="1"/>
      </rPr>
      <t xml:space="preserve">, no individual score sheet category may count for more than 20% of the total score.  No chapter will be eligible for this award unless it has scored points in at least 75% of the score sheet tabs with at least 5 being Americanism tabs and 4 being President General tabs.  The chapters in the President General's Cup competition will be judged using a weighted equation on a per member basis. </t>
    </r>
  </si>
  <si>
    <t>Awards:</t>
  </si>
  <si>
    <t>General Guidelines:</t>
  </si>
  <si>
    <r>
      <t>(3)</t>
    </r>
    <r>
      <rPr>
        <sz val="10"/>
        <rFont val="Times New Roman"/>
        <family val="1"/>
      </rPr>
      <t xml:space="preserve"> </t>
    </r>
    <r>
      <rPr>
        <u/>
        <sz val="10"/>
        <rFont val="Times New Roman"/>
        <family val="1"/>
      </rPr>
      <t>A chapter or state society may only count the activities of those SAR members who are primary members of that chapter or state</t>
    </r>
    <r>
      <rPr>
        <sz val="10"/>
        <rFont val="Times New Roman"/>
        <family val="1"/>
      </rPr>
      <t xml:space="preserve">.   Compatriots participating in an event outside the boundary of their primary membership state society will earn points for their primary chapter and state society regardless of where the event is located. </t>
    </r>
  </si>
  <si>
    <r>
      <t>(4)</t>
    </r>
    <r>
      <rPr>
        <sz val="10"/>
        <rFont val="Times New Roman"/>
        <family val="1"/>
      </rPr>
      <t xml:space="preserve"> Stated maximum number of points apply to chapters only.  State Societies may accumulate points in excess of the stated chapter maximum in any category unless a specific state society cap is stated on the tab.</t>
    </r>
  </si>
  <si>
    <r>
      <t>(5)</t>
    </r>
    <r>
      <rPr>
        <sz val="10"/>
        <rFont val="Times New Roman"/>
        <family val="1"/>
      </rPr>
      <t xml:space="preserve"> In order to encourage compatriots to participate in Revolutionary War era uniforms or clothing, additional points may be earned for the wearing of a uniform or period attire.  These points are only entered in two specific locations within the spread sheet.  No additional points may be earned for carrying or firing a firearm at an event since laws allowing such firing vary from location to location.  </t>
    </r>
  </si>
  <si>
    <r>
      <t>(6)</t>
    </r>
    <r>
      <rPr>
        <sz val="10"/>
        <rFont val="Times New Roman"/>
        <family val="1"/>
      </rPr>
      <t xml:space="preserve"> Points may be earned for awarding a medal or certificate to an individual; however, points may not be earned for awarding a Certificate of Appreciation to that same recipient.  For example, if a JROTC medal is presented to a cadet, points cannot be earned for presenting that same entrant a Certificate of Appreciation. </t>
    </r>
  </si>
  <si>
    <r>
      <t>(7)</t>
    </r>
    <r>
      <rPr>
        <sz val="10"/>
        <rFont val="Times New Roman"/>
        <family val="1"/>
      </rPr>
      <t xml:space="preserve"> In order to earn points for conducting a youth contest or other program, there must be at least one (1) named contestant / participant in the program. </t>
    </r>
  </si>
  <si>
    <t>(8) Where specific data entry is required, the form most often has drop down menus provided.  In this case, selection is only allowed from the provided menu options.  Any attempt to enter data that is not in the menu options will result in an error message that will require the submitter to cancel /delete the erroneous data and make a selection based on the menu options.</t>
  </si>
  <si>
    <r>
      <rPr>
        <b/>
        <sz val="10"/>
        <rFont val="Times New Roman"/>
        <family val="1"/>
      </rPr>
      <t>(9)</t>
    </r>
    <r>
      <rPr>
        <sz val="10"/>
        <rFont val="Times New Roman"/>
        <family val="1"/>
      </rPr>
      <t xml:space="preserve">  Abbreviations should be avoided if possible and as much descriptive language should be used given constraints of the provided cell sizes to avoid misunderstanding the data entry. </t>
    </r>
  </si>
  <si>
    <r>
      <rPr>
        <b/>
        <sz val="10"/>
        <rFont val="Times New Roman"/>
        <family val="1"/>
      </rPr>
      <t>(10)</t>
    </r>
    <r>
      <rPr>
        <sz val="10"/>
        <rFont val="Times New Roman"/>
        <family val="1"/>
      </rPr>
      <t xml:space="preserve"> If data is not tabulating, please review the data entered to make sure a space was not unintentionally entered.</t>
    </r>
  </si>
  <si>
    <r>
      <rPr>
        <b/>
        <sz val="10"/>
        <rFont val="Times New Roman"/>
        <family val="1"/>
      </rPr>
      <t>Website:</t>
    </r>
    <r>
      <rPr>
        <sz val="10"/>
        <rFont val="Times New Roman"/>
        <family val="1"/>
      </rPr>
      <t xml:space="preserve">  SAR must be the owner of the web/social media site, be prominently displayed and have </t>
    </r>
    <r>
      <rPr>
        <u/>
        <sz val="10"/>
        <rFont val="Times New Roman"/>
        <family val="1"/>
      </rPr>
      <t>current information updated on a regular basis</t>
    </r>
    <r>
      <rPr>
        <sz val="10"/>
        <rFont val="Times New Roman"/>
        <family val="1"/>
      </rPr>
      <t xml:space="preserve">.  Website / social media site must have been </t>
    </r>
    <r>
      <rPr>
        <u/>
        <sz val="10"/>
        <rFont val="Times New Roman"/>
        <family val="1"/>
      </rPr>
      <t>updated within the last six (6) months</t>
    </r>
    <r>
      <rPr>
        <sz val="10"/>
        <rFont val="Times New Roman"/>
        <family val="1"/>
      </rPr>
      <t xml:space="preserve"> to receive points for the year.  Any social media site (i.e. Facebook, Google Groups) must have comments restricted to protect the reputation of the SAR.  </t>
    </r>
    <r>
      <rPr>
        <i/>
        <u/>
        <sz val="10"/>
        <rFont val="Times New Roman"/>
        <family val="1"/>
      </rPr>
      <t>A state society can only earn points for its own website or social media site once - it cannot count chapter sites.</t>
    </r>
    <r>
      <rPr>
        <b/>
        <sz val="10"/>
        <rFont val="Times New Roman"/>
        <family val="1"/>
      </rPr>
      <t xml:space="preserve">     </t>
    </r>
    <r>
      <rPr>
        <b/>
        <sz val="10"/>
        <color indexed="10"/>
        <rFont val="Times New Roman"/>
        <family val="1"/>
      </rPr>
      <t>100 points</t>
    </r>
  </si>
  <si>
    <r>
      <t xml:space="preserve">For establishing and publicizing a Speakers Bureau to deliver Patriotic, Historical, and Educational talks to Non-SAR organizations.               </t>
    </r>
    <r>
      <rPr>
        <b/>
        <sz val="10"/>
        <color indexed="10"/>
        <rFont val="Times New Roman"/>
        <family val="1"/>
      </rPr>
      <t>25 points</t>
    </r>
  </si>
  <si>
    <r>
      <t xml:space="preserve">PUBLIC SERVICE PROGRAMS - </t>
    </r>
    <r>
      <rPr>
        <b/>
        <i/>
        <sz val="10"/>
        <rFont val="Times New Roman"/>
        <family val="1"/>
      </rPr>
      <t>cannot be counted on Tabs 2, 3, 6 or 7</t>
    </r>
  </si>
  <si>
    <r>
      <t xml:space="preserve">For each Law Enforcement, Fire Safety, EMS, or Heroism Medal presented with or without a certificate.  Choose the appropriate award from the provided drop down menu.  </t>
    </r>
    <r>
      <rPr>
        <b/>
        <i/>
        <sz val="10"/>
        <rFont val="Times New Roman"/>
        <family val="1"/>
      </rPr>
      <t>Cannot be counted On Tab 9.</t>
    </r>
    <r>
      <rPr>
        <sz val="10"/>
        <rFont val="Times New Roman"/>
        <family val="1"/>
      </rPr>
      <t xml:space="preserve">     </t>
    </r>
    <r>
      <rPr>
        <b/>
        <sz val="10"/>
        <color indexed="10"/>
        <rFont val="Times New Roman"/>
        <family val="1"/>
      </rPr>
      <t>25 points per medal</t>
    </r>
    <r>
      <rPr>
        <sz val="10"/>
        <color indexed="10"/>
        <rFont val="Times New Roman"/>
        <family val="1"/>
      </rPr>
      <t xml:space="preserve">  </t>
    </r>
    <r>
      <rPr>
        <i/>
        <sz val="10"/>
        <color indexed="10"/>
        <rFont val="Times New Roman"/>
        <family val="1"/>
      </rPr>
      <t xml:space="preserve"> </t>
    </r>
  </si>
  <si>
    <r>
      <t xml:space="preserve">PATRIOT RECORDS &amp; COMPATRIOT GRAVE MARKINGS - </t>
    </r>
    <r>
      <rPr>
        <b/>
        <i/>
        <u/>
        <sz val="10"/>
        <rFont val="Times New Roman"/>
        <family val="1"/>
      </rPr>
      <t>cannot be counted on Tabs 5 or 6</t>
    </r>
  </si>
  <si>
    <t>50 points per Patriot grave marked / 25 points per Compatriot grave marked / 300 point maximum for markings / 5 points per attendee / 10 points for wreath presentation / 10 points for Submission to Patriot Graves Records Committee</t>
  </si>
  <si>
    <r>
      <t>New Members During Contest Year.</t>
    </r>
    <r>
      <rPr>
        <sz val="10"/>
        <rFont val="Times New Roman"/>
        <family val="1"/>
      </rPr>
      <t xml:space="preserve">  This is for new approvals only - reinstatements and transfers in are specifically excluded.</t>
    </r>
    <r>
      <rPr>
        <b/>
        <sz val="10"/>
        <rFont val="Times New Roman"/>
        <family val="1"/>
      </rPr>
      <t xml:space="preserve">     </t>
    </r>
    <r>
      <rPr>
        <b/>
        <sz val="10"/>
        <color indexed="10"/>
        <rFont val="Times New Roman"/>
        <family val="1"/>
      </rPr>
      <t>25 points per new member / 10 point bonus for each mentor</t>
    </r>
  </si>
  <si>
    <r>
      <t>(C)</t>
    </r>
    <r>
      <rPr>
        <sz val="10"/>
        <color indexed="60"/>
        <rFont val="Times New Roman"/>
        <family val="1"/>
      </rPr>
      <t xml:space="preserve"> </t>
    </r>
    <r>
      <rPr>
        <sz val="10"/>
        <rFont val="Times New Roman"/>
        <family val="1"/>
      </rPr>
      <t xml:space="preserve">National Congress    </t>
    </r>
    <r>
      <rPr>
        <b/>
        <sz val="10"/>
        <color indexed="10"/>
        <rFont val="Times New Roman"/>
        <family val="1"/>
      </rPr>
      <t xml:space="preserve">15 points per member / 450 point maximum for hosting Congress                                                            (T) </t>
    </r>
    <r>
      <rPr>
        <sz val="10"/>
        <rFont val="Times New Roman"/>
        <family val="1"/>
      </rPr>
      <t xml:space="preserve">Spring or Fall Leadership Trustee Meeting </t>
    </r>
    <r>
      <rPr>
        <b/>
        <sz val="10"/>
        <color indexed="10"/>
        <rFont val="Times New Roman"/>
        <family val="1"/>
      </rPr>
      <t xml:space="preserve">    15 points per member </t>
    </r>
    <r>
      <rPr>
        <b/>
        <u/>
        <sz val="10"/>
        <rFont val="Times New Roman"/>
        <family val="1"/>
      </rPr>
      <t xml:space="preserve">
</t>
    </r>
    <r>
      <rPr>
        <b/>
        <sz val="10"/>
        <color indexed="10"/>
        <rFont val="Times New Roman"/>
        <family val="1"/>
      </rPr>
      <t>(D)</t>
    </r>
    <r>
      <rPr>
        <b/>
        <sz val="10"/>
        <color indexed="60"/>
        <rFont val="Times New Roman"/>
        <family val="1"/>
      </rPr>
      <t xml:space="preserve"> </t>
    </r>
    <r>
      <rPr>
        <sz val="10"/>
        <rFont val="Times New Roman"/>
        <family val="1"/>
      </rPr>
      <t xml:space="preserve">NSSAR District Meeting </t>
    </r>
    <r>
      <rPr>
        <i/>
        <sz val="10"/>
        <rFont val="Times New Roman"/>
        <family val="1"/>
      </rPr>
      <t xml:space="preserve">(home district or visiting other districts) </t>
    </r>
    <r>
      <rPr>
        <sz val="10"/>
        <rFont val="Times New Roman"/>
        <family val="1"/>
      </rPr>
      <t xml:space="preserve">    </t>
    </r>
    <r>
      <rPr>
        <b/>
        <sz val="10"/>
        <color indexed="10"/>
        <rFont val="Times New Roman"/>
        <family val="1"/>
      </rPr>
      <t>10 points per member</t>
    </r>
    <r>
      <rPr>
        <sz val="10"/>
        <rFont val="Times New Roman"/>
        <family val="1"/>
      </rPr>
      <t xml:space="preserve">
</t>
    </r>
    <r>
      <rPr>
        <b/>
        <sz val="10"/>
        <color indexed="10"/>
        <rFont val="Times New Roman"/>
        <family val="1"/>
      </rPr>
      <t>(S)</t>
    </r>
    <r>
      <rPr>
        <b/>
        <sz val="10"/>
        <color indexed="60"/>
        <rFont val="Times New Roman"/>
        <family val="1"/>
      </rPr>
      <t xml:space="preserve"> </t>
    </r>
    <r>
      <rPr>
        <sz val="10"/>
        <rFont val="Times New Roman"/>
        <family val="1"/>
      </rPr>
      <t>State Meeting</t>
    </r>
    <r>
      <rPr>
        <sz val="10"/>
        <color indexed="10"/>
        <rFont val="Times New Roman"/>
        <family val="1"/>
      </rPr>
      <t xml:space="preserve"> </t>
    </r>
    <r>
      <rPr>
        <i/>
        <sz val="10"/>
        <rFont val="Times New Roman"/>
        <family val="1"/>
      </rPr>
      <t xml:space="preserve">(home state or visiting other state societies)  </t>
    </r>
    <r>
      <rPr>
        <sz val="10"/>
        <rFont val="Times New Roman"/>
        <family val="1"/>
      </rPr>
      <t xml:space="preserve">   </t>
    </r>
    <r>
      <rPr>
        <b/>
        <sz val="10"/>
        <color indexed="10"/>
        <rFont val="Times New Roman"/>
        <family val="1"/>
      </rPr>
      <t>5 points per member</t>
    </r>
  </si>
  <si>
    <r>
      <t xml:space="preserve">Submission of Americanism Score Sheet by Deadline of March 1st     </t>
    </r>
    <r>
      <rPr>
        <b/>
        <sz val="10"/>
        <color indexed="10"/>
        <rFont val="Times New Roman"/>
        <family val="1"/>
      </rPr>
      <t>25 points</t>
    </r>
  </si>
  <si>
    <t>Color Guard Activity</t>
  </si>
  <si>
    <t>Cannot be counted if entered on Tabs 4 (Youth Awards) or 5B (Public Service Medals).  Awards initially presented by the National Society, SAR Foundation and then later re-presented at a State Society meeting or by a s State Society and then later re-presented at a chapter meeting are specifically excluded.</t>
  </si>
  <si>
    <t>Americanism Elementary School Poster Contest</t>
  </si>
  <si>
    <t>Eagle Scout Trust Fund</t>
  </si>
  <si>
    <t>George Washington Endowment Fund</t>
  </si>
  <si>
    <t>JROTC Fund</t>
  </si>
  <si>
    <t>Knight Essay Contest</t>
  </si>
  <si>
    <t>Lawrence American History Teacher Award</t>
  </si>
  <si>
    <t>Museum Board Fund</t>
  </si>
  <si>
    <t>Rumbaugh Orations Contest</t>
  </si>
  <si>
    <t>SAR Annual Conference on the American Revolution</t>
  </si>
  <si>
    <t>SAR King's College London Visiting Professorship</t>
  </si>
  <si>
    <t>Service Academies Awards Fund</t>
  </si>
  <si>
    <t>Sgt Moses Adams Middle School Brochure Contest</t>
  </si>
  <si>
    <t>SAR Education Center and Museum &amp; SAR 1776 Society</t>
  </si>
  <si>
    <t>Name of Donor</t>
  </si>
  <si>
    <t>When entering data, all cells must have some entry for the embedded formulas to properly calculate.</t>
  </si>
  <si>
    <r>
      <t xml:space="preserve">Support of the C.A.R. through SAR senior leadership at chapter, state and national level and by making monetary contributions.        </t>
    </r>
    <r>
      <rPr>
        <b/>
        <sz val="10"/>
        <color indexed="10"/>
        <rFont val="Times New Roman"/>
        <family val="1"/>
      </rPr>
      <t>50 points for each SAR senior leadership position.  1 point per dollar contributed.  Maximum 1,500 point per chapter or 7,500 points for state society.</t>
    </r>
  </si>
  <si>
    <r>
      <t xml:space="preserve">For each scheduled </t>
    </r>
    <r>
      <rPr>
        <u/>
        <sz val="10"/>
        <rFont val="Times New Roman"/>
        <family val="1"/>
      </rPr>
      <t>Meeting or Function</t>
    </r>
    <r>
      <rPr>
        <sz val="10"/>
        <rFont val="Times New Roman"/>
        <family val="1"/>
      </rPr>
      <t xml:space="preserve"> where the C.A.R. and/or DAR attended with at least one (1) SAR member.  </t>
    </r>
    <r>
      <rPr>
        <i/>
        <sz val="10"/>
        <rFont val="Times New Roman"/>
        <family val="1"/>
      </rPr>
      <t xml:space="preserve">Planning meetings for a commemoration or other event are specifically excluded.  </t>
    </r>
    <r>
      <rPr>
        <b/>
        <i/>
        <u/>
        <sz val="10"/>
        <rFont val="Times New Roman"/>
        <family val="1"/>
      </rPr>
      <t>National, District and State SAR meetings are counted only on Category 12.</t>
    </r>
    <r>
      <rPr>
        <i/>
        <sz val="10"/>
        <rFont val="Times New Roman"/>
        <family val="1"/>
      </rPr>
      <t xml:space="preserve">  </t>
    </r>
    <r>
      <rPr>
        <u/>
        <sz val="10"/>
        <rFont val="Times New Roman"/>
        <family val="1"/>
      </rPr>
      <t>If both C.A.R. and DAR are present, then the meeting or event can only be counted once</t>
    </r>
    <r>
      <rPr>
        <sz val="10"/>
        <rFont val="Times New Roman"/>
        <family val="1"/>
      </rPr>
      <t xml:space="preserve">.                                    </t>
    </r>
    <r>
      <rPr>
        <b/>
        <sz val="10"/>
        <color indexed="10"/>
        <rFont val="Times New Roman"/>
        <family val="1"/>
      </rPr>
      <t>10 points per event</t>
    </r>
  </si>
  <si>
    <t>Period Attire</t>
  </si>
  <si>
    <r>
      <t xml:space="preserve">Choose the Type of Program from the provided drop down menu.  A 5 point bonus is awarded if the presentation is made by at least one (1) compatriot wearing Period Attire (Continental Uniform/Militia Uniform or Period Attire worn by civilians.  (Note: this cannot be counted on Tab 8).  </t>
    </r>
    <r>
      <rPr>
        <b/>
        <i/>
        <sz val="10"/>
        <rFont val="Times New Roman"/>
        <family val="1"/>
      </rPr>
      <t xml:space="preserve">Points are earned per presentation and NOT per compatriot(s) participating in the presentation.  </t>
    </r>
    <r>
      <rPr>
        <u/>
        <sz val="10"/>
        <color indexed="30"/>
        <rFont val="Times New Roman"/>
        <family val="1"/>
      </rPr>
      <t>Presentations made in different classes during the same day in the same school may be counted separately as long as specific data such as teacher name or separate class period is entered.</t>
    </r>
  </si>
  <si>
    <r>
      <t xml:space="preserve">Choose the Type of Program from the provided drop down menu and whether it was presented to a non-SAR or SAR organization by selecting the appropriate item in the provided drop down menu.  A 5 point bonus is awarded if the presentation is made by at least one (1) compatriot wearing Period Attire (Continental Uniform/Militia Uniform or Period Attire worn by civilians.  (Note: this cannot be counted on Tab 8).  </t>
    </r>
    <r>
      <rPr>
        <b/>
        <i/>
        <sz val="10"/>
        <rFont val="Times New Roman"/>
        <family val="1"/>
      </rPr>
      <t>Points are earned per presentation and NOT per compatriot participating in the presentation.</t>
    </r>
  </si>
  <si>
    <r>
      <t xml:space="preserve">Historical, Educational, and Patriotic Programs     </t>
    </r>
    <r>
      <rPr>
        <b/>
        <sz val="10"/>
        <color indexed="10"/>
        <rFont val="Times New Roman"/>
        <family val="1"/>
      </rPr>
      <t>25 points per Non-SAR program / 10 points per SAR progra</t>
    </r>
    <r>
      <rPr>
        <b/>
        <sz val="10"/>
        <color rgb="FFFF0000"/>
        <rFont val="Times New Roman"/>
        <family val="1"/>
      </rPr>
      <t>m / 5 point Period Attire bonus</t>
    </r>
  </si>
  <si>
    <r>
      <rPr>
        <b/>
        <sz val="10"/>
        <rFont val="Times New Roman"/>
        <family val="1"/>
      </rPr>
      <t>Non-Member Awards:</t>
    </r>
    <r>
      <rPr>
        <sz val="10"/>
        <rFont val="Times New Roman"/>
        <family val="1"/>
      </rPr>
      <t xml:space="preserve">  Awarding SAR Certificates, Medals and Lapel Pins authorized to be awarded by a chapter and/or state society to a non-member.  Please refer to </t>
    </r>
    <r>
      <rPr>
        <i/>
        <sz val="10"/>
        <rFont val="Times New Roman"/>
        <family val="1"/>
      </rPr>
      <t>The SAR Handbook</t>
    </r>
    <r>
      <rPr>
        <sz val="10"/>
        <rFont val="Times New Roman"/>
        <family val="1"/>
      </rPr>
      <t xml:space="preserve"> for any questions regarding which and when a medal/award may be presented. </t>
    </r>
    <r>
      <rPr>
        <b/>
        <i/>
        <u/>
        <sz val="10"/>
        <rFont val="Times New Roman"/>
        <family val="1"/>
      </rPr>
      <t xml:space="preserve">Only certificates, medals and lapel pins listed in "The SAR Handbook" may be counted.  If a medal and certificate are awarded simultaneously, the award can only be counted once.  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</si>
  <si>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r>
      <rPr>
        <b/>
        <sz val="10"/>
        <rFont val="Times New Roman"/>
        <family val="1"/>
      </rPr>
      <t>Member Awards:</t>
    </r>
    <r>
      <rPr>
        <sz val="10"/>
        <rFont val="Times New Roman"/>
        <family val="1"/>
      </rPr>
      <t xml:space="preserve">  Awarding SAR Certificates, Medals and Lapel Pins authorized to be awarded by a chapter and/or state society to a member.  Please refer to </t>
    </r>
    <r>
      <rPr>
        <i/>
        <sz val="10"/>
        <rFont val="Times New Roman"/>
        <family val="1"/>
      </rPr>
      <t>The SAR Handbook</t>
    </r>
    <r>
      <rPr>
        <sz val="10"/>
        <rFont val="Times New Roman"/>
        <family val="1"/>
      </rPr>
      <t xml:space="preserve"> for any questions regarding which and when a medal/award may be presented.  If a medal and a certificate are presented simultaneously, the award may only be counted once.  </t>
    </r>
    <r>
      <rPr>
        <b/>
        <i/>
        <u/>
        <sz val="10"/>
        <rFont val="Times New Roman"/>
        <family val="1"/>
      </rPr>
      <t>Only certificates, medals and lapel pins listed in "The SAR Handbook" may be counted.</t>
    </r>
    <r>
      <rPr>
        <sz val="10"/>
        <rFont val="Times New Roman"/>
        <family val="1"/>
      </rPr>
      <t xml:space="preserve">  </t>
    </r>
    <r>
      <rPr>
        <b/>
        <i/>
        <u/>
        <sz val="10"/>
        <rFont val="Times New Roman"/>
        <family val="1"/>
      </rPr>
      <t xml:space="preserve">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</si>
  <si>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r>
      <t xml:space="preserve">Flag  Placement  on a  veteran's  grave that  occurs in  conjunction with  a  national holiday or  other commemorative event. </t>
    </r>
    <r>
      <rPr>
        <b/>
        <i/>
        <sz val="10"/>
        <rFont val="Times New Roman"/>
        <family val="1"/>
      </rPr>
      <t xml:space="preserve"> Flags that are part of a wreath are specifically excluded. </t>
    </r>
    <r>
      <rPr>
        <sz val="10"/>
        <rFont val="Times New Roman"/>
        <family val="1"/>
      </rPr>
      <t xml:space="preserve">                                                                     </t>
    </r>
    <r>
      <rPr>
        <b/>
        <sz val="10"/>
        <color indexed="10"/>
        <rFont val="Times New Roman"/>
        <family val="1"/>
      </rPr>
      <t>1 point per flag / 200 point maximum</t>
    </r>
  </si>
  <si>
    <r>
      <rPr>
        <b/>
        <u/>
        <sz val="10"/>
        <rFont val="Times New Roman"/>
        <family val="1"/>
      </rPr>
      <t>Non-Cash</t>
    </r>
    <r>
      <rPr>
        <b/>
        <sz val="10"/>
        <rFont val="Times New Roman"/>
        <family val="1"/>
      </rPr>
      <t xml:space="preserve"> </t>
    </r>
    <r>
      <rPr>
        <sz val="10"/>
        <rFont val="Times New Roman"/>
        <family val="1"/>
      </rPr>
      <t xml:space="preserve">donations made to the National SAR (amount donated based on IRS defined Market Values).  </t>
    </r>
    <r>
      <rPr>
        <sz val="10"/>
        <color indexed="10"/>
        <rFont val="Times New Roman"/>
        <family val="1"/>
      </rPr>
      <t xml:space="preserve">                                                                                   </t>
    </r>
    <r>
      <rPr>
        <b/>
        <sz val="10"/>
        <color indexed="10"/>
        <rFont val="Times New Roman"/>
        <family val="1"/>
      </rPr>
      <t>1 point per dollar donated - 10,000 point chapter/state maximum</t>
    </r>
  </si>
  <si>
    <t>Sponsor Yes/No</t>
  </si>
  <si>
    <r>
      <t xml:space="preserve">Membership Reinstatements During Contest Year     </t>
    </r>
    <r>
      <rPr>
        <b/>
        <sz val="10"/>
        <color indexed="10"/>
        <rFont val="Times New Roman"/>
        <family val="1"/>
      </rPr>
      <t>10 points per reinstated member</t>
    </r>
  </si>
  <si>
    <r>
      <t xml:space="preserve">Only </t>
    </r>
    <r>
      <rPr>
        <u/>
        <sz val="10"/>
        <rFont val="Times New Roman"/>
        <family val="1"/>
      </rPr>
      <t>PRIMARY MEMBERS</t>
    </r>
    <r>
      <rPr>
        <sz val="10"/>
        <rFont val="Times New Roman"/>
        <family val="1"/>
      </rPr>
      <t xml:space="preserve"> of a chapter or state society may be counted.  No points can be earned from dual members whose primary membership is in another chapter or state society.   A Color Guard Bonus of </t>
    </r>
    <r>
      <rPr>
        <b/>
        <sz val="10"/>
        <color indexed="10"/>
        <rFont val="Times New Roman"/>
        <family val="1"/>
      </rPr>
      <t xml:space="preserve">10 points for each compatriot actively participating </t>
    </r>
    <r>
      <rPr>
        <sz val="10"/>
        <rFont val="Times New Roman"/>
        <family val="1"/>
      </rPr>
      <t xml:space="preserve">in a Continental Uniform or as a Militiaman - </t>
    </r>
    <r>
      <rPr>
        <i/>
        <u/>
        <sz val="10"/>
        <rFont val="Times New Roman"/>
        <family val="1"/>
      </rPr>
      <t>this activity cannot be entered on Tab 8</t>
    </r>
    <r>
      <rPr>
        <sz val="10"/>
        <rFont val="Times New Roman"/>
        <family val="1"/>
      </rPr>
      <t xml:space="preserve">.  Credit is only earned if the answer is "Yes" to the Color Guard question and the type of color guard attire is filled in.  </t>
    </r>
    <r>
      <rPr>
        <b/>
        <i/>
        <u/>
        <sz val="10"/>
        <rFont val="Times New Roman"/>
        <family val="1"/>
      </rPr>
      <t xml:space="preserve">Attendance at any meeting is counted only once per meeting per compatriot - additional entries for each day of a multi-day meeting are not allowed. </t>
    </r>
  </si>
  <si>
    <t>National-Color Guard-No Uniform/clothing</t>
  </si>
  <si>
    <t>District-Color Guard-No Uniform/clothing</t>
  </si>
  <si>
    <t>State-Color Guard-No Uniform/clothing</t>
  </si>
  <si>
    <t>National-Color Guard-Uniform/clothing</t>
  </si>
  <si>
    <t>District-Color Guard-Uniform/clothing</t>
  </si>
  <si>
    <t>State-Color Guard-Uniform/clothing</t>
  </si>
  <si>
    <t>National-No Color Guard-No Uniform/clothing</t>
  </si>
  <si>
    <t>District-No Color Guard-No Uniform/clothing</t>
  </si>
  <si>
    <t>State-No Color Guard-No Uniform/clothing</t>
  </si>
  <si>
    <t>National-No Color Guard- Uniform/clothing</t>
  </si>
  <si>
    <t>District-No Color Guard- Uniform/clothing</t>
  </si>
  <si>
    <t>State-No Color Guard- Uniform/clothing</t>
  </si>
  <si>
    <t>Adjustment to Points for Congress maximum (450 points):</t>
  </si>
  <si>
    <r>
      <t xml:space="preserve">Providing an American Revolution exhibition / display or for presenting a framed copy of an Historical Document related to the American Revolution, Constitution, Bill of Rights etc. or a framed George Washington Portrait to a museum, school or public space.                        </t>
    </r>
    <r>
      <rPr>
        <b/>
        <sz val="10"/>
        <color rgb="FFFF0000"/>
        <rFont val="Times New Roman"/>
        <family val="1"/>
      </rPr>
      <t>50 p</t>
    </r>
    <r>
      <rPr>
        <b/>
        <sz val="10"/>
        <color indexed="10"/>
        <rFont val="Times New Roman"/>
        <family val="1"/>
      </rPr>
      <t>oints per display or document</t>
    </r>
  </si>
  <si>
    <r>
      <t xml:space="preserve">Beginning in 1978 (last revised in 2020), chapters and state societies compete by accumulating points awarded for participation in various SAR activities.  The competition runs from </t>
    </r>
    <r>
      <rPr>
        <b/>
        <sz val="10"/>
        <rFont val="Times New Roman"/>
        <family val="1"/>
      </rPr>
      <t>January 1st to December 31st</t>
    </r>
    <r>
      <rPr>
        <sz val="10"/>
        <rFont val="Times New Roman"/>
        <family val="1"/>
      </rPr>
      <t xml:space="preserve">.  Completed entries should be emailed to the National Americanism Committee Chairman no later than </t>
    </r>
    <r>
      <rPr>
        <b/>
        <i/>
        <u/>
        <sz val="10"/>
        <rFont val="Times New Roman"/>
        <family val="1"/>
      </rPr>
      <t>March 1st</t>
    </r>
    <r>
      <rPr>
        <b/>
        <i/>
        <sz val="10"/>
        <rFont val="Times New Roman"/>
        <family val="1"/>
      </rPr>
      <t>.</t>
    </r>
    <r>
      <rPr>
        <b/>
        <sz val="10"/>
        <rFont val="Times New Roman"/>
        <family val="1"/>
      </rPr>
      <t xml:space="preserve">  To be considered a complete entry, this form must have all tabs completed and be received in its entirety by the National Americanism Committee Chairman by 11:59 pm (Eastern Time Zone) on the stated deadline day.</t>
    </r>
    <r>
      <rPr>
        <sz val="10"/>
        <rFont val="Times New Roman"/>
        <family val="1"/>
      </rPr>
      <t xml:space="preserve">  Supporting documentation may be asked for if necessary. </t>
    </r>
  </si>
  <si>
    <r>
      <t>(1)</t>
    </r>
    <r>
      <rPr>
        <sz val="10"/>
        <rFont val="Times New Roman"/>
        <family val="1"/>
      </rPr>
      <t xml:space="preserve"> All entries must be submitted in Excel or other editable spreadsheet format.  Any submission not in the prescribed format will not be accepted and returned for correct submission.  The entire workbook must be submitted for consideration - the cover sheet alone is not sufficient.</t>
    </r>
  </si>
  <si>
    <r>
      <t>(2)</t>
    </r>
    <r>
      <rPr>
        <sz val="10"/>
        <rFont val="Times New Roman"/>
        <family val="1"/>
      </rPr>
      <t xml:space="preserve"> Membership is defined as </t>
    </r>
    <r>
      <rPr>
        <u/>
        <sz val="10"/>
        <rFont val="Times New Roman"/>
        <family val="1"/>
      </rPr>
      <t>current, paid up members (regular, junior, life)</t>
    </r>
    <r>
      <rPr>
        <sz val="10"/>
        <rFont val="Times New Roman"/>
        <family val="1"/>
      </rPr>
      <t xml:space="preserve"> at January 1st (start of the contest year) and at December 31st (end of the contest year) whose primary membership is in the respective chapter or state society.  Dual members are  The January 1st total determines the classification the entry will be placed in.  The December 31st total is used to calculate the per capita total for the PG Cup contest.  Both membership numbers must be entered for an entry to be considered for the contests.  </t>
    </r>
  </si>
  <si>
    <r>
      <t xml:space="preserve">Chapter chairman should complete all information and submit the completed form to their State chairman.  State chairmen should merge all chapter entries into a single state entry.  Completed forms must be submitted via email to the National Americanism Chairman at </t>
    </r>
    <r>
      <rPr>
        <i/>
        <sz val="10"/>
        <rFont val="Times New Roman"/>
        <family val="1"/>
      </rPr>
      <t>americanism@sar.org</t>
    </r>
    <r>
      <rPr>
        <sz val="10"/>
        <rFont val="Times New Roman"/>
        <family val="1"/>
      </rPr>
      <t xml:space="preserve">.  </t>
    </r>
    <r>
      <rPr>
        <i/>
        <u/>
        <sz val="10"/>
        <rFont val="Times New Roman"/>
        <family val="1"/>
      </rPr>
      <t>All submitted forms must be in Excel or other editable spread sheet format.</t>
    </r>
    <r>
      <rPr>
        <sz val="10"/>
        <rFont val="Times New Roman"/>
        <family val="1"/>
      </rPr>
      <t xml:space="preserve"> </t>
    </r>
  </si>
  <si>
    <r>
      <t xml:space="preserve">Historical, Educational, and Patriotic Programs - Classroom Presentations  </t>
    </r>
    <r>
      <rPr>
        <b/>
        <sz val="10"/>
        <color indexed="10"/>
        <rFont val="Times New Roman"/>
        <family val="1"/>
      </rPr>
      <t>25 points per program / 5 point Period Attire bonus / 4,500 point chapter maximum</t>
    </r>
  </si>
  <si>
    <r>
      <rPr>
        <b/>
        <sz val="10"/>
        <color rgb="FFFF0000"/>
        <rFont val="Times New Roman"/>
        <family val="1"/>
      </rPr>
      <t>Four (4) first place Liberty Bell awards</t>
    </r>
    <r>
      <rPr>
        <b/>
        <sz val="10"/>
        <color indexed="60"/>
        <rFont val="Times New Roman"/>
        <family val="1"/>
      </rPr>
      <t>,</t>
    </r>
    <r>
      <rPr>
        <sz val="10"/>
        <rFont val="Times New Roman"/>
        <family val="1"/>
      </rPr>
      <t xml:space="preserve"> </t>
    </r>
    <r>
      <rPr>
        <b/>
        <sz val="10"/>
        <color indexed="30"/>
        <rFont val="Times New Roman"/>
        <family val="1"/>
      </rPr>
      <t>four (4) President General Streamer awards</t>
    </r>
    <r>
      <rPr>
        <sz val="10"/>
        <rFont val="Times New Roman"/>
        <family val="1"/>
      </rPr>
      <t xml:space="preserve"> and </t>
    </r>
    <r>
      <rPr>
        <b/>
        <sz val="10"/>
        <rFont val="Times New Roman"/>
        <family val="1"/>
      </rPr>
      <t xml:space="preserve">four (4) President General's Cup awards </t>
    </r>
    <r>
      <rPr>
        <sz val="10"/>
        <rFont val="Times New Roman"/>
        <family val="1"/>
      </rPr>
      <t xml:space="preserve">will be presented to chapters based on membership groups of 1 to 40; 41 to 90; 91 to 150; and 151 or more members.  </t>
    </r>
    <r>
      <rPr>
        <b/>
        <sz val="10"/>
        <color rgb="FFFF0000"/>
        <rFont val="Times New Roman"/>
        <family val="1"/>
      </rPr>
      <t>Four (4) first place Allene Wilson Groves awards</t>
    </r>
    <r>
      <rPr>
        <sz val="10"/>
        <rFont val="Times New Roman"/>
        <family val="1"/>
      </rPr>
      <t xml:space="preserve"> and </t>
    </r>
    <r>
      <rPr>
        <b/>
        <sz val="10"/>
        <color indexed="30"/>
        <rFont val="Times New Roman"/>
        <family val="1"/>
      </rPr>
      <t>four (4) first place President</t>
    </r>
    <r>
      <rPr>
        <sz val="10"/>
        <color indexed="30"/>
        <rFont val="Times New Roman"/>
        <family val="1"/>
      </rPr>
      <t xml:space="preserve"> </t>
    </r>
    <r>
      <rPr>
        <b/>
        <sz val="10"/>
        <color indexed="30"/>
        <rFont val="Times New Roman"/>
        <family val="1"/>
      </rPr>
      <t>General Streamer awards</t>
    </r>
    <r>
      <rPr>
        <sz val="10"/>
        <color indexed="30"/>
        <rFont val="Times New Roman"/>
        <family val="1"/>
      </rPr>
      <t xml:space="preserve"> </t>
    </r>
    <r>
      <rPr>
        <sz val="10"/>
        <rFont val="Times New Roman"/>
        <family val="1"/>
      </rPr>
      <t>will be presented to state societies based on membership groups of 1 to 199; 200 to 499; 500 to 999; and 1,000 or more members.   A state society or chapter may not win in two (2) consecutive years unless there are no other entries in that category in the second year.  When a chapter or state society is ineligible to win but would have won based on point totals, then that chapter or state society will receive an Honorable Mention.</t>
    </r>
  </si>
  <si>
    <t>Historic Sites &amp; Celebrations</t>
  </si>
  <si>
    <r>
      <t xml:space="preserve">Compatriots actively participating in formal color guard activity at a chapter meeting, special event/observance, grave marking or parade in a Continental Uniform or as a Militiaman as detailed in </t>
    </r>
    <r>
      <rPr>
        <i/>
        <sz val="10"/>
        <rFont val="Times New Roman"/>
        <family val="1"/>
      </rPr>
      <t>The SAR Color Guard Handbook</t>
    </r>
    <r>
      <rPr>
        <sz val="10"/>
        <rFont val="Times New Roman"/>
        <family val="1"/>
      </rPr>
      <t xml:space="preserve"> and </t>
    </r>
    <r>
      <rPr>
        <i/>
        <sz val="10"/>
        <rFont val="Times New Roman"/>
        <family val="1"/>
      </rPr>
      <t xml:space="preserve">The SAR Color Guardsman.  </t>
    </r>
    <r>
      <rPr>
        <b/>
        <u/>
        <sz val="10"/>
        <rFont val="Times New Roman"/>
        <family val="1"/>
      </rPr>
      <t>Color Guard participation at an SAR Congress, Spring/Fall Leadership Meeting, District Meeting  or State Society meeting are specifically excluded from this Tab and must be entered on Tab 12.</t>
    </r>
    <r>
      <rPr>
        <sz val="10"/>
        <rFont val="Times New Roman"/>
        <family val="1"/>
      </rPr>
      <t xml:space="preserve">  Choose "Continental Uniform" or "Militia" from the provided drop down menu.          </t>
    </r>
    <r>
      <rPr>
        <b/>
        <sz val="10"/>
        <color rgb="FFFF0000"/>
        <rFont val="Times New Roman"/>
        <family val="1"/>
      </rPr>
      <t>10 points per Compatriot per event</t>
    </r>
    <r>
      <rPr>
        <b/>
        <sz val="10"/>
        <rFont val="Times New Roman"/>
        <family val="1"/>
      </rPr>
      <t xml:space="preserve">  </t>
    </r>
  </si>
  <si>
    <t>When opening the Workbook, if prompted, select "Do Not Update" / "Enable Editting" / "Enable Content"</t>
  </si>
  <si>
    <r>
      <t xml:space="preserve">SAR SPEAKERS BUREAU - </t>
    </r>
    <r>
      <rPr>
        <b/>
        <i/>
        <sz val="10"/>
        <rFont val="Times New Roman"/>
        <family val="1"/>
      </rPr>
      <t>cannot be counted in Tabs 5 or 8</t>
    </r>
  </si>
  <si>
    <r>
      <t xml:space="preserve">For donations to Veteran's Administration facilities or other Veterans organizations as reported on the USS Stark Memorial Award Report.  </t>
    </r>
    <r>
      <rPr>
        <b/>
        <sz val="10"/>
        <color rgb="FFFF0000"/>
        <rFont val="Times New Roman"/>
        <family val="1"/>
      </rPr>
      <t>10% of those reported on the USS Stark Memorial Award.  1,000 point cap for chapters / 2,500 point cap for states.</t>
    </r>
  </si>
  <si>
    <r>
      <rPr>
        <b/>
        <sz val="10"/>
        <rFont val="Times New Roman"/>
        <family val="1"/>
      </rPr>
      <t>Sponsoring or participating</t>
    </r>
    <r>
      <rPr>
        <sz val="10"/>
        <rFont val="Times New Roman"/>
        <family val="1"/>
      </rPr>
      <t xml:space="preserve"> in a Public Service Program with an SAR related theme or purpose or for </t>
    </r>
    <r>
      <rPr>
        <b/>
        <sz val="10"/>
        <rFont val="Times New Roman"/>
        <family val="1"/>
      </rPr>
      <t>sponsoring or participating</t>
    </r>
    <r>
      <rPr>
        <sz val="10"/>
        <rFont val="Times New Roman"/>
        <family val="1"/>
      </rPr>
      <t xml:space="preserve"> in a Lineage/Genealogy/ Historic Seminar or Workshop.  </t>
    </r>
    <r>
      <rPr>
        <u/>
        <sz val="10"/>
        <rFont val="Times New Roman"/>
        <family val="1"/>
      </rPr>
      <t>This includes participation in public parades.</t>
    </r>
    <r>
      <rPr>
        <sz val="10"/>
        <rFont val="Times New Roman"/>
        <family val="1"/>
      </rPr>
      <t xml:space="preserve">  Examples:  Flag Retirement Program, Scout Merit Badge training, history fairs/National History Day, SAR related Proclamation Ceremony, etc.  </t>
    </r>
    <r>
      <rPr>
        <b/>
        <sz val="10"/>
        <rFont val="Times New Roman"/>
        <family val="1"/>
      </rPr>
      <t xml:space="preserve">For this and subsequent sections, participation is defined as having at least one (1) SAR member attending the program that is being claimed and sponsorship is defined as having more than one (1) SAR member attending the program in addition to having a mjor planning role.  </t>
    </r>
    <r>
      <rPr>
        <b/>
        <i/>
        <sz val="10"/>
        <rFont val="Times New Roman"/>
        <family val="1"/>
      </rPr>
      <t xml:space="preserve">These events cannot be counted on Tab 6.                                                                                           </t>
    </r>
    <r>
      <rPr>
        <b/>
        <sz val="10"/>
        <color indexed="10"/>
        <rFont val="Times New Roman"/>
        <family val="1"/>
      </rPr>
      <t>35 points per event  / 5 points per member attending / 1,750 point chapter maximum</t>
    </r>
  </si>
  <si>
    <r>
      <t xml:space="preserve">HISTORIC SITES &amp; CELEBRATIONS OBSERVANCES AND CEREMONIES - </t>
    </r>
    <r>
      <rPr>
        <b/>
        <u/>
        <sz val="10"/>
        <rFont val="Times New Roman"/>
        <family val="1"/>
      </rPr>
      <t>c</t>
    </r>
    <r>
      <rPr>
        <b/>
        <i/>
        <u/>
        <sz val="10"/>
        <rFont val="Times New Roman"/>
        <family val="1"/>
      </rPr>
      <t>annot be counted on Tabs 2, 5 or 7</t>
    </r>
    <r>
      <rPr>
        <b/>
        <i/>
        <sz val="10"/>
        <rFont val="Times New Roman"/>
        <family val="1"/>
      </rPr>
      <t xml:space="preserve">  </t>
    </r>
  </si>
  <si>
    <t>Wreath Presentations at a Historic Sites &amp; Celebrations Observance</t>
  </si>
  <si>
    <r>
      <rPr>
        <b/>
        <u/>
        <sz val="10"/>
        <rFont val="Times New Roman"/>
        <family val="1"/>
      </rPr>
      <t>Historic Sites &amp; Celebrations Observance</t>
    </r>
    <r>
      <rPr>
        <sz val="10"/>
        <rFont val="Times New Roman"/>
        <family val="1"/>
      </rPr>
      <t xml:space="preserve"> (</t>
    </r>
    <r>
      <rPr>
        <b/>
        <i/>
        <sz val="10"/>
        <rFont val="Times New Roman"/>
        <family val="1"/>
      </rPr>
      <t xml:space="preserve">DOES </t>
    </r>
    <r>
      <rPr>
        <b/>
        <i/>
        <u/>
        <sz val="10"/>
        <color indexed="10"/>
        <rFont val="Times New Roman"/>
        <family val="1"/>
      </rPr>
      <t>NOT</t>
    </r>
    <r>
      <rPr>
        <b/>
        <i/>
        <sz val="10"/>
        <rFont val="Times New Roman"/>
        <family val="1"/>
      </rPr>
      <t xml:space="preserve"> INCLUDE PARADES OR GRAVE MARKINGS).  </t>
    </r>
    <r>
      <rPr>
        <b/>
        <sz val="10"/>
        <rFont val="Times New Roman"/>
        <family val="1"/>
      </rPr>
      <t xml:space="preserve">Points are only earned by the Chapter / State Society sponsoring the event or initial marking.  </t>
    </r>
    <r>
      <rPr>
        <sz val="10"/>
        <rFont val="Times New Roman"/>
        <family val="1"/>
      </rPr>
      <t>All other chapters and state societies can only earn points for attendance and wreath presentations.</t>
    </r>
    <r>
      <rPr>
        <b/>
        <sz val="10"/>
        <rFont val="Times New Roman"/>
        <family val="1"/>
      </rPr>
      <t xml:space="preserve"> </t>
    </r>
    <r>
      <rPr>
        <sz val="10"/>
        <rFont val="Times New Roman"/>
        <family val="1"/>
      </rPr>
      <t xml:space="preserve"> The event cannot be part of a regular SAR meeting.  Other organizations and/or the public must be invited to count as an event.   Eligible events include, but are not limited to, those events officially recognized by the National SAR Historic Sites &amp; Celebrations Committee and published quarterly in </t>
    </r>
    <r>
      <rPr>
        <i/>
        <sz val="10"/>
        <rFont val="Times New Roman"/>
        <family val="1"/>
      </rPr>
      <t>The SAR Color guardsman</t>
    </r>
    <r>
      <rPr>
        <sz val="10"/>
        <rFont val="Times New Roman"/>
        <family val="1"/>
      </rPr>
      <t xml:space="preserve">.   </t>
    </r>
    <r>
      <rPr>
        <u/>
        <sz val="10"/>
        <rFont val="Times New Roman"/>
        <family val="1"/>
      </rPr>
      <t>Events not recognized by that committee must be in honor of a Revolutionary War battle or event - local festivals and similar events must be entered on Tab 5</t>
    </r>
    <r>
      <rPr>
        <sz val="10"/>
        <rFont val="Times New Roman"/>
        <family val="1"/>
      </rPr>
      <t xml:space="preserve">.  State societies should combine attendance of its chapters at the same event.                                                                                                                                                                                          </t>
    </r>
    <r>
      <rPr>
        <b/>
        <sz val="10"/>
        <color indexed="10"/>
        <rFont val="Times New Roman"/>
        <family val="1"/>
      </rPr>
      <t xml:space="preserve">50 points per program / 5 points per member attending / 25 point bonus if initial marking </t>
    </r>
  </si>
  <si>
    <r>
      <t xml:space="preserve">Service on a National Committee or Special Volunteer Project.   Committee service based on </t>
    </r>
    <r>
      <rPr>
        <b/>
        <i/>
        <u/>
        <sz val="10"/>
        <rFont val="Times New Roman"/>
        <family val="1"/>
      </rPr>
      <t>attending</t>
    </r>
    <r>
      <rPr>
        <sz val="10"/>
        <rFont val="Times New Roman"/>
        <family val="1"/>
      </rPr>
      <t xml:space="preserve"> a committee meeting as verified by the Committee Chairman's published report.  Chairman, Co-Chairman or Vice-Chairman receive a 10 point bonus.  Special Volunteer Project service based on </t>
    </r>
    <r>
      <rPr>
        <b/>
        <i/>
        <u/>
        <sz val="10"/>
        <rFont val="Times New Roman"/>
        <family val="1"/>
      </rPr>
      <t>actively working</t>
    </r>
    <r>
      <rPr>
        <sz val="10"/>
        <rFont val="Times New Roman"/>
        <family val="1"/>
      </rPr>
      <t xml:space="preserve"> on the specific project with at least 40 hours of service earned on an annual basis as verified by the Project Leader's published reports (meeting date should be entered as 9/30/2021 to coincide with the awarding of the Lafayette Medal).  For this section only, Oak Leaf Clusters awarded for the Lafayette Medal may be counted as an equivalent to multiple committee meeting attendance.                                                                                                                                                                    </t>
    </r>
    <r>
      <rPr>
        <b/>
        <sz val="10"/>
        <color indexed="10"/>
        <rFont val="Times New Roman"/>
        <family val="1"/>
      </rPr>
      <t>10 points per committee member / 10 point bonus for chairman, co-chairman or vice chairman.    10 points per project volunteer per month.</t>
    </r>
  </si>
  <si>
    <t>Compatriot / Term in Office</t>
  </si>
  <si>
    <r>
      <t xml:space="preserve">Service as a National Trustee, Alternate National Trustee, Executive Committee Member, Vice President General or General Officer.  Term in office should be entered in a (XX-XX) format.  Choose the appropriate title from the provided drop down menu.     </t>
    </r>
    <r>
      <rPr>
        <b/>
        <sz val="10"/>
        <color indexed="10"/>
        <rFont val="Times New Roman"/>
        <family val="1"/>
      </rPr>
      <t>50 points/member</t>
    </r>
  </si>
  <si>
    <r>
      <t xml:space="preserve">For Publicity through traditional print publications, traditional broadcast media or social media sites where the SAR is prominently displayed, depicted or described.  The intent is that "prominently" should be a minimum of 10 seconds of screen/air time.  Television and radio broadcasts can only be counted once per station per day.   Social media postings can only be counted on the day that they were originally posted.  Specifically excluded media includes (1) </t>
    </r>
    <r>
      <rPr>
        <i/>
        <u/>
        <sz val="10"/>
        <rFont val="Times New Roman"/>
        <family val="1"/>
      </rPr>
      <t>The SAR Magazine, (2) state society and chapter newsletters, websites and social media sites, (3) meeting notices and(4) SAR sponsored event advertisements.</t>
    </r>
    <r>
      <rPr>
        <sz val="10"/>
        <rFont val="Times New Roman"/>
        <family val="1"/>
      </rPr>
      <t xml:space="preserve">  If published in both print and electronic formats by a single entity, only one format may be counted.  No points are awarded for updates to a previously published/ posted article.                            </t>
    </r>
    <r>
      <rPr>
        <b/>
        <sz val="10"/>
        <color indexed="10"/>
        <rFont val="Times New Roman"/>
        <family val="1"/>
      </rPr>
      <t xml:space="preserve">50 points per Article in </t>
    </r>
    <r>
      <rPr>
        <b/>
        <u/>
        <sz val="10"/>
        <color indexed="10"/>
        <rFont val="Times New Roman"/>
        <family val="1"/>
      </rPr>
      <t>Non-SAR Publications</t>
    </r>
    <r>
      <rPr>
        <b/>
        <sz val="10"/>
        <color indexed="10"/>
        <rFont val="Times New Roman"/>
        <family val="1"/>
      </rPr>
      <t xml:space="preserve"> / 5,000 point chapter maximum</t>
    </r>
  </si>
  <si>
    <r>
      <rPr>
        <b/>
        <u/>
        <sz val="10"/>
        <rFont val="Times New Roman"/>
        <family val="1"/>
      </rPr>
      <t>Cash</t>
    </r>
    <r>
      <rPr>
        <sz val="10"/>
        <rFont val="Times New Roman"/>
        <family val="1"/>
      </rPr>
      <t xml:space="preserve"> donations made to a National SAR program such as a Youth Program Endowment Funds (this includes all specific Youth Award Funds as well), Public Service Program Endowment Funds, Center for Advancing America's Heritage, George Washington Endowment Fund, SAR Foundation, Friends of the Library or President General's special project. </t>
    </r>
    <r>
      <rPr>
        <i/>
        <sz val="10"/>
        <rFont val="Times New Roman"/>
        <family val="1"/>
      </rPr>
      <t xml:space="preserve"> </t>
    </r>
    <r>
      <rPr>
        <i/>
        <u/>
        <sz val="10"/>
        <rFont val="Times New Roman"/>
        <family val="1"/>
      </rPr>
      <t>Donations to the same fund should be added together on the same line</t>
    </r>
    <r>
      <rPr>
        <i/>
        <sz val="10"/>
        <rFont val="Times New Roman"/>
        <family val="1"/>
      </rPr>
      <t xml:space="preserve">.               </t>
    </r>
    <r>
      <rPr>
        <sz val="10"/>
        <rFont val="Times New Roman"/>
        <family val="1"/>
      </rPr>
      <t xml:space="preserve">                                                                                 </t>
    </r>
    <r>
      <rPr>
        <b/>
        <sz val="10"/>
        <color indexed="10"/>
        <rFont val="Times New Roman"/>
        <family val="1"/>
      </rPr>
      <t>1 point per dollar donated - 3,000 point chapter maximum / 30,000 point state society maximum</t>
    </r>
  </si>
  <si>
    <t>achievement level</t>
  </si>
  <si>
    <t>Mark - delete after review</t>
  </si>
  <si>
    <t xml:space="preserve">          </t>
  </si>
  <si>
    <t>Determination of potential eligibility for PG Cup</t>
  </si>
  <si>
    <r>
      <t xml:space="preserve">Scholarships, Cash Awards or Teacher Educational Grants given by the Chapter or State Society.  This includes any cash award presented to the winner(s) of an established National SAR Youth Program.                                                                                                                         </t>
    </r>
    <r>
      <rPr>
        <b/>
        <sz val="10"/>
        <color indexed="10"/>
        <rFont val="Times New Roman"/>
        <family val="1"/>
      </rPr>
      <t>1 point per dollar / 1,500 point Chapter maximum / 5,000 point State Society maximum</t>
    </r>
  </si>
  <si>
    <r>
      <t xml:space="preserve">Sponsorship of established National SAR Youth Programs.  </t>
    </r>
    <r>
      <rPr>
        <b/>
        <sz val="10"/>
        <rFont val="Times New Roman"/>
        <family val="1"/>
      </rPr>
      <t>Points are not allowed unless there is at least one (1) named participant per program in 4C below</t>
    </r>
    <r>
      <rPr>
        <sz val="10"/>
        <rFont val="Times New Roman"/>
        <family val="1"/>
      </rPr>
      <t xml:space="preserve">.  State societies may add all entries submitted by their Chapters for their point totals.                                                                                             </t>
    </r>
    <r>
      <rPr>
        <b/>
        <sz val="10"/>
        <color indexed="10"/>
        <rFont val="Times New Roman"/>
        <family val="1"/>
      </rPr>
      <t>100 points per program / 10 points per participant with 2,300 point chapter maximum</t>
    </r>
  </si>
  <si>
    <r>
      <rPr>
        <b/>
        <sz val="10"/>
        <rFont val="Times New Roman"/>
        <family val="1"/>
      </rPr>
      <t xml:space="preserve">Awarding SAR Medals, Lapel Pins or Certificates to </t>
    </r>
    <r>
      <rPr>
        <b/>
        <u/>
        <sz val="10"/>
        <rFont val="Times New Roman"/>
        <family val="1"/>
      </rPr>
      <t>youth participants</t>
    </r>
    <r>
      <rPr>
        <b/>
        <sz val="10"/>
        <rFont val="Times New Roman"/>
        <family val="1"/>
      </rPr>
      <t xml:space="preserve"> in programs listed in 4B above</t>
    </r>
    <r>
      <rPr>
        <sz val="10"/>
        <rFont val="Times New Roman"/>
        <family val="1"/>
      </rPr>
      <t xml:space="preserve">.  If a certificate is awarded with a medal, the award can only be counted one time.  Please refer to </t>
    </r>
    <r>
      <rPr>
        <i/>
        <sz val="10"/>
        <rFont val="Times New Roman"/>
        <family val="1"/>
      </rPr>
      <t>The SAR Handbook, Volume V</t>
    </r>
    <r>
      <rPr>
        <sz val="10"/>
        <rFont val="Times New Roman"/>
        <family val="1"/>
      </rPr>
      <t xml:space="preserve"> for any questions regarding which and when a medal/award may be presented.  Award must be made in person by an SAR member. </t>
    </r>
    <r>
      <rPr>
        <i/>
        <sz val="10"/>
        <rFont val="Times New Roman"/>
        <family val="1"/>
      </rPr>
      <t xml:space="preserve"> </t>
    </r>
    <r>
      <rPr>
        <sz val="10"/>
        <rFont val="Times New Roman"/>
        <family val="1"/>
      </rPr>
      <t xml:space="preserve">Choose the type of award from the provided drop down menu. </t>
    </r>
    <r>
      <rPr>
        <i/>
        <sz val="10"/>
        <rFont val="Times New Roman"/>
        <family val="1"/>
      </rPr>
      <t xml:space="preserve"> </t>
    </r>
    <r>
      <rPr>
        <b/>
        <i/>
        <u/>
        <sz val="10"/>
        <rFont val="Times New Roman"/>
        <family val="1"/>
      </rPr>
      <t>Cannot be counted on Tab 9 - any Junior SAR member that wins an award is recorded in this section</t>
    </r>
    <r>
      <rPr>
        <b/>
        <i/>
        <sz val="10"/>
        <rFont val="Times New Roman"/>
        <family val="1"/>
      </rPr>
      <t>.</t>
    </r>
    <r>
      <rPr>
        <b/>
        <sz val="10"/>
        <rFont val="Times New Roman"/>
        <family val="1"/>
      </rPr>
      <t xml:space="preserve">                                 </t>
    </r>
    <r>
      <rPr>
        <b/>
        <sz val="10"/>
        <color indexed="10"/>
        <rFont val="Times New Roman"/>
        <family val="1"/>
      </rPr>
      <t>15 points per Award / 2,250 point chapter maximum</t>
    </r>
  </si>
  <si>
    <t>Daughters of Liberty Medal</t>
  </si>
  <si>
    <t>State C.A.R.- SAR Liaison Medal</t>
  </si>
  <si>
    <t>Chapter C.A.R.-SAR Liaison Medal</t>
  </si>
  <si>
    <t>Outstanding Citizenship Award Lapel Pin</t>
  </si>
  <si>
    <t>Wounded Warrior Coin</t>
  </si>
  <si>
    <t>Certificate – Appreciation</t>
  </si>
  <si>
    <t>Certificate – Distinguished Service</t>
  </si>
  <si>
    <t>Certificate – Flag</t>
  </si>
  <si>
    <t>Certificate – Flag Retirement</t>
  </si>
  <si>
    <t>Certificate – Outstanding Citizenship</t>
  </si>
  <si>
    <t>Certificate – Veterans Service</t>
  </si>
  <si>
    <t>Patriot Medal</t>
  </si>
  <si>
    <t>Service to Veterans Medal</t>
  </si>
  <si>
    <t>Silver State Distinguished Service Medal</t>
  </si>
  <si>
    <t>Bronze Chapter Distinguished Service Medal</t>
  </si>
  <si>
    <t>SAR Meritorious Service Medal</t>
  </si>
  <si>
    <t>Silver Roger Sherman Medal</t>
  </si>
  <si>
    <t>Bronze Roger Sherman Medal</t>
  </si>
  <si>
    <t>State C.A.R.-SAR Liaison Medal</t>
  </si>
  <si>
    <t>Patriot Grave Marking Medal</t>
  </si>
  <si>
    <t>Compatriot Grave Marking Medal</t>
  </si>
  <si>
    <t>National Von Steuben Color Guard Medal</t>
  </si>
  <si>
    <t>Silver Color Guard Medal</t>
  </si>
  <si>
    <t>Bronze Color Guard Medal</t>
  </si>
  <si>
    <t>Past President Pin</t>
  </si>
  <si>
    <t>Last Revised: 02142021 mca/dtc - FINAL b</t>
  </si>
  <si>
    <r>
      <t xml:space="preserve">Deadline for Submission to the National Americanism Committee Chairman is </t>
    </r>
    <r>
      <rPr>
        <b/>
        <u/>
        <sz val="10"/>
        <rFont val="Times New Roman"/>
        <family val="1"/>
      </rPr>
      <t>March 15th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</si>
</sst>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d\-mmmm"/>
    <numFmt numFmtId="165" formatCode="mm/dd/yy;@"/>
    <numFmt numFmtId="166" formatCode="mmmm\-dd"/>
    <numFmt numFmtId="167" formatCode="[&lt;=9999999]###\-####;\(###\)\ ###\-####"/>
    <numFmt numFmtId="168" formatCode="&quot;$&quot;#,##0"/>
    <numFmt numFmtId="169" formatCode="_(* #,##0_);_(* \(#,##0\);_(* &quot;-&quot;??_);_(@_)"/>
    <numFmt numFmtId="170" formatCode="0.0%"/>
    <numFmt numFmtId="171" formatCode="0.000%"/>
  </numFmts>
  <fonts count="80" x14ac:knownFonts="1">
    <font>
      <sz val="11"/>
      <color theme="1"/>
      <name val="Calibri"/>
      <family val="2"/>
      <scheme val="minor"/>
    </font>
    <font>
      <sz val="11"/>
      <color theme="1"/>
      <name val="Calibri"/>
      <family val="2"/>
      <scheme val="minor"/>
    </font>
    <font>
      <sz val="10"/>
      <name val="Times New Roman"/>
      <family val="1"/>
    </font>
    <font>
      <b/>
      <sz val="12"/>
      <name val="Times New Roman"/>
      <family val="1"/>
    </font>
    <font>
      <sz val="12"/>
      <name val="Times New Roman"/>
      <family val="1"/>
    </font>
    <font>
      <sz val="10"/>
      <color rgb="FF99CCFF"/>
      <name val="Times New Roman"/>
      <family val="1"/>
    </font>
    <font>
      <b/>
      <u/>
      <sz val="10"/>
      <color rgb="FF99CCFF"/>
      <name val="Times New Roman"/>
      <family val="1"/>
    </font>
    <font>
      <sz val="11"/>
      <name val="Times New Roman"/>
      <family val="1"/>
    </font>
    <font>
      <b/>
      <sz val="11"/>
      <name val="Times New Roman"/>
      <family val="1"/>
    </font>
    <font>
      <sz val="10"/>
      <color theme="8" tint="0.39997558519241921"/>
      <name val="Times New Roman"/>
      <family val="1"/>
    </font>
    <font>
      <b/>
      <sz val="10"/>
      <color rgb="FFFF0000"/>
      <name val="Times New Roman"/>
      <family val="1"/>
    </font>
    <font>
      <b/>
      <sz val="10"/>
      <color rgb="FF99CCFF"/>
      <name val="Times New Roman"/>
      <family val="1"/>
    </font>
    <font>
      <b/>
      <u/>
      <sz val="10"/>
      <name val="Times New Roman"/>
      <family val="1"/>
    </font>
    <font>
      <sz val="10"/>
      <name val="Arial"/>
      <family val="2"/>
    </font>
    <font>
      <u/>
      <sz val="10"/>
      <name val="Times New Roman"/>
      <family val="1"/>
    </font>
    <font>
      <u/>
      <sz val="10"/>
      <name val="Arial"/>
      <family val="2"/>
    </font>
    <font>
      <i/>
      <u/>
      <sz val="10"/>
      <name val="Times New Roman"/>
      <family val="1"/>
    </font>
    <font>
      <i/>
      <u/>
      <sz val="10"/>
      <name val="Arial"/>
      <family val="2"/>
    </font>
    <font>
      <i/>
      <sz val="10"/>
      <name val="Times New Roman"/>
      <family val="1"/>
    </font>
    <font>
      <b/>
      <sz val="10"/>
      <name val="Times New Roman"/>
      <family val="1"/>
    </font>
    <font>
      <b/>
      <sz val="10"/>
      <color theme="3"/>
      <name val="Times New Roman"/>
      <family val="1"/>
    </font>
    <font>
      <b/>
      <u/>
      <sz val="10"/>
      <color rgb="FFC00000"/>
      <name val="Times New Roman"/>
      <family val="1"/>
    </font>
    <font>
      <b/>
      <u/>
      <sz val="10"/>
      <color theme="3"/>
      <name val="Times New Roman"/>
      <family val="1"/>
    </font>
    <font>
      <b/>
      <sz val="10"/>
      <color rgb="FFC00000"/>
      <name val="Times New Roman"/>
      <family val="1"/>
    </font>
    <font>
      <sz val="10"/>
      <color indexed="48"/>
      <name val="Times New Roman"/>
      <family val="1"/>
    </font>
    <font>
      <b/>
      <sz val="10"/>
      <color indexed="10"/>
      <name val="Times New Roman"/>
      <family val="1"/>
    </font>
    <font>
      <sz val="10"/>
      <color indexed="10"/>
      <name val="Times New Roman"/>
      <family val="1"/>
    </font>
    <font>
      <b/>
      <sz val="9"/>
      <name val="Times New Roman"/>
      <family val="1"/>
    </font>
    <font>
      <b/>
      <i/>
      <sz val="10"/>
      <color indexed="17"/>
      <name val="Times New Roman"/>
      <family val="1"/>
    </font>
    <font>
      <sz val="10"/>
      <color rgb="FFC00000"/>
      <name val="Times New Roman"/>
      <family val="1"/>
    </font>
    <font>
      <sz val="10"/>
      <color rgb="FF0000FF"/>
      <name val="Times New Roman"/>
      <family val="1"/>
    </font>
    <font>
      <u/>
      <sz val="10"/>
      <color indexed="62"/>
      <name val="Times New Roman"/>
      <family val="1"/>
    </font>
    <font>
      <i/>
      <u/>
      <sz val="10"/>
      <color indexed="62"/>
      <name val="Times New Roman"/>
      <family val="1"/>
    </font>
    <font>
      <sz val="10"/>
      <color indexed="62"/>
      <name val="Times New Roman"/>
      <family val="1"/>
    </font>
    <font>
      <b/>
      <i/>
      <u/>
      <sz val="10"/>
      <name val="Times New Roman"/>
      <family val="1"/>
    </font>
    <font>
      <b/>
      <u/>
      <sz val="10"/>
      <color indexed="10"/>
      <name val="Times New Roman"/>
      <family val="1"/>
    </font>
    <font>
      <sz val="10"/>
      <color rgb="FFFF0000"/>
      <name val="Times New Roman"/>
      <family val="1"/>
    </font>
    <font>
      <b/>
      <i/>
      <sz val="10"/>
      <name val="Times New Roman"/>
      <family val="1"/>
    </font>
    <font>
      <u/>
      <sz val="10"/>
      <color indexed="30"/>
      <name val="Times New Roman"/>
      <family val="1"/>
    </font>
    <font>
      <b/>
      <sz val="10"/>
      <color indexed="48"/>
      <name val="Times New Roman"/>
      <family val="1"/>
    </font>
    <font>
      <i/>
      <sz val="10"/>
      <color indexed="10"/>
      <name val="Times New Roman"/>
      <family val="1"/>
    </font>
    <font>
      <b/>
      <i/>
      <u/>
      <sz val="10"/>
      <color indexed="10"/>
      <name val="Times New Roman"/>
      <family val="1"/>
    </font>
    <font>
      <sz val="10"/>
      <color rgb="FFA4CDFF"/>
      <name val="Times New Roman"/>
      <family val="1"/>
    </font>
    <font>
      <b/>
      <sz val="8"/>
      <name val="Times New Roman"/>
      <family val="1"/>
    </font>
    <font>
      <b/>
      <sz val="10"/>
      <color rgb="FFA4CDFF"/>
      <name val="Times New Roman"/>
      <family val="1"/>
    </font>
    <font>
      <sz val="10"/>
      <color rgb="FF7030A0"/>
      <name val="Times New Roman"/>
      <family val="1"/>
    </font>
    <font>
      <b/>
      <sz val="10"/>
      <name val="Arial"/>
      <family val="2"/>
    </font>
    <font>
      <u/>
      <sz val="10"/>
      <color indexed="12"/>
      <name val="Arial"/>
      <family val="2"/>
    </font>
    <font>
      <sz val="10"/>
      <color theme="3"/>
      <name val="Times New Roman"/>
      <family val="1"/>
    </font>
    <font>
      <b/>
      <sz val="9.5"/>
      <color theme="3"/>
      <name val="Times New Roman"/>
      <family val="1"/>
    </font>
    <font>
      <b/>
      <i/>
      <sz val="10"/>
      <name val="Arial"/>
      <family val="2"/>
    </font>
    <font>
      <sz val="10"/>
      <color theme="3" tint="0.79998168889431442"/>
      <name val="Times New Roman"/>
      <family val="1"/>
    </font>
    <font>
      <sz val="8"/>
      <name val="Times New Roman"/>
      <family val="1"/>
    </font>
    <font>
      <sz val="10"/>
      <color theme="3"/>
      <name val="Arial"/>
      <family val="2"/>
    </font>
    <font>
      <sz val="10"/>
      <color rgb="FF0070C0"/>
      <name val="Times New Roman"/>
      <family val="1"/>
    </font>
    <font>
      <sz val="10"/>
      <color rgb="FF0070C0"/>
      <name val="Arial"/>
      <family val="2"/>
    </font>
    <font>
      <b/>
      <sz val="9.6"/>
      <name val="Times New Roman"/>
      <family val="1"/>
    </font>
    <font>
      <sz val="9.6"/>
      <name val="Times New Roman"/>
      <family val="1"/>
    </font>
    <font>
      <sz val="9.6"/>
      <name val="Arial"/>
      <family val="2"/>
    </font>
    <font>
      <i/>
      <sz val="9.5"/>
      <name val="Times New Roman"/>
      <family val="1"/>
    </font>
    <font>
      <i/>
      <sz val="9.5"/>
      <name val="Arial"/>
      <family val="2"/>
    </font>
    <font>
      <b/>
      <sz val="10"/>
      <color indexed="12"/>
      <name val="Times New Roman"/>
      <family val="1"/>
    </font>
    <font>
      <sz val="8"/>
      <color rgb="FF99CCFF"/>
      <name val="Times New Roman"/>
      <family val="1"/>
    </font>
    <font>
      <sz val="10"/>
      <color indexed="60"/>
      <name val="Times New Roman"/>
      <family val="1"/>
    </font>
    <font>
      <b/>
      <sz val="10"/>
      <color indexed="60"/>
      <name val="Times New Roman"/>
      <family val="1"/>
    </font>
    <font>
      <i/>
      <u/>
      <sz val="9.5"/>
      <name val="Times New Roman"/>
      <family val="1"/>
    </font>
    <font>
      <b/>
      <sz val="9"/>
      <color rgb="FF99CCFF"/>
      <name val="Times New Roman"/>
      <family val="1"/>
    </font>
    <font>
      <sz val="10"/>
      <color theme="1"/>
      <name val="Times New Roman"/>
      <family val="1"/>
    </font>
    <font>
      <b/>
      <sz val="10"/>
      <color theme="1"/>
      <name val="Times New Roman"/>
      <family val="1"/>
    </font>
    <font>
      <sz val="10"/>
      <color theme="0" tint="-0.14999847407452621"/>
      <name val="Times New Roman"/>
      <family val="1"/>
    </font>
    <font>
      <b/>
      <sz val="10"/>
      <color rgb="FF00B0F0"/>
      <name val="Times New Roman"/>
      <family val="1"/>
    </font>
    <font>
      <b/>
      <sz val="10"/>
      <color indexed="30"/>
      <name val="Times New Roman"/>
      <family val="1"/>
    </font>
    <font>
      <sz val="10"/>
      <color indexed="30"/>
      <name val="Times New Roman"/>
      <family val="1"/>
    </font>
    <font>
      <b/>
      <sz val="9.5"/>
      <color rgb="FFC00000"/>
      <name val="Times New Roman"/>
      <family val="1"/>
    </font>
    <font>
      <u/>
      <sz val="10"/>
      <color theme="1"/>
      <name val="Times New Roman"/>
      <family val="1"/>
    </font>
    <font>
      <b/>
      <sz val="10"/>
      <color theme="0" tint="-0.14999847407452621"/>
      <name val="Times New Roman"/>
      <family val="1"/>
    </font>
    <font>
      <b/>
      <sz val="10"/>
      <color theme="4" tint="-0.249977111117893"/>
      <name val="Times New Roman"/>
      <family val="1"/>
    </font>
    <font>
      <b/>
      <sz val="10"/>
      <color theme="4"/>
      <name val="Times New Roman"/>
      <family val="1"/>
    </font>
    <font>
      <sz val="10"/>
      <color theme="4"/>
      <name val="Times New Roman"/>
      <family val="1"/>
    </font>
    <font>
      <sz val="10"/>
      <color theme="4" tint="0.59999389629810485"/>
      <name val="Times New Roman"/>
      <family val="1"/>
    </font>
  </fonts>
  <fills count="8">
    <fill>
      <patternFill patternType="none"/>
    </fill>
    <fill>
      <patternFill patternType="gray125"/>
    </fill>
    <fill>
      <patternFill patternType="solid">
        <fgColor theme="0" tint="-0.14999847407452621"/>
        <bgColor indexed="64"/>
      </patternFill>
    </fill>
    <fill>
      <patternFill patternType="solid">
        <fgColor indexed="44"/>
        <bgColor indexed="64"/>
      </patternFill>
    </fill>
    <fill>
      <patternFill patternType="solid">
        <fgColor indexed="13"/>
        <bgColor indexed="64"/>
      </patternFill>
    </fill>
    <fill>
      <patternFill patternType="solid">
        <fgColor indexed="55"/>
        <bgColor indexed="64"/>
      </patternFill>
    </fill>
    <fill>
      <patternFill patternType="solid">
        <fgColor rgb="FF99CCFF"/>
        <bgColor indexed="64"/>
      </patternFill>
    </fill>
    <fill>
      <patternFill patternType="solid">
        <fgColor indexed="9"/>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0" fontId="13" fillId="0" borderId="0"/>
    <xf numFmtId="0" fontId="47" fillId="0" borderId="0" applyNumberFormat="0" applyFill="0" applyBorder="0" applyAlignment="0" applyProtection="0">
      <alignment vertical="top"/>
      <protection locked="0"/>
    </xf>
    <xf numFmtId="9" fontId="1" fillId="0" borderId="0" applyFont="0" applyFill="0" applyBorder="0" applyAlignment="0" applyProtection="0"/>
  </cellStyleXfs>
  <cellXfs count="415">
    <xf numFmtId="0" fontId="0" fillId="0" borderId="0" xfId="0"/>
    <xf numFmtId="0" fontId="2" fillId="2" borderId="0" xfId="0" applyFont="1" applyFill="1" applyProtection="1">
      <protection hidden="1"/>
    </xf>
    <xf numFmtId="0" fontId="2" fillId="3" borderId="0" xfId="0" applyFont="1" applyFill="1" applyAlignment="1">
      <alignment horizontal="center"/>
    </xf>
    <xf numFmtId="0" fontId="2" fillId="3" borderId="0" xfId="0" applyFont="1" applyFill="1"/>
    <xf numFmtId="0" fontId="2" fillId="0" borderId="0" xfId="0" applyFont="1" applyProtection="1">
      <protection hidden="1"/>
    </xf>
    <xf numFmtId="164" fontId="2" fillId="0" borderId="0" xfId="0" applyNumberFormat="1" applyFont="1" applyProtection="1">
      <protection hidden="1"/>
    </xf>
    <xf numFmtId="43" fontId="2" fillId="0" borderId="0" xfId="1" applyFont="1" applyProtection="1">
      <protection hidden="1"/>
    </xf>
    <xf numFmtId="0" fontId="2" fillId="0" borderId="0" xfId="0" applyFont="1"/>
    <xf numFmtId="16" fontId="2" fillId="0" borderId="0" xfId="0" applyNumberFormat="1" applyFont="1" applyProtection="1">
      <protection hidden="1"/>
    </xf>
    <xf numFmtId="0" fontId="5" fillId="3" borderId="0" xfId="0" applyFont="1" applyFill="1" applyAlignment="1">
      <alignment horizontal="center"/>
    </xf>
    <xf numFmtId="0" fontId="6" fillId="3" borderId="0" xfId="0" applyFont="1" applyFill="1" applyAlignment="1">
      <alignment horizontal="center"/>
    </xf>
    <xf numFmtId="0" fontId="7" fillId="2" borderId="0" xfId="0" applyFont="1" applyFill="1" applyProtection="1">
      <protection hidden="1"/>
    </xf>
    <xf numFmtId="0" fontId="9" fillId="3" borderId="0" xfId="0" applyFont="1" applyFill="1"/>
    <xf numFmtId="165" fontId="10" fillId="3" borderId="1" xfId="0" applyNumberFormat="1" applyFont="1" applyFill="1" applyBorder="1" applyAlignment="1">
      <alignment horizontal="center"/>
    </xf>
    <xf numFmtId="0" fontId="11" fillId="3" borderId="0" xfId="0" applyFont="1" applyFill="1" applyAlignment="1">
      <alignment horizontal="center"/>
    </xf>
    <xf numFmtId="0" fontId="5" fillId="3" borderId="0" xfId="0" applyFont="1" applyFill="1"/>
    <xf numFmtId="14" fontId="5" fillId="3" borderId="0" xfId="0" applyNumberFormat="1" applyFont="1" applyFill="1"/>
    <xf numFmtId="43" fontId="2" fillId="3" borderId="0" xfId="1" applyFont="1" applyFill="1"/>
    <xf numFmtId="0" fontId="2" fillId="2" borderId="0" xfId="0" applyFont="1" applyFill="1" applyAlignment="1" applyProtection="1">
      <alignment horizontal="left"/>
      <protection hidden="1"/>
    </xf>
    <xf numFmtId="0" fontId="10" fillId="3" borderId="0" xfId="0" applyFont="1" applyFill="1" applyAlignment="1">
      <alignment horizontal="left"/>
    </xf>
    <xf numFmtId="0" fontId="10" fillId="3" borderId="0" xfId="0" applyFont="1" applyFill="1" applyAlignment="1">
      <alignment horizontal="center"/>
    </xf>
    <xf numFmtId="0" fontId="0" fillId="2" borderId="0" xfId="0" applyFill="1"/>
    <xf numFmtId="0" fontId="2" fillId="2" borderId="0" xfId="0" applyFont="1" applyFill="1" applyAlignment="1" applyProtection="1">
      <alignment wrapText="1"/>
      <protection hidden="1"/>
    </xf>
    <xf numFmtId="0" fontId="2" fillId="3" borderId="0" xfId="0" applyFont="1" applyFill="1" applyAlignment="1" applyProtection="1">
      <alignment horizontal="center"/>
      <protection hidden="1"/>
    </xf>
    <xf numFmtId="0" fontId="2" fillId="3" borderId="0" xfId="0" applyFont="1" applyFill="1" applyProtection="1">
      <protection hidden="1"/>
    </xf>
    <xf numFmtId="0" fontId="19" fillId="4" borderId="2" xfId="0" applyFont="1" applyFill="1" applyBorder="1" applyProtection="1">
      <protection hidden="1"/>
    </xf>
    <xf numFmtId="0" fontId="19" fillId="2" borderId="0" xfId="0" applyFont="1" applyFill="1" applyAlignment="1" applyProtection="1">
      <alignment horizontal="left"/>
      <protection hidden="1"/>
    </xf>
    <xf numFmtId="166" fontId="19" fillId="4" borderId="2" xfId="2" applyNumberFormat="1" applyFont="1" applyFill="1" applyBorder="1" applyAlignment="1" applyProtection="1">
      <alignment horizontal="center"/>
      <protection hidden="1"/>
    </xf>
    <xf numFmtId="3" fontId="2" fillId="0" borderId="2" xfId="0" applyNumberFormat="1" applyFont="1" applyBorder="1" applyAlignment="1" applyProtection="1">
      <alignment horizontal="center"/>
      <protection locked="0" hidden="1"/>
    </xf>
    <xf numFmtId="0" fontId="2" fillId="2" borderId="0" xfId="0" applyFont="1" applyFill="1"/>
    <xf numFmtId="0" fontId="2" fillId="2" borderId="0" xfId="0" applyFont="1" applyFill="1" applyProtection="1">
      <protection locked="0"/>
    </xf>
    <xf numFmtId="0" fontId="2" fillId="2" borderId="0" xfId="0" applyFont="1" applyFill="1" applyAlignment="1" applyProtection="1">
      <alignment horizontal="center"/>
      <protection hidden="1"/>
    </xf>
    <xf numFmtId="0" fontId="19" fillId="2" borderId="0" xfId="0" applyFont="1" applyFill="1" applyProtection="1">
      <protection hidden="1"/>
    </xf>
    <xf numFmtId="0" fontId="20" fillId="2" borderId="0" xfId="0" applyFont="1" applyFill="1" applyAlignment="1" applyProtection="1">
      <alignment horizontal="center"/>
      <protection hidden="1"/>
    </xf>
    <xf numFmtId="0" fontId="12" fillId="2" borderId="0" xfId="0" applyFont="1" applyFill="1" applyAlignment="1" applyProtection="1">
      <alignment horizontal="center"/>
      <protection hidden="1"/>
    </xf>
    <xf numFmtId="0" fontId="21" fillId="2" borderId="0" xfId="0" applyFont="1" applyFill="1" applyAlignment="1" applyProtection="1">
      <alignment horizontal="center"/>
      <protection hidden="1"/>
    </xf>
    <xf numFmtId="0" fontId="22" fillId="2" borderId="0" xfId="0" applyFont="1" applyFill="1" applyAlignment="1" applyProtection="1">
      <alignment horizontal="center"/>
      <protection hidden="1"/>
    </xf>
    <xf numFmtId="0" fontId="19" fillId="2" borderId="0" xfId="0" applyFont="1" applyFill="1" applyAlignment="1" applyProtection="1">
      <alignment horizontal="center"/>
      <protection hidden="1"/>
    </xf>
    <xf numFmtId="3" fontId="23" fillId="2" borderId="2" xfId="0" applyNumberFormat="1" applyFont="1" applyFill="1" applyBorder="1" applyAlignment="1" applyProtection="1">
      <alignment horizontal="center"/>
      <protection hidden="1"/>
    </xf>
    <xf numFmtId="3" fontId="2" fillId="5" borderId="2" xfId="0" applyNumberFormat="1" applyFont="1" applyFill="1" applyBorder="1" applyAlignment="1" applyProtection="1">
      <alignment horizontal="center"/>
      <protection hidden="1"/>
    </xf>
    <xf numFmtId="3" fontId="24" fillId="5" borderId="2" xfId="0" applyNumberFormat="1" applyFont="1" applyFill="1" applyBorder="1" applyAlignment="1" applyProtection="1">
      <alignment horizontal="center"/>
      <protection hidden="1"/>
    </xf>
    <xf numFmtId="3" fontId="25" fillId="5" borderId="2" xfId="0" applyNumberFormat="1" applyFont="1" applyFill="1" applyBorder="1" applyAlignment="1" applyProtection="1">
      <alignment horizontal="center"/>
      <protection hidden="1"/>
    </xf>
    <xf numFmtId="3" fontId="20" fillId="2" borderId="2" xfId="0" applyNumberFormat="1" applyFont="1" applyFill="1" applyBorder="1" applyAlignment="1" applyProtection="1">
      <alignment horizontal="center"/>
      <protection hidden="1"/>
    </xf>
    <xf numFmtId="3" fontId="26" fillId="5" borderId="2" xfId="0" applyNumberFormat="1" applyFont="1" applyFill="1" applyBorder="1" applyAlignment="1" applyProtection="1">
      <alignment horizontal="center"/>
      <protection hidden="1"/>
    </xf>
    <xf numFmtId="3" fontId="23" fillId="2" borderId="1" xfId="0" applyNumberFormat="1" applyFont="1" applyFill="1" applyBorder="1" applyAlignment="1" applyProtection="1">
      <alignment horizontal="center"/>
      <protection hidden="1"/>
    </xf>
    <xf numFmtId="3" fontId="20" fillId="2" borderId="5" xfId="0" applyNumberFormat="1" applyFont="1" applyFill="1" applyBorder="1" applyAlignment="1" applyProtection="1">
      <alignment horizontal="center"/>
      <protection hidden="1"/>
    </xf>
    <xf numFmtId="0" fontId="2" fillId="0" borderId="0" xfId="0" applyFont="1" applyAlignment="1">
      <alignment horizontal="center"/>
    </xf>
    <xf numFmtId="0" fontId="2" fillId="0" borderId="0" xfId="0" applyFont="1" applyProtection="1">
      <protection locked="0" hidden="1"/>
    </xf>
    <xf numFmtId="0" fontId="2" fillId="0" borderId="0" xfId="0" applyFont="1" applyProtection="1">
      <protection locked="0"/>
    </xf>
    <xf numFmtId="0" fontId="23" fillId="2" borderId="0" xfId="0" applyFont="1" applyFill="1"/>
    <xf numFmtId="0" fontId="29" fillId="2" borderId="0" xfId="0" applyFont="1" applyFill="1"/>
    <xf numFmtId="0" fontId="23" fillId="2" borderId="0" xfId="0" applyFont="1" applyFill="1" applyAlignment="1">
      <alignment horizontal="right"/>
    </xf>
    <xf numFmtId="3" fontId="23" fillId="2" borderId="0" xfId="0" applyNumberFormat="1" applyFont="1" applyFill="1" applyProtection="1">
      <protection hidden="1"/>
    </xf>
    <xf numFmtId="0" fontId="5" fillId="6" borderId="0" xfId="0" applyFont="1" applyFill="1"/>
    <xf numFmtId="14" fontId="5" fillId="6" borderId="0" xfId="0" applyNumberFormat="1" applyFont="1" applyFill="1"/>
    <xf numFmtId="0" fontId="30" fillId="0" borderId="0" xfId="0" applyFont="1"/>
    <xf numFmtId="0" fontId="2" fillId="2" borderId="0" xfId="0" applyFont="1" applyFill="1"/>
    <xf numFmtId="0" fontId="19" fillId="2" borderId="0" xfId="0" applyFont="1" applyFill="1" applyAlignment="1">
      <alignment horizontal="center" vertical="center"/>
    </xf>
    <xf numFmtId="0" fontId="2" fillId="2" borderId="2" xfId="0" applyFont="1" applyFill="1" applyBorder="1"/>
    <xf numFmtId="0" fontId="2" fillId="2" borderId="2" xfId="0" applyFont="1" applyFill="1" applyBorder="1" applyAlignment="1">
      <alignment horizontal="center"/>
    </xf>
    <xf numFmtId="14" fontId="2" fillId="2" borderId="0" xfId="0" applyNumberFormat="1" applyFont="1" applyFill="1" applyAlignment="1">
      <alignment horizontal="center"/>
    </xf>
    <xf numFmtId="14" fontId="2" fillId="2" borderId="2" xfId="0" applyNumberFormat="1" applyFont="1" applyFill="1" applyBorder="1" applyAlignment="1">
      <alignment horizontal="center"/>
    </xf>
    <xf numFmtId="14"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hidden="1"/>
    </xf>
    <xf numFmtId="0" fontId="19" fillId="2" borderId="0" xfId="0" applyFont="1" applyFill="1"/>
    <xf numFmtId="0" fontId="19" fillId="3" borderId="0" xfId="0" applyFont="1" applyFill="1"/>
    <xf numFmtId="0" fontId="11" fillId="6" borderId="0" xfId="0" applyFont="1" applyFill="1"/>
    <xf numFmtId="0" fontId="19" fillId="0" borderId="0" xfId="0" applyFont="1"/>
    <xf numFmtId="0" fontId="19" fillId="2" borderId="0" xfId="0" applyFont="1" applyFill="1" applyAlignment="1">
      <alignment horizontal="left"/>
    </xf>
    <xf numFmtId="0" fontId="19" fillId="2" borderId="0" xfId="0" applyFont="1" applyFill="1" applyAlignment="1">
      <alignment horizontal="center"/>
    </xf>
    <xf numFmtId="0" fontId="2" fillId="7" borderId="2" xfId="0" applyFont="1" applyFill="1" applyBorder="1" applyProtection="1">
      <protection locked="0"/>
    </xf>
    <xf numFmtId="4" fontId="2" fillId="0" borderId="2" xfId="0" applyNumberFormat="1" applyFont="1" applyBorder="1" applyAlignment="1" applyProtection="1">
      <alignment horizontal="center"/>
      <protection locked="0"/>
    </xf>
    <xf numFmtId="14" fontId="19" fillId="2" borderId="0" xfId="0" applyNumberFormat="1" applyFont="1" applyFill="1" applyAlignment="1" applyProtection="1">
      <alignment horizontal="right"/>
      <protection hidden="1"/>
    </xf>
    <xf numFmtId="3" fontId="19" fillId="2" borderId="1" xfId="0" applyNumberFormat="1" applyFont="1" applyFill="1" applyBorder="1" applyAlignment="1" applyProtection="1">
      <alignment horizontal="center"/>
      <protection hidden="1"/>
    </xf>
    <xf numFmtId="0" fontId="19" fillId="2" borderId="0" xfId="0" applyFont="1" applyFill="1" applyAlignment="1">
      <alignment wrapText="1"/>
    </xf>
    <xf numFmtId="0" fontId="2" fillId="7" borderId="2" xfId="0" applyFont="1" applyFill="1" applyBorder="1" applyAlignment="1" applyProtection="1">
      <alignment horizontal="center"/>
      <protection locked="0"/>
    </xf>
    <xf numFmtId="0" fontId="36" fillId="3" borderId="0" xfId="0" applyFont="1" applyFill="1"/>
    <xf numFmtId="14" fontId="2" fillId="2" borderId="0" xfId="0" applyNumberFormat="1" applyFont="1" applyFill="1" applyAlignment="1" applyProtection="1">
      <alignment horizontal="center"/>
      <protection hidden="1"/>
    </xf>
    <xf numFmtId="0" fontId="19" fillId="2" borderId="0" xfId="0" applyFont="1" applyFill="1" applyAlignment="1" applyProtection="1">
      <alignment horizontal="right"/>
      <protection hidden="1"/>
    </xf>
    <xf numFmtId="0" fontId="2" fillId="2" borderId="0" xfId="0" applyFont="1" applyFill="1" applyAlignment="1">
      <alignment wrapText="1"/>
    </xf>
    <xf numFmtId="14" fontId="2" fillId="7" borderId="7" xfId="0" applyNumberFormat="1" applyFont="1" applyFill="1" applyBorder="1" applyAlignment="1" applyProtection="1">
      <alignment horizontal="center"/>
      <protection locked="0"/>
    </xf>
    <xf numFmtId="0" fontId="19" fillId="2" borderId="0" xfId="0" applyFont="1" applyFill="1" applyAlignment="1">
      <alignment horizontal="center" wrapText="1"/>
    </xf>
    <xf numFmtId="168"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applyAlignment="1" applyProtection="1">
      <alignment horizontal="center"/>
      <protection hidden="1"/>
    </xf>
    <xf numFmtId="3" fontId="19" fillId="2" borderId="0" xfId="0" applyNumberFormat="1" applyFont="1" applyFill="1" applyAlignment="1" applyProtection="1">
      <alignment horizontal="center"/>
      <protection hidden="1"/>
    </xf>
    <xf numFmtId="3" fontId="23" fillId="2" borderId="0" xfId="0" applyNumberFormat="1" applyFont="1" applyFill="1"/>
    <xf numFmtId="0" fontId="2" fillId="2" borderId="3" xfId="0" applyFont="1" applyFill="1" applyBorder="1"/>
    <xf numFmtId="49" fontId="2" fillId="7" borderId="2" xfId="0" applyNumberFormat="1" applyFont="1" applyFill="1" applyBorder="1" applyAlignment="1" applyProtection="1">
      <alignment horizontal="center"/>
      <protection locked="0"/>
    </xf>
    <xf numFmtId="0" fontId="2" fillId="2" borderId="0" xfId="0" applyFont="1" applyFill="1" applyAlignment="1">
      <alignment horizontal="center"/>
    </xf>
    <xf numFmtId="0" fontId="19" fillId="2" borderId="0" xfId="0" applyFont="1" applyFill="1" applyAlignment="1">
      <alignment horizontal="right"/>
    </xf>
    <xf numFmtId="49" fontId="2" fillId="2" borderId="0" xfId="0" applyNumberFormat="1" applyFont="1" applyFill="1" applyAlignment="1" applyProtection="1">
      <alignment horizontal="center"/>
      <protection hidden="1"/>
    </xf>
    <xf numFmtId="3" fontId="19" fillId="2" borderId="1" xfId="0" applyNumberFormat="1" applyFont="1" applyFill="1" applyBorder="1" applyAlignment="1">
      <alignment horizontal="center"/>
    </xf>
    <xf numFmtId="0" fontId="2" fillId="7" borderId="2" xfId="0" applyFont="1" applyFill="1" applyBorder="1" applyAlignment="1" applyProtection="1">
      <alignment horizontal="left"/>
      <protection locked="0"/>
    </xf>
    <xf numFmtId="0" fontId="2" fillId="7" borderId="3" xfId="0" applyFont="1" applyFill="1" applyBorder="1" applyAlignment="1" applyProtection="1">
      <protection locked="0"/>
    </xf>
    <xf numFmtId="3" fontId="2" fillId="2" borderId="7" xfId="0" applyNumberFormat="1" applyFont="1" applyFill="1" applyBorder="1" applyAlignment="1" applyProtection="1">
      <alignment horizontal="center"/>
      <protection hidden="1"/>
    </xf>
    <xf numFmtId="168" fontId="2" fillId="2" borderId="0" xfId="0" applyNumberFormat="1" applyFont="1" applyFill="1" applyAlignment="1">
      <alignment horizontal="center"/>
    </xf>
    <xf numFmtId="3" fontId="2" fillId="2" borderId="1" xfId="0" applyNumberFormat="1" applyFont="1" applyFill="1" applyBorder="1" applyAlignment="1" applyProtection="1">
      <alignment horizontal="center"/>
      <protection hidden="1"/>
    </xf>
    <xf numFmtId="0" fontId="11" fillId="3" borderId="0" xfId="0" applyFont="1" applyFill="1"/>
    <xf numFmtId="168" fontId="2" fillId="2" borderId="0" xfId="0" applyNumberFormat="1" applyFont="1" applyFill="1" applyAlignment="1" applyProtection="1">
      <alignment horizontal="center"/>
      <protection hidden="1"/>
    </xf>
    <xf numFmtId="3" fontId="19" fillId="2" borderId="9" xfId="0" applyNumberFormat="1" applyFont="1" applyFill="1" applyBorder="1" applyAlignment="1" applyProtection="1">
      <alignment horizontal="center"/>
      <protection hidden="1"/>
    </xf>
    <xf numFmtId="0" fontId="2" fillId="0" borderId="2" xfId="0" applyFont="1" applyBorder="1" applyProtection="1">
      <protection locked="0"/>
    </xf>
    <xf numFmtId="3" fontId="2" fillId="2" borderId="2" xfId="0" applyNumberFormat="1" applyFont="1" applyFill="1" applyBorder="1" applyAlignment="1" applyProtection="1">
      <alignment horizontal="center" wrapText="1"/>
      <protection hidden="1"/>
    </xf>
    <xf numFmtId="3" fontId="19" fillId="2" borderId="1" xfId="0" applyNumberFormat="1" applyFont="1" applyFill="1" applyBorder="1" applyAlignment="1" applyProtection="1">
      <alignment horizontal="center" wrapText="1"/>
      <protection hidden="1"/>
    </xf>
    <xf numFmtId="0" fontId="2" fillId="0" borderId="2" xfId="0" applyFont="1" applyBorder="1" applyAlignment="1" applyProtection="1">
      <alignment horizontal="left"/>
      <protection locked="0"/>
    </xf>
    <xf numFmtId="0" fontId="2" fillId="0" borderId="2" xfId="0" applyFont="1" applyBorder="1" applyAlignment="1" applyProtection="1">
      <alignment horizontal="center"/>
      <protection locked="0"/>
    </xf>
    <xf numFmtId="0" fontId="12" fillId="2" borderId="0" xfId="0" applyFont="1" applyFill="1" applyAlignment="1">
      <alignment horizontal="center"/>
    </xf>
    <xf numFmtId="0" fontId="27" fillId="2" borderId="0" xfId="0" applyFont="1" applyFill="1" applyAlignment="1">
      <alignment horizontal="center"/>
    </xf>
    <xf numFmtId="0" fontId="27" fillId="2" borderId="0" xfId="0" applyFont="1" applyFill="1" applyAlignment="1">
      <alignment horizontal="center" wrapText="1"/>
    </xf>
    <xf numFmtId="0" fontId="2" fillId="2" borderId="11" xfId="0" applyFont="1" applyFill="1" applyBorder="1" applyAlignment="1">
      <alignment horizontal="center"/>
    </xf>
    <xf numFmtId="0" fontId="2" fillId="2" borderId="2" xfId="0" applyFont="1" applyFill="1" applyBorder="1" applyAlignment="1">
      <alignment horizontal="center" vertical="center"/>
    </xf>
    <xf numFmtId="3" fontId="2" fillId="2" borderId="6" xfId="0" applyNumberFormat="1" applyFont="1" applyFill="1" applyBorder="1" applyAlignment="1" applyProtection="1">
      <alignment horizontal="center"/>
      <protection hidden="1"/>
    </xf>
    <xf numFmtId="3" fontId="2" fillId="2" borderId="0" xfId="0" applyNumberFormat="1" applyFont="1" applyFill="1"/>
    <xf numFmtId="3" fontId="2" fillId="2" borderId="0" xfId="0" applyNumberFormat="1" applyFont="1" applyFill="1" applyAlignment="1">
      <alignment horizontal="left"/>
    </xf>
    <xf numFmtId="3" fontId="2" fillId="2" borderId="0" xfId="0" applyNumberFormat="1" applyFont="1" applyFill="1" applyAlignment="1">
      <alignment horizontal="center"/>
    </xf>
    <xf numFmtId="3" fontId="19" fillId="2" borderId="0" xfId="0" applyNumberFormat="1" applyFont="1" applyFill="1" applyAlignment="1">
      <alignment horizontal="right"/>
    </xf>
    <xf numFmtId="0" fontId="12" fillId="2" borderId="0" xfId="0" applyFont="1" applyFill="1"/>
    <xf numFmtId="0" fontId="19" fillId="2" borderId="0" xfId="0" applyFont="1" applyFill="1" applyBorder="1" applyAlignment="1"/>
    <xf numFmtId="0" fontId="2" fillId="2" borderId="0" xfId="0" applyFont="1" applyFill="1" applyBorder="1"/>
    <xf numFmtId="0" fontId="19" fillId="2" borderId="0" xfId="0" applyFont="1" applyFill="1" applyBorder="1"/>
    <xf numFmtId="0" fontId="42" fillId="3" borderId="0" xfId="0" applyFont="1" applyFill="1"/>
    <xf numFmtId="0" fontId="44" fillId="3" borderId="2" xfId="0" applyFont="1" applyFill="1" applyBorder="1"/>
    <xf numFmtId="0" fontId="12" fillId="2" borderId="0" xfId="0" applyFont="1" applyFill="1" applyAlignment="1">
      <alignment horizontal="left"/>
    </xf>
    <xf numFmtId="0" fontId="12" fillId="2" borderId="0" xfId="0" applyFont="1" applyFill="1" applyAlignment="1">
      <alignment horizontal="center" wrapText="1"/>
    </xf>
    <xf numFmtId="14" fontId="2" fillId="2" borderId="0" xfId="0" applyNumberFormat="1" applyFont="1" applyFill="1" applyAlignment="1" applyProtection="1">
      <alignment horizontal="center"/>
      <protection locked="0"/>
    </xf>
    <xf numFmtId="0" fontId="45" fillId="3" borderId="0" xfId="0" applyFont="1" applyFill="1"/>
    <xf numFmtId="0" fontId="46" fillId="0" borderId="0" xfId="0" applyFont="1" applyAlignment="1">
      <alignment vertical="center" wrapText="1"/>
    </xf>
    <xf numFmtId="0" fontId="47" fillId="0" borderId="0" xfId="3" applyAlignment="1" applyProtection="1">
      <alignment vertical="center" wrapText="1"/>
    </xf>
    <xf numFmtId="0" fontId="0" fillId="0" borderId="0" xfId="0" applyAlignment="1">
      <alignment vertical="center" wrapText="1"/>
    </xf>
    <xf numFmtId="15" fontId="0" fillId="0" borderId="0" xfId="0" applyNumberFormat="1" applyAlignment="1">
      <alignment vertical="center" wrapText="1"/>
    </xf>
    <xf numFmtId="0" fontId="36" fillId="2" borderId="0" xfId="0" applyFont="1" applyFill="1" applyAlignment="1" applyProtection="1">
      <alignment horizontal="left"/>
      <protection hidden="1"/>
    </xf>
    <xf numFmtId="3" fontId="2" fillId="7" borderId="2" xfId="0" applyNumberFormat="1" applyFont="1" applyFill="1" applyBorder="1" applyAlignment="1" applyProtection="1">
      <alignment horizontal="center"/>
      <protection locked="0"/>
    </xf>
    <xf numFmtId="3" fontId="2" fillId="2" borderId="0" xfId="0" applyNumberFormat="1" applyFont="1" applyFill="1" applyAlignment="1" applyProtection="1">
      <alignment horizontal="center"/>
      <protection locked="0"/>
    </xf>
    <xf numFmtId="0" fontId="39" fillId="2" borderId="0" xfId="0" applyFont="1" applyFill="1"/>
    <xf numFmtId="0" fontId="48" fillId="2" borderId="0" xfId="0" applyFont="1" applyFill="1"/>
    <xf numFmtId="0" fontId="49" fillId="2" borderId="0" xfId="0" applyFont="1" applyFill="1" applyAlignment="1">
      <alignment horizontal="right"/>
    </xf>
    <xf numFmtId="3" fontId="20" fillId="2" borderId="0" xfId="0" applyNumberFormat="1" applyFont="1" applyFill="1" applyProtection="1">
      <protection hidden="1"/>
    </xf>
    <xf numFmtId="0" fontId="2" fillId="6" borderId="0" xfId="0" applyFont="1" applyFill="1"/>
    <xf numFmtId="0" fontId="2" fillId="2" borderId="0" xfId="0" applyFont="1" applyFill="1" applyAlignment="1">
      <alignment horizontal="left"/>
    </xf>
    <xf numFmtId="0" fontId="19" fillId="2" borderId="10" xfId="0" applyFont="1" applyFill="1" applyBorder="1" applyAlignment="1">
      <alignment horizontal="right"/>
    </xf>
    <xf numFmtId="0" fontId="19" fillId="6" borderId="0" xfId="0" applyFont="1" applyFill="1"/>
    <xf numFmtId="0" fontId="24" fillId="2" borderId="0" xfId="0" applyFont="1" applyFill="1"/>
    <xf numFmtId="0" fontId="20" fillId="2" borderId="0" xfId="0" applyFont="1" applyFill="1" applyAlignment="1">
      <alignment horizontal="right"/>
    </xf>
    <xf numFmtId="3" fontId="20" fillId="2" borderId="0" xfId="0" applyNumberFormat="1" applyFont="1" applyFill="1"/>
    <xf numFmtId="0" fontId="24" fillId="3" borderId="0" xfId="0" applyFont="1" applyFill="1"/>
    <xf numFmtId="0" fontId="24" fillId="0" borderId="0" xfId="0" applyFont="1"/>
    <xf numFmtId="0" fontId="52" fillId="7" borderId="2" xfId="0" applyFont="1" applyFill="1" applyBorder="1" applyAlignment="1" applyProtection="1">
      <alignment horizontal="center"/>
      <protection locked="0"/>
    </xf>
    <xf numFmtId="0" fontId="19" fillId="2" borderId="0" xfId="0" applyFont="1" applyFill="1" applyAlignment="1" applyProtection="1">
      <alignment horizontal="center"/>
      <protection hidden="1"/>
    </xf>
    <xf numFmtId="16" fontId="36" fillId="3" borderId="0" xfId="0" applyNumberFormat="1" applyFont="1" applyFill="1"/>
    <xf numFmtId="0" fontId="54" fillId="2" borderId="0" xfId="0" applyFont="1" applyFill="1"/>
    <xf numFmtId="0" fontId="55" fillId="2" borderId="0" xfId="0" applyFont="1" applyFill="1"/>
    <xf numFmtId="0" fontId="2" fillId="0" borderId="0" xfId="0" applyFont="1" applyFill="1"/>
    <xf numFmtId="14" fontId="2" fillId="0" borderId="2" xfId="0" applyNumberFormat="1" applyFont="1" applyBorder="1" applyAlignment="1" applyProtection="1">
      <alignment horizontal="center"/>
      <protection locked="0"/>
    </xf>
    <xf numFmtId="0" fontId="0" fillId="2" borderId="0" xfId="0" applyFill="1" applyAlignment="1">
      <alignment horizontal="center"/>
    </xf>
    <xf numFmtId="3" fontId="19" fillId="2" borderId="2" xfId="0" applyNumberFormat="1" applyFont="1" applyFill="1" applyBorder="1" applyAlignment="1" applyProtection="1">
      <alignment horizontal="center"/>
      <protection hidden="1"/>
    </xf>
    <xf numFmtId="3" fontId="19" fillId="7" borderId="2" xfId="0" applyNumberFormat="1" applyFont="1" applyFill="1" applyBorder="1" applyAlignment="1" applyProtection="1">
      <alignment horizontal="center"/>
      <protection locked="0"/>
    </xf>
    <xf numFmtId="3" fontId="19" fillId="2" borderId="0" xfId="0" applyNumberFormat="1" applyFont="1" applyFill="1" applyAlignment="1">
      <alignment horizontal="center"/>
    </xf>
    <xf numFmtId="0" fontId="46" fillId="2" borderId="0" xfId="0" applyFont="1" applyFill="1" applyAlignment="1">
      <alignment horizontal="center"/>
    </xf>
    <xf numFmtId="0" fontId="19" fillId="2" borderId="11" xfId="0" applyFont="1" applyFill="1" applyBorder="1" applyAlignment="1">
      <alignment horizontal="center"/>
    </xf>
    <xf numFmtId="0" fontId="2" fillId="2" borderId="3" xfId="0" applyFont="1" applyFill="1" applyBorder="1" applyAlignment="1" applyProtection="1">
      <alignment horizontal="center" vertical="center"/>
      <protection hidden="1"/>
    </xf>
    <xf numFmtId="1" fontId="2" fillId="7" borderId="2" xfId="0" applyNumberFormat="1" applyFont="1" applyFill="1" applyBorder="1" applyAlignment="1" applyProtection="1">
      <alignment horizontal="center"/>
      <protection locked="0"/>
    </xf>
    <xf numFmtId="1" fontId="0" fillId="2" borderId="0" xfId="0" applyNumberFormat="1" applyFill="1" applyAlignment="1">
      <alignment horizontal="center" vertical="center"/>
    </xf>
    <xf numFmtId="1" fontId="19" fillId="2" borderId="0" xfId="0" applyNumberFormat="1" applyFont="1" applyFill="1" applyAlignment="1" applyProtection="1">
      <alignment horizontal="right"/>
      <protection hidden="1"/>
    </xf>
    <xf numFmtId="0" fontId="19" fillId="2" borderId="0" xfId="0" applyFont="1" applyFill="1" applyAlignment="1" applyProtection="1">
      <alignment horizontal="center"/>
      <protection locked="0"/>
    </xf>
    <xf numFmtId="0" fontId="2" fillId="2" borderId="2" xfId="0" applyFont="1" applyFill="1" applyBorder="1" applyAlignment="1" applyProtection="1">
      <alignment horizontal="center"/>
      <protection hidden="1"/>
    </xf>
    <xf numFmtId="1" fontId="2" fillId="2" borderId="0" xfId="0" applyNumberFormat="1" applyFont="1" applyFill="1" applyAlignment="1" applyProtection="1">
      <alignment horizontal="center"/>
      <protection hidden="1"/>
    </xf>
    <xf numFmtId="1" fontId="2" fillId="2" borderId="0" xfId="0" applyNumberFormat="1" applyFont="1" applyFill="1" applyAlignment="1">
      <alignment horizontal="center"/>
    </xf>
    <xf numFmtId="0" fontId="61" fillId="2" borderId="0" xfId="0" applyFont="1" applyFill="1" applyAlignment="1">
      <alignment horizontal="right"/>
    </xf>
    <xf numFmtId="0" fontId="61" fillId="2" borderId="0" xfId="0" applyFont="1" applyFill="1"/>
    <xf numFmtId="0" fontId="5" fillId="0" borderId="0" xfId="0" applyFont="1" applyFill="1"/>
    <xf numFmtId="0" fontId="62" fillId="0" borderId="0" xfId="0" applyFont="1" applyFill="1"/>
    <xf numFmtId="0" fontId="62" fillId="0" borderId="0" xfId="0" applyFont="1" applyFill="1" applyAlignment="1">
      <alignment textRotation="180"/>
    </xf>
    <xf numFmtId="0" fontId="19" fillId="0" borderId="0" xfId="0" applyFont="1" applyFill="1" applyAlignment="1">
      <alignment wrapText="1"/>
    </xf>
    <xf numFmtId="0" fontId="51" fillId="0" borderId="0" xfId="0" applyFont="1" applyFill="1"/>
    <xf numFmtId="0" fontId="5" fillId="0" borderId="0" xfId="0" applyFont="1" applyFill="1" applyAlignment="1">
      <alignment wrapText="1"/>
    </xf>
    <xf numFmtId="0" fontId="19" fillId="2" borderId="11" xfId="0" applyFont="1" applyFill="1" applyBorder="1" applyAlignment="1">
      <alignment horizontal="center" wrapText="1"/>
    </xf>
    <xf numFmtId="49" fontId="2" fillId="2" borderId="0" xfId="0" applyNumberFormat="1" applyFont="1" applyFill="1"/>
    <xf numFmtId="165" fontId="19" fillId="2" borderId="0" xfId="0" applyNumberFormat="1" applyFont="1" applyFill="1" applyAlignment="1">
      <alignment horizontal="right"/>
    </xf>
    <xf numFmtId="0" fontId="10" fillId="3" borderId="0" xfId="0" applyFont="1" applyFill="1"/>
    <xf numFmtId="0" fontId="2" fillId="2" borderId="0" xfId="0" applyFont="1" applyFill="1" applyAlignment="1" applyProtection="1">
      <alignment horizontal="left"/>
      <protection locked="0"/>
    </xf>
    <xf numFmtId="0" fontId="2" fillId="2" borderId="0" xfId="0" applyFont="1" applyFill="1" applyAlignment="1" applyProtection="1">
      <alignment horizontal="center"/>
      <protection locked="0"/>
    </xf>
    <xf numFmtId="168" fontId="2" fillId="7" borderId="2" xfId="0" applyNumberFormat="1" applyFont="1" applyFill="1" applyBorder="1" applyAlignment="1" applyProtection="1">
      <alignment horizontal="left"/>
      <protection locked="0"/>
    </xf>
    <xf numFmtId="168" fontId="19" fillId="2" borderId="0" xfId="0" applyNumberFormat="1" applyFont="1" applyFill="1" applyAlignment="1">
      <alignment horizontal="right"/>
    </xf>
    <xf numFmtId="0" fontId="34" fillId="2" borderId="0" xfId="0" applyFont="1" applyFill="1" applyAlignment="1">
      <alignment horizontal="left"/>
    </xf>
    <xf numFmtId="168" fontId="19" fillId="2" borderId="0" xfId="0" applyNumberFormat="1" applyFont="1" applyFill="1" applyAlignment="1">
      <alignment horizontal="right"/>
    </xf>
    <xf numFmtId="168" fontId="19" fillId="2" borderId="0" xfId="0" applyNumberFormat="1" applyFont="1" applyFill="1" applyAlignment="1">
      <alignment horizontal="center"/>
    </xf>
    <xf numFmtId="168" fontId="19" fillId="2" borderId="0" xfId="0" applyNumberFormat="1" applyFont="1" applyFill="1" applyBorder="1" applyAlignment="1">
      <alignment horizontal="right"/>
    </xf>
    <xf numFmtId="3" fontId="2" fillId="2" borderId="0" xfId="0" applyNumberFormat="1" applyFont="1" applyFill="1" applyBorder="1" applyAlignment="1" applyProtection="1">
      <alignment horizontal="center"/>
      <protection hidden="1"/>
    </xf>
    <xf numFmtId="0" fontId="19" fillId="2" borderId="0" xfId="0" applyFont="1" applyFill="1" applyAlignment="1">
      <alignment horizontal="right"/>
    </xf>
    <xf numFmtId="0" fontId="2" fillId="2" borderId="0" xfId="0" applyFont="1" applyFill="1" applyProtection="1">
      <protection hidden="1"/>
    </xf>
    <xf numFmtId="0" fontId="2" fillId="2" borderId="0" xfId="0" applyFont="1" applyFill="1" applyAlignment="1" applyProtection="1">
      <alignment horizontal="center"/>
      <protection hidden="1"/>
    </xf>
    <xf numFmtId="0" fontId="2" fillId="2" borderId="0" xfId="0" applyFont="1" applyFill="1"/>
    <xf numFmtId="0" fontId="2" fillId="2" borderId="0" xfId="0" applyFont="1" applyFill="1" applyAlignment="1"/>
    <xf numFmtId="0" fontId="19" fillId="2" borderId="0" xfId="0" applyFont="1" applyFill="1" applyBorder="1" applyAlignment="1">
      <alignment horizontal="center"/>
    </xf>
    <xf numFmtId="3" fontId="19" fillId="2" borderId="0" xfId="0" applyNumberFormat="1" applyFont="1" applyFill="1" applyBorder="1" applyAlignment="1" applyProtection="1">
      <alignment horizontal="center"/>
      <protection hidden="1"/>
    </xf>
    <xf numFmtId="0" fontId="19" fillId="2" borderId="0" xfId="0" applyFont="1" applyFill="1" applyAlignment="1" applyProtection="1">
      <alignment horizontal="right"/>
      <protection hidden="1"/>
    </xf>
    <xf numFmtId="0" fontId="2" fillId="0" borderId="2" xfId="0" applyFont="1" applyBorder="1" applyAlignment="1" applyProtection="1">
      <alignment horizontal="center"/>
      <protection locked="0"/>
    </xf>
    <xf numFmtId="0" fontId="2" fillId="0" borderId="2" xfId="0" applyFont="1" applyBorder="1" applyProtection="1">
      <protection locked="0"/>
    </xf>
    <xf numFmtId="0" fontId="2" fillId="2" borderId="0" xfId="0" applyFont="1" applyFill="1"/>
    <xf numFmtId="0" fontId="19" fillId="2" borderId="0" xfId="0" applyFont="1" applyFill="1" applyAlignment="1">
      <alignment horizontal="center" wrapText="1"/>
    </xf>
    <xf numFmtId="0" fontId="2" fillId="7" borderId="2" xfId="0" applyFont="1" applyFill="1" applyBorder="1" applyProtection="1">
      <protection locked="0"/>
    </xf>
    <xf numFmtId="0" fontId="20" fillId="2" borderId="0" xfId="0" applyFont="1" applyFill="1"/>
    <xf numFmtId="0" fontId="2" fillId="2" borderId="0" xfId="0" applyFont="1" applyFill="1" applyAlignment="1">
      <alignment horizontal="center"/>
    </xf>
    <xf numFmtId="0" fontId="2" fillId="2" borderId="0" xfId="0" applyFont="1" applyFill="1"/>
    <xf numFmtId="0" fontId="36" fillId="6" borderId="0" xfId="0" applyFont="1" applyFill="1"/>
    <xf numFmtId="14" fontId="36" fillId="6" borderId="0" xfId="0" applyNumberFormat="1" applyFont="1" applyFill="1"/>
    <xf numFmtId="14" fontId="36" fillId="3" borderId="0" xfId="0" applyNumberFormat="1" applyFont="1" applyFill="1"/>
    <xf numFmtId="0" fontId="19" fillId="2" borderId="0" xfId="0" applyFont="1" applyFill="1" applyAlignment="1"/>
    <xf numFmtId="0" fontId="11" fillId="6" borderId="0" xfId="0" applyFont="1" applyFill="1" applyAlignment="1">
      <alignment horizontal="center" wrapText="1"/>
    </xf>
    <xf numFmtId="165" fontId="19" fillId="2" borderId="0" xfId="0" applyNumberFormat="1" applyFont="1" applyFill="1" applyBorder="1" applyAlignment="1">
      <alignment horizontal="right"/>
    </xf>
    <xf numFmtId="0" fontId="66" fillId="6" borderId="0" xfId="0" applyFont="1" applyFill="1" applyAlignment="1">
      <alignment wrapText="1"/>
    </xf>
    <xf numFmtId="0" fontId="66" fillId="3" borderId="0" xfId="0" applyFont="1" applyFill="1" applyAlignment="1"/>
    <xf numFmtId="0" fontId="67" fillId="3" borderId="0" xfId="0" applyFont="1" applyFill="1" applyAlignment="1"/>
    <xf numFmtId="0" fontId="5" fillId="3" borderId="0" xfId="0" applyFont="1" applyFill="1" applyAlignment="1" applyProtection="1">
      <alignment horizontal="left"/>
      <protection hidden="1"/>
    </xf>
    <xf numFmtId="0" fontId="36" fillId="3" borderId="0" xfId="0" applyFont="1" applyFill="1" applyAlignment="1">
      <alignment horizontal="right"/>
    </xf>
    <xf numFmtId="0" fontId="23" fillId="2" borderId="10" xfId="0" applyFont="1" applyFill="1" applyBorder="1" applyAlignment="1">
      <alignment horizontal="right"/>
    </xf>
    <xf numFmtId="3" fontId="5" fillId="3" borderId="0" xfId="0" applyNumberFormat="1" applyFont="1" applyFill="1"/>
    <xf numFmtId="169" fontId="5" fillId="3" borderId="0" xfId="1" applyNumberFormat="1" applyFont="1" applyFill="1"/>
    <xf numFmtId="3" fontId="2" fillId="2" borderId="7" xfId="0" applyNumberFormat="1" applyFont="1" applyFill="1" applyBorder="1" applyAlignment="1" applyProtection="1">
      <alignment horizontal="center" wrapText="1"/>
      <protection hidden="1"/>
    </xf>
    <xf numFmtId="3" fontId="19" fillId="2" borderId="12" xfId="0" applyNumberFormat="1" applyFont="1" applyFill="1" applyBorder="1" applyAlignment="1" applyProtection="1">
      <alignment horizontal="center"/>
      <protection hidden="1"/>
    </xf>
    <xf numFmtId="165" fontId="5" fillId="3" borderId="0" xfId="0" applyNumberFormat="1" applyFont="1" applyFill="1"/>
    <xf numFmtId="0" fontId="36" fillId="3" borderId="0" xfId="0" applyFont="1" applyFill="1" applyAlignment="1"/>
    <xf numFmtId="0" fontId="0" fillId="0" borderId="0" xfId="0"/>
    <xf numFmtId="0" fontId="0" fillId="0" borderId="0" xfId="0"/>
    <xf numFmtId="0" fontId="2" fillId="0" borderId="2" xfId="0" applyFont="1" applyBorder="1" applyAlignment="1" applyProtection="1">
      <alignment horizontal="center"/>
      <protection locked="0"/>
    </xf>
    <xf numFmtId="0" fontId="2" fillId="0" borderId="2" xfId="0" applyFont="1" applyBorder="1" applyProtection="1">
      <protection locked="0"/>
    </xf>
    <xf numFmtId="0" fontId="2" fillId="2" borderId="0" xfId="0" applyFont="1" applyFill="1"/>
    <xf numFmtId="0" fontId="19" fillId="2" borderId="0" xfId="0" applyFont="1" applyFill="1" applyAlignment="1">
      <alignment horizontal="center" wrapText="1"/>
    </xf>
    <xf numFmtId="0" fontId="2" fillId="2" borderId="0" xfId="0" applyFont="1" applyFill="1" applyAlignment="1">
      <alignment horizontal="center"/>
    </xf>
    <xf numFmtId="0" fontId="2" fillId="6" borderId="0" xfId="0" applyFont="1" applyFill="1" applyAlignment="1">
      <alignment horizontal="center"/>
    </xf>
    <xf numFmtId="0" fontId="67" fillId="3" borderId="0" xfId="0" applyFont="1" applyFill="1"/>
    <xf numFmtId="43" fontId="67" fillId="6" borderId="0" xfId="1" applyFont="1" applyFill="1"/>
    <xf numFmtId="43" fontId="67" fillId="6" borderId="0" xfId="0" applyNumberFormat="1" applyFont="1" applyFill="1"/>
    <xf numFmtId="43" fontId="5" fillId="6" borderId="0" xfId="0" applyNumberFormat="1" applyFont="1" applyFill="1"/>
    <xf numFmtId="0" fontId="67" fillId="6" borderId="0" xfId="0" applyFont="1" applyFill="1"/>
    <xf numFmtId="0" fontId="68" fillId="3" borderId="0" xfId="0" applyFont="1" applyFill="1"/>
    <xf numFmtId="0" fontId="68" fillId="6" borderId="0" xfId="0" applyFont="1" applyFill="1"/>
    <xf numFmtId="3" fontId="19" fillId="0" borderId="2" xfId="0" applyNumberFormat="1" applyFont="1" applyFill="1" applyBorder="1" applyAlignment="1" applyProtection="1">
      <alignment horizontal="center"/>
      <protection locked="0" hidden="1"/>
    </xf>
    <xf numFmtId="0" fontId="2" fillId="7" borderId="2" xfId="0" applyFont="1" applyFill="1" applyBorder="1" applyAlignment="1" applyProtection="1">
      <alignment horizontal="center" wrapText="1"/>
      <protection locked="0"/>
    </xf>
    <xf numFmtId="0" fontId="69" fillId="2" borderId="0" xfId="0" applyFont="1" applyFill="1"/>
    <xf numFmtId="0" fontId="2" fillId="2" borderId="0" xfId="0" applyFont="1" applyFill="1" applyAlignment="1">
      <alignment wrapText="1"/>
    </xf>
    <xf numFmtId="0" fontId="2" fillId="2" borderId="0" xfId="0" applyFont="1" applyFill="1"/>
    <xf numFmtId="0" fontId="0" fillId="2" borderId="0" xfId="0" applyFill="1" applyAlignment="1">
      <alignment wrapText="1"/>
    </xf>
    <xf numFmtId="0" fontId="19" fillId="2" borderId="0" xfId="0" applyFont="1" applyFill="1" applyAlignment="1">
      <alignment horizontal="center" wrapText="1"/>
    </xf>
    <xf numFmtId="0" fontId="2" fillId="7" borderId="2" xfId="0" applyFont="1" applyFill="1" applyBorder="1" applyProtection="1">
      <protection locked="0"/>
    </xf>
    <xf numFmtId="0" fontId="2" fillId="2" borderId="0" xfId="0" applyFont="1" applyFill="1" applyAlignment="1">
      <alignment horizontal="center"/>
    </xf>
    <xf numFmtId="0" fontId="5" fillId="3" borderId="0" xfId="0" applyFont="1" applyFill="1" applyAlignment="1">
      <alignment horizontal="left"/>
    </xf>
    <xf numFmtId="0" fontId="2" fillId="3" borderId="0" xfId="0" applyFont="1" applyFill="1" applyAlignment="1">
      <alignment wrapText="1"/>
    </xf>
    <xf numFmtId="0" fontId="73" fillId="2" borderId="0" xfId="0" applyFont="1" applyFill="1" applyAlignment="1">
      <alignment horizontal="right"/>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2" fillId="3" borderId="0" xfId="0" applyNumberFormat="1" applyFont="1" applyFill="1"/>
    <xf numFmtId="0" fontId="2" fillId="7" borderId="2" xfId="0" applyNumberFormat="1" applyFont="1" applyFill="1" applyBorder="1" applyAlignment="1" applyProtection="1">
      <alignment horizontal="center"/>
      <protection locked="0"/>
    </xf>
    <xf numFmtId="0" fontId="11" fillId="3" borderId="0" xfId="0" applyFont="1" applyFill="1" applyAlignment="1">
      <alignment horizontal="center" wrapText="1"/>
    </xf>
    <xf numFmtId="0" fontId="2" fillId="2" borderId="0" xfId="0" applyFont="1" applyFill="1" applyProtection="1">
      <protection hidden="1"/>
    </xf>
    <xf numFmtId="0" fontId="0" fillId="2" borderId="0" xfId="0" applyFill="1"/>
    <xf numFmtId="0" fontId="2" fillId="0" borderId="2" xfId="0" applyFont="1" applyBorder="1" applyAlignment="1" applyProtection="1">
      <alignment horizontal="center"/>
      <protection locked="0"/>
    </xf>
    <xf numFmtId="0" fontId="2" fillId="2" borderId="0" xfId="0" applyFont="1" applyFill="1"/>
    <xf numFmtId="0" fontId="2" fillId="2" borderId="0" xfId="0" applyFont="1" applyFill="1" applyProtection="1">
      <protection hidden="1"/>
    </xf>
    <xf numFmtId="0" fontId="0" fillId="0" borderId="0" xfId="0"/>
    <xf numFmtId="0" fontId="19" fillId="2" borderId="0" xfId="0" applyFont="1" applyFill="1" applyAlignment="1" applyProtection="1">
      <alignment horizontal="right"/>
      <protection hidden="1"/>
    </xf>
    <xf numFmtId="0" fontId="2" fillId="2" borderId="0" xfId="0" applyFont="1" applyFill="1"/>
    <xf numFmtId="0" fontId="19" fillId="2" borderId="0" xfId="0" applyFont="1" applyFill="1" applyAlignment="1">
      <alignment horizontal="center"/>
    </xf>
    <xf numFmtId="0" fontId="2" fillId="7" borderId="2" xfId="0" applyFont="1" applyFill="1" applyBorder="1" applyProtection="1">
      <protection locked="0"/>
    </xf>
    <xf numFmtId="0" fontId="2" fillId="2" borderId="0" xfId="0" applyFont="1" applyFill="1" applyAlignment="1" applyProtection="1">
      <protection hidden="1"/>
    </xf>
    <xf numFmtId="0" fontId="0" fillId="2" borderId="0" xfId="0" applyFill="1" applyAlignment="1"/>
    <xf numFmtId="3" fontId="75" fillId="2" borderId="0" xfId="0" applyNumberFormat="1" applyFont="1" applyFill="1" applyAlignment="1" applyProtection="1">
      <alignment horizontal="center"/>
      <protection hidden="1"/>
    </xf>
    <xf numFmtId="0" fontId="75" fillId="2" borderId="0" xfId="0" applyFont="1" applyFill="1" applyAlignment="1">
      <alignment horizontal="right"/>
    </xf>
    <xf numFmtId="0" fontId="2" fillId="2" borderId="0" xfId="0" applyFont="1" applyFill="1"/>
    <xf numFmtId="0" fontId="19" fillId="2" borderId="0" xfId="0" applyFont="1" applyFill="1" applyAlignment="1">
      <alignment horizontal="right"/>
    </xf>
    <xf numFmtId="0" fontId="2" fillId="7" borderId="2" xfId="0" applyFont="1" applyFill="1" applyBorder="1" applyProtection="1">
      <protection locked="0"/>
    </xf>
    <xf numFmtId="3" fontId="5" fillId="6" borderId="0" xfId="0" applyNumberFormat="1" applyFont="1" applyFill="1" applyBorder="1" applyAlignment="1" applyProtection="1">
      <alignment horizontal="center"/>
      <protection hidden="1"/>
    </xf>
    <xf numFmtId="0" fontId="2" fillId="2" borderId="0" xfId="0" applyFont="1" applyFill="1"/>
    <xf numFmtId="0" fontId="19" fillId="2" borderId="0" xfId="0" applyFont="1" applyFill="1"/>
    <xf numFmtId="0" fontId="2" fillId="2" borderId="0" xfId="0" applyFont="1" applyFill="1" applyProtection="1">
      <protection hidden="1"/>
    </xf>
    <xf numFmtId="0" fontId="0" fillId="2" borderId="0" xfId="0" applyFill="1"/>
    <xf numFmtId="0" fontId="2" fillId="2" borderId="0" xfId="0" applyFont="1" applyFill="1" applyAlignment="1" applyProtection="1">
      <alignment horizontal="center"/>
      <protection hidden="1"/>
    </xf>
    <xf numFmtId="0" fontId="2" fillId="0" borderId="2" xfId="0" applyFont="1" applyBorder="1" applyAlignment="1" applyProtection="1">
      <alignment horizontal="center"/>
      <protection locked="0"/>
    </xf>
    <xf numFmtId="0" fontId="2" fillId="0" borderId="2" xfId="0" applyFont="1" applyBorder="1" applyProtection="1">
      <protection locked="0"/>
    </xf>
    <xf numFmtId="0" fontId="19" fillId="2" borderId="0" xfId="0" applyFont="1" applyFill="1" applyAlignment="1">
      <alignment horizontal="center"/>
    </xf>
    <xf numFmtId="0" fontId="2" fillId="2" borderId="0" xfId="0" applyFont="1" applyFill="1"/>
    <xf numFmtId="0" fontId="19" fillId="2" borderId="0" xfId="0" applyFont="1" applyFill="1"/>
    <xf numFmtId="0" fontId="19" fillId="2" borderId="0" xfId="0" applyFont="1" applyFill="1" applyAlignment="1">
      <alignment horizontal="center" wrapText="1"/>
    </xf>
    <xf numFmtId="0" fontId="19" fillId="2" borderId="0" xfId="0" applyFont="1" applyFill="1" applyAlignment="1">
      <alignment horizontal="right"/>
    </xf>
    <xf numFmtId="0" fontId="2" fillId="7" borderId="2" xfId="0" applyFont="1" applyFill="1" applyBorder="1" applyProtection="1">
      <protection locked="0"/>
    </xf>
    <xf numFmtId="0" fontId="19" fillId="2" borderId="0" xfId="0" applyFont="1" applyFill="1" applyAlignment="1">
      <alignment horizontal="left"/>
    </xf>
    <xf numFmtId="0" fontId="2" fillId="2" borderId="0" xfId="0" applyFont="1" applyFill="1" applyAlignment="1">
      <alignment horizontal="center"/>
    </xf>
    <xf numFmtId="0" fontId="19" fillId="2" borderId="0" xfId="0" applyFont="1" applyFill="1"/>
    <xf numFmtId="0" fontId="2" fillId="7" borderId="2" xfId="0" applyFont="1" applyFill="1" applyBorder="1" applyProtection="1">
      <protection locked="0"/>
    </xf>
    <xf numFmtId="0" fontId="0" fillId="2" borderId="0" xfId="0" applyFill="1" applyBorder="1"/>
    <xf numFmtId="0" fontId="2" fillId="0" borderId="2" xfId="0" applyFont="1" applyBorder="1" applyAlignment="1" applyProtection="1">
      <alignment horizontal="center"/>
      <protection locked="0"/>
    </xf>
    <xf numFmtId="0" fontId="19" fillId="2" borderId="0" xfId="0" applyFont="1" applyFill="1" applyAlignment="1">
      <alignment horizontal="center"/>
    </xf>
    <xf numFmtId="0" fontId="19" fillId="2" borderId="0" xfId="0" applyFont="1" applyFill="1" applyAlignment="1">
      <alignment horizontal="center" wrapText="1"/>
    </xf>
    <xf numFmtId="0" fontId="19" fillId="2" borderId="0" xfId="0" applyFont="1" applyFill="1" applyAlignment="1" applyProtection="1">
      <alignment horizontal="right"/>
      <protection hidden="1"/>
    </xf>
    <xf numFmtId="0" fontId="2" fillId="0" borderId="2" xfId="0" applyFont="1" applyBorder="1" applyAlignment="1" applyProtection="1">
      <alignment horizontal="center"/>
      <protection locked="0"/>
    </xf>
    <xf numFmtId="0" fontId="19" fillId="2" borderId="0" xfId="0" applyFont="1" applyFill="1" applyAlignment="1">
      <alignment horizontal="center"/>
    </xf>
    <xf numFmtId="0" fontId="2" fillId="2" borderId="0" xfId="0" applyFont="1" applyFill="1"/>
    <xf numFmtId="0" fontId="19" fillId="2" borderId="0" xfId="0" applyFont="1" applyFill="1" applyAlignment="1">
      <alignment horizontal="center" wrapText="1"/>
    </xf>
    <xf numFmtId="0" fontId="2" fillId="7" borderId="2" xfId="0" applyFont="1" applyFill="1" applyBorder="1" applyProtection="1">
      <protection locked="0"/>
    </xf>
    <xf numFmtId="0" fontId="2" fillId="2" borderId="0" xfId="0" applyFont="1" applyFill="1" applyAlignment="1">
      <alignment horizontal="center"/>
    </xf>
    <xf numFmtId="0" fontId="19" fillId="2" borderId="0" xfId="0" applyFont="1" applyFill="1" applyAlignment="1">
      <alignment horizontal="center"/>
    </xf>
    <xf numFmtId="0" fontId="76" fillId="2" borderId="10" xfId="0" applyFont="1" applyFill="1" applyBorder="1" applyAlignment="1">
      <alignment horizontal="right"/>
    </xf>
    <xf numFmtId="3" fontId="76" fillId="2" borderId="1" xfId="0" applyNumberFormat="1" applyFont="1" applyFill="1" applyBorder="1" applyAlignment="1" applyProtection="1">
      <alignment horizontal="center"/>
      <protection hidden="1"/>
    </xf>
    <xf numFmtId="0" fontId="2" fillId="2" borderId="0" xfId="0" applyFont="1" applyFill="1" applyProtection="1">
      <protection hidden="1"/>
    </xf>
    <xf numFmtId="171" fontId="2" fillId="3" borderId="0" xfId="4" applyNumberFormat="1" applyFont="1" applyFill="1"/>
    <xf numFmtId="170" fontId="5" fillId="3" borderId="0" xfId="4" applyNumberFormat="1" applyFont="1" applyFill="1"/>
    <xf numFmtId="0" fontId="36" fillId="3" borderId="0" xfId="0" applyFont="1" applyFill="1" applyAlignment="1">
      <alignment horizontal="center"/>
    </xf>
    <xf numFmtId="0" fontId="78" fillId="2" borderId="0" xfId="0" applyFont="1" applyFill="1"/>
    <xf numFmtId="0" fontId="77" fillId="2" borderId="0" xfId="0" applyFont="1" applyFill="1" applyAlignment="1">
      <alignment horizontal="right"/>
    </xf>
    <xf numFmtId="3" fontId="77" fillId="2" borderId="0" xfId="0" applyNumberFormat="1" applyFont="1" applyFill="1"/>
    <xf numFmtId="0" fontId="67" fillId="2" borderId="0" xfId="0" applyFont="1" applyFill="1"/>
    <xf numFmtId="0" fontId="10" fillId="2" borderId="0" xfId="0" applyFont="1" applyFill="1"/>
    <xf numFmtId="170" fontId="23" fillId="2" borderId="2" xfId="4" applyNumberFormat="1" applyFont="1" applyFill="1" applyBorder="1" applyAlignment="1" applyProtection="1">
      <alignment horizontal="center"/>
      <protection hidden="1"/>
    </xf>
    <xf numFmtId="170" fontId="20" fillId="2" borderId="2" xfId="4" applyNumberFormat="1" applyFont="1" applyFill="1" applyBorder="1" applyAlignment="1" applyProtection="1">
      <alignment horizontal="center"/>
      <protection hidden="1"/>
    </xf>
    <xf numFmtId="0" fontId="29" fillId="2" borderId="2" xfId="0" applyFont="1" applyFill="1" applyBorder="1" applyAlignment="1">
      <alignment horizontal="center" wrapText="1"/>
    </xf>
    <xf numFmtId="0" fontId="48" fillId="2" borderId="2" xfId="0" applyFont="1" applyFill="1" applyBorder="1" applyAlignment="1">
      <alignment horizontal="center" wrapText="1"/>
    </xf>
    <xf numFmtId="0" fontId="79" fillId="3" borderId="0" xfId="0" applyFont="1" applyFill="1" applyAlignment="1">
      <alignment horizontal="right"/>
    </xf>
    <xf numFmtId="0" fontId="79" fillId="3" borderId="0" xfId="0" applyFont="1" applyFill="1" applyAlignment="1">
      <alignment horizontal="center"/>
    </xf>
    <xf numFmtId="0" fontId="79" fillId="3" borderId="0" xfId="0" applyFont="1" applyFill="1"/>
    <xf numFmtId="171" fontId="79" fillId="3" borderId="0" xfId="4" applyNumberFormat="1" applyFont="1" applyFill="1"/>
    <xf numFmtId="0" fontId="5" fillId="6" borderId="0" xfId="0" applyFont="1" applyFill="1" applyAlignment="1">
      <alignment vertical="center"/>
    </xf>
    <xf numFmtId="0" fontId="79" fillId="3" borderId="0" xfId="0" applyFont="1" applyFill="1" applyAlignment="1">
      <alignment horizontal="center"/>
    </xf>
    <xf numFmtId="0" fontId="2" fillId="2" borderId="0" xfId="0" applyFont="1" applyFill="1" applyProtection="1">
      <protection hidden="1"/>
    </xf>
    <xf numFmtId="0" fontId="0" fillId="2" borderId="0" xfId="0" applyFill="1"/>
    <xf numFmtId="0" fontId="19" fillId="2" borderId="0" xfId="0" applyFont="1" applyFill="1" applyProtection="1">
      <protection hidden="1"/>
    </xf>
    <xf numFmtId="0" fontId="27" fillId="2" borderId="0" xfId="0" applyFont="1" applyFill="1" applyProtection="1">
      <protection hidden="1"/>
    </xf>
    <xf numFmtId="0" fontId="19" fillId="2" borderId="0" xfId="0" applyFont="1" applyFill="1" applyAlignment="1" applyProtection="1">
      <alignment horizontal="left"/>
      <protection hidden="1"/>
    </xf>
    <xf numFmtId="0" fontId="19" fillId="2" borderId="0" xfId="0" applyFont="1" applyFill="1" applyAlignment="1" applyProtection="1">
      <alignment horizontal="right"/>
      <protection hidden="1"/>
    </xf>
    <xf numFmtId="0" fontId="28" fillId="2" borderId="0" xfId="0" applyFont="1" applyFill="1" applyAlignment="1" applyProtection="1">
      <alignment horizontal="center"/>
      <protection hidden="1"/>
    </xf>
    <xf numFmtId="0" fontId="0" fillId="0" borderId="0" xfId="0"/>
    <xf numFmtId="10" fontId="19" fillId="2" borderId="0" xfId="0" applyNumberFormat="1" applyFont="1" applyFill="1" applyBorder="1" applyAlignment="1">
      <alignment horizontal="center" vertical="center" wrapText="1"/>
    </xf>
    <xf numFmtId="0" fontId="2" fillId="2" borderId="0" xfId="0" applyFont="1" applyFill="1" applyAlignment="1" applyProtection="1">
      <alignment horizontal="center"/>
      <protection hidden="1"/>
    </xf>
    <xf numFmtId="0" fontId="12" fillId="2" borderId="0" xfId="0" applyFont="1" applyFill="1" applyProtection="1">
      <protection hidden="1"/>
    </xf>
    <xf numFmtId="0" fontId="19" fillId="4" borderId="2" xfId="0" applyFont="1" applyFill="1" applyBorder="1" applyProtection="1">
      <protection hidden="1"/>
    </xf>
    <xf numFmtId="0" fontId="19" fillId="4" borderId="2" xfId="0" applyFont="1" applyFill="1" applyBorder="1" applyAlignment="1" applyProtection="1">
      <alignment horizontal="left"/>
      <protection hidden="1"/>
    </xf>
    <xf numFmtId="3" fontId="2" fillId="0" borderId="3" xfId="0" applyNumberFormat="1" applyFont="1" applyBorder="1" applyAlignment="1" applyProtection="1">
      <alignment horizontal="center"/>
      <protection locked="0"/>
    </xf>
    <xf numFmtId="3" fontId="2" fillId="0" borderId="4" xfId="0" applyNumberFormat="1" applyFont="1" applyBorder="1" applyProtection="1">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3" xfId="0" applyFont="1" applyBorder="1" applyAlignment="1" applyProtection="1">
      <alignment horizontal="center"/>
      <protection locked="0" hidden="1"/>
    </xf>
    <xf numFmtId="0" fontId="2" fillId="0" borderId="4" xfId="0" applyFont="1" applyBorder="1" applyAlignment="1" applyProtection="1">
      <alignment horizontal="center"/>
      <protection locked="0" hidden="1"/>
    </xf>
    <xf numFmtId="167" fontId="2" fillId="0" borderId="3" xfId="0" applyNumberFormat="1" applyFont="1" applyBorder="1" applyAlignment="1" applyProtection="1">
      <alignment horizontal="center"/>
      <protection locked="0" hidden="1"/>
    </xf>
    <xf numFmtId="167" fontId="2" fillId="0" borderId="4" xfId="0" applyNumberFormat="1" applyFont="1" applyBorder="1" applyAlignment="1" applyProtection="1">
      <alignment horizontal="center"/>
      <protection locked="0" hidden="1"/>
    </xf>
    <xf numFmtId="167" fontId="19" fillId="0" borderId="3" xfId="0" applyNumberFormat="1" applyFont="1" applyBorder="1" applyAlignment="1" applyProtection="1">
      <alignment horizontal="center"/>
      <protection locked="0" hidden="1"/>
    </xf>
    <xf numFmtId="167" fontId="19" fillId="0" borderId="4" xfId="0" applyNumberFormat="1" applyFont="1" applyBorder="1" applyAlignment="1" applyProtection="1">
      <alignment horizontal="center"/>
      <protection locked="0" hidden="1"/>
    </xf>
    <xf numFmtId="0" fontId="16" fillId="2" borderId="0" xfId="0" applyFont="1" applyFill="1" applyAlignment="1" applyProtection="1">
      <alignment horizontal="center"/>
      <protection hidden="1"/>
    </xf>
    <xf numFmtId="0" fontId="17" fillId="2" borderId="0" xfId="0" applyFont="1" applyFill="1" applyAlignment="1">
      <alignment horizontal="center"/>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19" fillId="0" borderId="3" xfId="0" applyNumberFormat="1" applyFont="1" applyBorder="1" applyAlignment="1" applyProtection="1">
      <alignment horizontal="center"/>
      <protection locked="0" hidden="1"/>
    </xf>
    <xf numFmtId="14" fontId="0" fillId="0" borderId="4" xfId="0" applyNumberFormat="1" applyBorder="1" applyAlignment="1" applyProtection="1">
      <alignment horizontal="center"/>
      <protection locked="0"/>
    </xf>
    <xf numFmtId="0" fontId="2" fillId="2" borderId="0" xfId="0" applyFont="1" applyFill="1" applyAlignment="1" applyProtection="1">
      <alignment horizontal="center" wrapText="1"/>
      <protection hidden="1"/>
    </xf>
    <xf numFmtId="0" fontId="0" fillId="0" borderId="0" xfId="0" applyAlignment="1">
      <alignment wrapText="1"/>
    </xf>
    <xf numFmtId="0" fontId="2" fillId="2" borderId="0" xfId="0" applyFont="1" applyFill="1" applyAlignment="1" applyProtection="1">
      <alignment horizontal="center" vertical="top" wrapText="1"/>
      <protection hidden="1"/>
    </xf>
    <xf numFmtId="0" fontId="14" fillId="2" borderId="0" xfId="0" applyFont="1" applyFill="1" applyAlignment="1" applyProtection="1">
      <alignment horizontal="center"/>
      <protection hidden="1"/>
    </xf>
    <xf numFmtId="0" fontId="15" fillId="2" borderId="0" xfId="0" applyFont="1" applyFill="1" applyAlignment="1">
      <alignment horizontal="center"/>
    </xf>
    <xf numFmtId="0" fontId="0" fillId="0" borderId="0" xfId="0" applyAlignment="1">
      <alignment horizontal="center"/>
    </xf>
    <xf numFmtId="0" fontId="74" fillId="2" borderId="0" xfId="0" applyFont="1" applyFill="1" applyAlignment="1">
      <alignment horizontal="center"/>
    </xf>
    <xf numFmtId="0" fontId="3" fillId="2" borderId="0" xfId="0" applyFont="1" applyFill="1" applyAlignment="1" applyProtection="1">
      <alignment horizontal="center"/>
      <protection hidden="1"/>
    </xf>
    <xf numFmtId="0" fontId="4" fillId="2" borderId="0" xfId="0" applyFont="1" applyFill="1" applyAlignment="1" applyProtection="1">
      <alignment horizontal="center"/>
      <protection hidden="1"/>
    </xf>
    <xf numFmtId="0" fontId="4" fillId="2" borderId="0" xfId="0" applyFont="1" applyFill="1" applyProtection="1">
      <protection hidden="1"/>
    </xf>
    <xf numFmtId="0" fontId="8" fillId="2" borderId="0" xfId="0" applyFont="1" applyFill="1" applyAlignment="1" applyProtection="1">
      <alignment horizontal="center"/>
      <protection hidden="1"/>
    </xf>
    <xf numFmtId="0" fontId="7" fillId="2" borderId="0" xfId="0" applyFont="1" applyFill="1" applyProtection="1">
      <protection hidden="1"/>
    </xf>
    <xf numFmtId="0" fontId="2" fillId="2" borderId="0" xfId="0" applyFont="1" applyFill="1" applyAlignment="1" applyProtection="1">
      <alignment horizontal="left"/>
      <protection hidden="1"/>
    </xf>
    <xf numFmtId="0" fontId="13" fillId="2" borderId="0" xfId="0" applyFont="1" applyFill="1" applyAlignment="1" applyProtection="1">
      <alignment horizontal="left"/>
      <protection hidden="1"/>
    </xf>
    <xf numFmtId="0" fontId="12" fillId="2" borderId="0" xfId="0" applyFont="1" applyFill="1" applyAlignment="1">
      <alignment wrapText="1"/>
    </xf>
    <xf numFmtId="0" fontId="19" fillId="2" borderId="0" xfId="0" applyFont="1" applyFill="1" applyAlignment="1">
      <alignment horizontal="center"/>
    </xf>
    <xf numFmtId="0" fontId="2" fillId="2" borderId="0" xfId="0" applyFont="1" applyFill="1"/>
    <xf numFmtId="0" fontId="2" fillId="2" borderId="0" xfId="0" applyFont="1" applyFill="1" applyAlignment="1">
      <alignment wrapText="1"/>
    </xf>
    <xf numFmtId="0" fontId="0" fillId="2" borderId="0" xfId="0" applyFill="1" applyAlignment="1">
      <alignment wrapText="1"/>
    </xf>
    <xf numFmtId="0" fontId="19" fillId="2" borderId="0" xfId="0" applyFont="1" applyFill="1" applyAlignment="1">
      <alignment wrapText="1"/>
    </xf>
    <xf numFmtId="0" fontId="2" fillId="0" borderId="0" xfId="0" applyFont="1" applyAlignment="1">
      <alignment wrapText="1"/>
    </xf>
    <xf numFmtId="0" fontId="19" fillId="2" borderId="0" xfId="0" applyFont="1" applyFill="1" applyAlignment="1">
      <alignment vertical="center" wrapText="1"/>
    </xf>
    <xf numFmtId="0" fontId="2" fillId="2" borderId="0" xfId="0" applyFont="1" applyFill="1" applyAlignment="1">
      <alignment vertical="center" wrapText="1"/>
    </xf>
    <xf numFmtId="0" fontId="19" fillId="2" borderId="0" xfId="0" applyFont="1" applyFill="1" applyAlignment="1">
      <alignment horizontal="left" vertical="center" wrapText="1"/>
    </xf>
    <xf numFmtId="0" fontId="2" fillId="2" borderId="0" xfId="0" applyFont="1" applyFill="1" applyAlignment="1">
      <alignment horizontal="left" vertical="center" wrapText="1"/>
    </xf>
    <xf numFmtId="0" fontId="23" fillId="2" borderId="0" xfId="0" applyFont="1" applyFill="1" applyAlignment="1">
      <alignment wrapText="1"/>
    </xf>
    <xf numFmtId="0" fontId="25" fillId="2" borderId="0" xfId="0" applyFont="1" applyFill="1" applyAlignment="1">
      <alignment wrapText="1"/>
    </xf>
    <xf numFmtId="0" fontId="23" fillId="2" borderId="0" xfId="0" applyFont="1" applyFill="1"/>
    <xf numFmtId="0" fontId="19" fillId="2" borderId="0" xfId="0" applyFont="1" applyFill="1"/>
    <xf numFmtId="0" fontId="2" fillId="2" borderId="3" xfId="0" applyFont="1" applyFill="1" applyBorder="1"/>
    <xf numFmtId="0" fontId="2" fillId="2" borderId="4" xfId="0" applyFont="1" applyFill="1" applyBorder="1"/>
    <xf numFmtId="0" fontId="2" fillId="7" borderId="3" xfId="0" applyFont="1" applyFill="1" applyBorder="1" applyProtection="1">
      <protection locked="0"/>
    </xf>
    <xf numFmtId="0" fontId="0" fillId="0" borderId="8" xfId="0" applyBorder="1"/>
    <xf numFmtId="0" fontId="0" fillId="0" borderId="4" xfId="0" applyBorder="1"/>
    <xf numFmtId="0" fontId="25" fillId="2" borderId="0" xfId="0" applyFont="1" applyFill="1" applyAlignment="1">
      <alignment horizontal="center" wrapText="1"/>
    </xf>
    <xf numFmtId="0" fontId="26" fillId="2" borderId="0" xfId="0" applyFont="1" applyFill="1"/>
    <xf numFmtId="0" fontId="2" fillId="2" borderId="0" xfId="0" applyFont="1" applyFill="1" applyAlignment="1">
      <alignment horizontal="left" wrapText="1"/>
    </xf>
    <xf numFmtId="0" fontId="77" fillId="2" borderId="0" xfId="0" applyFont="1" applyFill="1"/>
    <xf numFmtId="0" fontId="19" fillId="2" borderId="0" xfId="0" applyFont="1" applyFill="1" applyAlignment="1">
      <alignment horizontal="center" wrapText="1"/>
    </xf>
    <xf numFmtId="0" fontId="19" fillId="2" borderId="0" xfId="0" applyFont="1" applyFill="1" applyAlignment="1">
      <alignment horizontal="right"/>
    </xf>
    <xf numFmtId="0" fontId="2" fillId="7" borderId="2" xfId="0" applyFont="1" applyFill="1" applyBorder="1" applyProtection="1">
      <protection locked="0"/>
    </xf>
    <xf numFmtId="0" fontId="10" fillId="2" borderId="0" xfId="0" applyFont="1" applyFill="1" applyAlignment="1">
      <alignment horizontal="left" wrapText="1"/>
    </xf>
    <xf numFmtId="0" fontId="20" fillId="2" borderId="0" xfId="0" applyFont="1" applyFill="1"/>
    <xf numFmtId="0" fontId="37" fillId="2" borderId="0" xfId="0" applyFont="1" applyFill="1" applyAlignment="1">
      <alignment wrapText="1"/>
    </xf>
    <xf numFmtId="0" fontId="50" fillId="0" borderId="0" xfId="0" applyFont="1" applyAlignment="1">
      <alignment wrapText="1"/>
    </xf>
    <xf numFmtId="0" fontId="20" fillId="2" borderId="0" xfId="0" applyFont="1" applyFill="1" applyAlignment="1"/>
    <xf numFmtId="0" fontId="0" fillId="0" borderId="0" xfId="0" applyAlignment="1"/>
    <xf numFmtId="0" fontId="19" fillId="2" borderId="0" xfId="0" applyFont="1" applyFill="1" applyAlignment="1">
      <alignment horizontal="left" wrapText="1"/>
    </xf>
    <xf numFmtId="0" fontId="19" fillId="2" borderId="0" xfId="0" applyFont="1" applyFill="1" applyAlignment="1">
      <alignment horizontal="left"/>
    </xf>
    <xf numFmtId="0" fontId="53" fillId="0" borderId="0" xfId="0" applyFont="1"/>
    <xf numFmtId="0" fontId="56" fillId="2" borderId="0" xfId="0" applyFont="1" applyFill="1" applyAlignment="1">
      <alignment horizontal="left"/>
    </xf>
    <xf numFmtId="0" fontId="57" fillId="2" borderId="0" xfId="0" applyFont="1" applyFill="1" applyAlignment="1">
      <alignment horizontal="left"/>
    </xf>
    <xf numFmtId="0" fontId="58" fillId="2" borderId="0" xfId="0" applyFont="1" applyFill="1" applyAlignment="1">
      <alignment horizontal="left"/>
    </xf>
    <xf numFmtId="0" fontId="59" fillId="2" borderId="0" xfId="0" applyFont="1" applyFill="1" applyAlignment="1">
      <alignment wrapText="1"/>
    </xf>
    <xf numFmtId="0" fontId="60" fillId="2" borderId="0" xfId="0" applyFont="1" applyFill="1" applyAlignment="1">
      <alignment wrapText="1"/>
    </xf>
    <xf numFmtId="0" fontId="23" fillId="2" borderId="0" xfId="0" applyFont="1" applyFill="1" applyAlignment="1">
      <alignment horizontal="left" wrapText="1"/>
    </xf>
    <xf numFmtId="0" fontId="2" fillId="2" borderId="0" xfId="0" applyFont="1" applyFill="1" applyAlignment="1">
      <alignment horizontal="left"/>
    </xf>
    <xf numFmtId="0" fontId="0" fillId="0" borderId="0" xfId="0" applyAlignment="1">
      <alignment horizontal="left"/>
    </xf>
    <xf numFmtId="0" fontId="2" fillId="2" borderId="0" xfId="0" applyFont="1" applyFill="1" applyAlignment="1">
      <alignment horizontal="center"/>
    </xf>
    <xf numFmtId="0" fontId="46" fillId="0" borderId="0" xfId="0" applyFont="1"/>
    <xf numFmtId="0" fontId="13" fillId="2" borderId="0" xfId="0" applyFont="1" applyFill="1" applyAlignment="1">
      <alignment wrapText="1"/>
    </xf>
    <xf numFmtId="0" fontId="25" fillId="2" borderId="0" xfId="0" applyFont="1" applyFill="1" applyAlignment="1">
      <alignment horizontal="left" wrapText="1"/>
    </xf>
    <xf numFmtId="165" fontId="19" fillId="2" borderId="10" xfId="0" applyNumberFormat="1" applyFont="1" applyFill="1" applyBorder="1" applyAlignment="1">
      <alignment horizontal="right"/>
    </xf>
  </cellXfs>
  <cellStyles count="5">
    <cellStyle name="Comma" xfId="1" builtinId="3"/>
    <cellStyle name="Hyperlink" xfId="3" builtinId="8"/>
    <cellStyle name="Normal" xfId="0" builtinId="0"/>
    <cellStyle name="Normal 2" xfId="2" xr:uid="{1DEA1885-A5CF-4E35-8951-E7756312B356}"/>
    <cellStyle name="Percent" xfId="4" builtinId="5"/>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209550</xdr:colOff>
      <xdr:row>0</xdr:row>
      <xdr:rowOff>57150</xdr:rowOff>
    </xdr:from>
    <xdr:to>
      <xdr:col>2</xdr:col>
      <xdr:colOff>514350</xdr:colOff>
      <xdr:row>6</xdr:row>
      <xdr:rowOff>104775</xdr:rowOff>
    </xdr:to>
    <xdr:pic>
      <xdr:nvPicPr>
        <xdr:cNvPr id="2" name="Picture 5" descr="sarlog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57150"/>
          <a:ext cx="10477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75C55-A09C-4931-AD76-050FBF9BAD04}">
  <dimension ref="A1:IF1954"/>
  <sheetViews>
    <sheetView tabSelected="1" zoomScaleNormal="100" workbookViewId="0">
      <selection activeCell="L5" sqref="L5"/>
    </sheetView>
  </sheetViews>
  <sheetFormatPr defaultColWidth="11.42578125" defaultRowHeight="12.75" x14ac:dyDescent="0.2"/>
  <cols>
    <col min="1" max="1" width="1.7109375" style="7" customWidth="1"/>
    <col min="2" max="2" width="11.140625" style="7" customWidth="1"/>
    <col min="3" max="3" width="8.85546875" style="7" customWidth="1"/>
    <col min="4" max="4" width="4.140625" style="7" customWidth="1"/>
    <col min="5" max="5" width="14.42578125" style="7" customWidth="1"/>
    <col min="6" max="6" width="3" style="7" customWidth="1"/>
    <col min="7" max="7" width="26.42578125" style="7" customWidth="1"/>
    <col min="8" max="8" width="15" style="46" customWidth="1"/>
    <col min="9" max="9" width="19.28515625" style="46" customWidth="1"/>
    <col min="10" max="10" width="1.7109375" style="7" customWidth="1"/>
    <col min="11" max="11" width="12.85546875" style="46" customWidth="1"/>
    <col min="12" max="20" width="11.42578125" style="7"/>
    <col min="21" max="21" width="2.85546875" style="7" customWidth="1"/>
    <col min="22" max="23" width="11.42578125" style="46"/>
    <col min="24" max="25" width="11.42578125" style="7"/>
    <col min="26" max="96" width="11.42578125" style="48"/>
    <col min="97" max="256" width="11.42578125" style="7"/>
    <col min="257" max="257" width="1.7109375" style="7" customWidth="1"/>
    <col min="258" max="258" width="11.140625" style="7" customWidth="1"/>
    <col min="259" max="259" width="8.85546875" style="7" customWidth="1"/>
    <col min="260" max="260" width="4.140625" style="7" customWidth="1"/>
    <col min="261" max="261" width="14.42578125" style="7" customWidth="1"/>
    <col min="262" max="262" width="3" style="7" customWidth="1"/>
    <col min="263" max="263" width="26.42578125" style="7" customWidth="1"/>
    <col min="264" max="264" width="13.85546875" style="7" customWidth="1"/>
    <col min="265" max="265" width="17.42578125" style="7" customWidth="1"/>
    <col min="266" max="266" width="1.7109375" style="7" customWidth="1"/>
    <col min="267" max="276" width="11.42578125" style="7"/>
    <col min="277" max="277" width="2.85546875" style="7" customWidth="1"/>
    <col min="278" max="512" width="11.42578125" style="7"/>
    <col min="513" max="513" width="1.7109375" style="7" customWidth="1"/>
    <col min="514" max="514" width="11.140625" style="7" customWidth="1"/>
    <col min="515" max="515" width="8.85546875" style="7" customWidth="1"/>
    <col min="516" max="516" width="4.140625" style="7" customWidth="1"/>
    <col min="517" max="517" width="14.42578125" style="7" customWidth="1"/>
    <col min="518" max="518" width="3" style="7" customWidth="1"/>
    <col min="519" max="519" width="26.42578125" style="7" customWidth="1"/>
    <col min="520" max="520" width="13.85546875" style="7" customWidth="1"/>
    <col min="521" max="521" width="17.42578125" style="7" customWidth="1"/>
    <col min="522" max="522" width="1.7109375" style="7" customWidth="1"/>
    <col min="523" max="532" width="11.42578125" style="7"/>
    <col min="533" max="533" width="2.85546875" style="7" customWidth="1"/>
    <col min="534" max="768" width="11.42578125" style="7"/>
    <col min="769" max="769" width="1.7109375" style="7" customWidth="1"/>
    <col min="770" max="770" width="11.140625" style="7" customWidth="1"/>
    <col min="771" max="771" width="8.85546875" style="7" customWidth="1"/>
    <col min="772" max="772" width="4.140625" style="7" customWidth="1"/>
    <col min="773" max="773" width="14.42578125" style="7" customWidth="1"/>
    <col min="774" max="774" width="3" style="7" customWidth="1"/>
    <col min="775" max="775" width="26.42578125" style="7" customWidth="1"/>
    <col min="776" max="776" width="13.85546875" style="7" customWidth="1"/>
    <col min="777" max="777" width="17.42578125" style="7" customWidth="1"/>
    <col min="778" max="778" width="1.7109375" style="7" customWidth="1"/>
    <col min="779" max="788" width="11.42578125" style="7"/>
    <col min="789" max="789" width="2.85546875" style="7" customWidth="1"/>
    <col min="790" max="1024" width="11.42578125" style="7"/>
    <col min="1025" max="1025" width="1.7109375" style="7" customWidth="1"/>
    <col min="1026" max="1026" width="11.140625" style="7" customWidth="1"/>
    <col min="1027" max="1027" width="8.85546875" style="7" customWidth="1"/>
    <col min="1028" max="1028" width="4.140625" style="7" customWidth="1"/>
    <col min="1029" max="1029" width="14.42578125" style="7" customWidth="1"/>
    <col min="1030" max="1030" width="3" style="7" customWidth="1"/>
    <col min="1031" max="1031" width="26.42578125" style="7" customWidth="1"/>
    <col min="1032" max="1032" width="13.85546875" style="7" customWidth="1"/>
    <col min="1033" max="1033" width="17.42578125" style="7" customWidth="1"/>
    <col min="1034" max="1034" width="1.7109375" style="7" customWidth="1"/>
    <col min="1035" max="1044" width="11.42578125" style="7"/>
    <col min="1045" max="1045" width="2.85546875" style="7" customWidth="1"/>
    <col min="1046" max="1280" width="11.42578125" style="7"/>
    <col min="1281" max="1281" width="1.7109375" style="7" customWidth="1"/>
    <col min="1282" max="1282" width="11.140625" style="7" customWidth="1"/>
    <col min="1283" max="1283" width="8.85546875" style="7" customWidth="1"/>
    <col min="1284" max="1284" width="4.140625" style="7" customWidth="1"/>
    <col min="1285" max="1285" width="14.42578125" style="7" customWidth="1"/>
    <col min="1286" max="1286" width="3" style="7" customWidth="1"/>
    <col min="1287" max="1287" width="26.42578125" style="7" customWidth="1"/>
    <col min="1288" max="1288" width="13.85546875" style="7" customWidth="1"/>
    <col min="1289" max="1289" width="17.42578125" style="7" customWidth="1"/>
    <col min="1290" max="1290" width="1.7109375" style="7" customWidth="1"/>
    <col min="1291" max="1300" width="11.42578125" style="7"/>
    <col min="1301" max="1301" width="2.85546875" style="7" customWidth="1"/>
    <col min="1302" max="1536" width="11.42578125" style="7"/>
    <col min="1537" max="1537" width="1.7109375" style="7" customWidth="1"/>
    <col min="1538" max="1538" width="11.140625" style="7" customWidth="1"/>
    <col min="1539" max="1539" width="8.85546875" style="7" customWidth="1"/>
    <col min="1540" max="1540" width="4.140625" style="7" customWidth="1"/>
    <col min="1541" max="1541" width="14.42578125" style="7" customWidth="1"/>
    <col min="1542" max="1542" width="3" style="7" customWidth="1"/>
    <col min="1543" max="1543" width="26.42578125" style="7" customWidth="1"/>
    <col min="1544" max="1544" width="13.85546875" style="7" customWidth="1"/>
    <col min="1545" max="1545" width="17.42578125" style="7" customWidth="1"/>
    <col min="1546" max="1546" width="1.7109375" style="7" customWidth="1"/>
    <col min="1547" max="1556" width="11.42578125" style="7"/>
    <col min="1557" max="1557" width="2.85546875" style="7" customWidth="1"/>
    <col min="1558" max="1792" width="11.42578125" style="7"/>
    <col min="1793" max="1793" width="1.7109375" style="7" customWidth="1"/>
    <col min="1794" max="1794" width="11.140625" style="7" customWidth="1"/>
    <col min="1795" max="1795" width="8.85546875" style="7" customWidth="1"/>
    <col min="1796" max="1796" width="4.140625" style="7" customWidth="1"/>
    <col min="1797" max="1797" width="14.42578125" style="7" customWidth="1"/>
    <col min="1798" max="1798" width="3" style="7" customWidth="1"/>
    <col min="1799" max="1799" width="26.42578125" style="7" customWidth="1"/>
    <col min="1800" max="1800" width="13.85546875" style="7" customWidth="1"/>
    <col min="1801" max="1801" width="17.42578125" style="7" customWidth="1"/>
    <col min="1802" max="1802" width="1.7109375" style="7" customWidth="1"/>
    <col min="1803" max="1812" width="11.42578125" style="7"/>
    <col min="1813" max="1813" width="2.85546875" style="7" customWidth="1"/>
    <col min="1814" max="2048" width="11.42578125" style="7"/>
    <col min="2049" max="2049" width="1.7109375" style="7" customWidth="1"/>
    <col min="2050" max="2050" width="11.140625" style="7" customWidth="1"/>
    <col min="2051" max="2051" width="8.85546875" style="7" customWidth="1"/>
    <col min="2052" max="2052" width="4.140625" style="7" customWidth="1"/>
    <col min="2053" max="2053" width="14.42578125" style="7" customWidth="1"/>
    <col min="2054" max="2054" width="3" style="7" customWidth="1"/>
    <col min="2055" max="2055" width="26.42578125" style="7" customWidth="1"/>
    <col min="2056" max="2056" width="13.85546875" style="7" customWidth="1"/>
    <col min="2057" max="2057" width="17.42578125" style="7" customWidth="1"/>
    <col min="2058" max="2058" width="1.7109375" style="7" customWidth="1"/>
    <col min="2059" max="2068" width="11.42578125" style="7"/>
    <col min="2069" max="2069" width="2.85546875" style="7" customWidth="1"/>
    <col min="2070" max="2304" width="11.42578125" style="7"/>
    <col min="2305" max="2305" width="1.7109375" style="7" customWidth="1"/>
    <col min="2306" max="2306" width="11.140625" style="7" customWidth="1"/>
    <col min="2307" max="2307" width="8.85546875" style="7" customWidth="1"/>
    <col min="2308" max="2308" width="4.140625" style="7" customWidth="1"/>
    <col min="2309" max="2309" width="14.42578125" style="7" customWidth="1"/>
    <col min="2310" max="2310" width="3" style="7" customWidth="1"/>
    <col min="2311" max="2311" width="26.42578125" style="7" customWidth="1"/>
    <col min="2312" max="2312" width="13.85546875" style="7" customWidth="1"/>
    <col min="2313" max="2313" width="17.42578125" style="7" customWidth="1"/>
    <col min="2314" max="2314" width="1.7109375" style="7" customWidth="1"/>
    <col min="2315" max="2324" width="11.42578125" style="7"/>
    <col min="2325" max="2325" width="2.85546875" style="7" customWidth="1"/>
    <col min="2326" max="2560" width="11.42578125" style="7"/>
    <col min="2561" max="2561" width="1.7109375" style="7" customWidth="1"/>
    <col min="2562" max="2562" width="11.140625" style="7" customWidth="1"/>
    <col min="2563" max="2563" width="8.85546875" style="7" customWidth="1"/>
    <col min="2564" max="2564" width="4.140625" style="7" customWidth="1"/>
    <col min="2565" max="2565" width="14.42578125" style="7" customWidth="1"/>
    <col min="2566" max="2566" width="3" style="7" customWidth="1"/>
    <col min="2567" max="2567" width="26.42578125" style="7" customWidth="1"/>
    <col min="2568" max="2568" width="13.85546875" style="7" customWidth="1"/>
    <col min="2569" max="2569" width="17.42578125" style="7" customWidth="1"/>
    <col min="2570" max="2570" width="1.7109375" style="7" customWidth="1"/>
    <col min="2571" max="2580" width="11.42578125" style="7"/>
    <col min="2581" max="2581" width="2.85546875" style="7" customWidth="1"/>
    <col min="2582" max="2816" width="11.42578125" style="7"/>
    <col min="2817" max="2817" width="1.7109375" style="7" customWidth="1"/>
    <col min="2818" max="2818" width="11.140625" style="7" customWidth="1"/>
    <col min="2819" max="2819" width="8.85546875" style="7" customWidth="1"/>
    <col min="2820" max="2820" width="4.140625" style="7" customWidth="1"/>
    <col min="2821" max="2821" width="14.42578125" style="7" customWidth="1"/>
    <col min="2822" max="2822" width="3" style="7" customWidth="1"/>
    <col min="2823" max="2823" width="26.42578125" style="7" customWidth="1"/>
    <col min="2824" max="2824" width="13.85546875" style="7" customWidth="1"/>
    <col min="2825" max="2825" width="17.42578125" style="7" customWidth="1"/>
    <col min="2826" max="2826" width="1.7109375" style="7" customWidth="1"/>
    <col min="2827" max="2836" width="11.42578125" style="7"/>
    <col min="2837" max="2837" width="2.85546875" style="7" customWidth="1"/>
    <col min="2838" max="3072" width="11.42578125" style="7"/>
    <col min="3073" max="3073" width="1.7109375" style="7" customWidth="1"/>
    <col min="3074" max="3074" width="11.140625" style="7" customWidth="1"/>
    <col min="3075" max="3075" width="8.85546875" style="7" customWidth="1"/>
    <col min="3076" max="3076" width="4.140625" style="7" customWidth="1"/>
    <col min="3077" max="3077" width="14.42578125" style="7" customWidth="1"/>
    <col min="3078" max="3078" width="3" style="7" customWidth="1"/>
    <col min="3079" max="3079" width="26.42578125" style="7" customWidth="1"/>
    <col min="3080" max="3080" width="13.85546875" style="7" customWidth="1"/>
    <col min="3081" max="3081" width="17.42578125" style="7" customWidth="1"/>
    <col min="3082" max="3082" width="1.7109375" style="7" customWidth="1"/>
    <col min="3083" max="3092" width="11.42578125" style="7"/>
    <col min="3093" max="3093" width="2.85546875" style="7" customWidth="1"/>
    <col min="3094" max="3328" width="11.42578125" style="7"/>
    <col min="3329" max="3329" width="1.7109375" style="7" customWidth="1"/>
    <col min="3330" max="3330" width="11.140625" style="7" customWidth="1"/>
    <col min="3331" max="3331" width="8.85546875" style="7" customWidth="1"/>
    <col min="3332" max="3332" width="4.140625" style="7" customWidth="1"/>
    <col min="3333" max="3333" width="14.42578125" style="7" customWidth="1"/>
    <col min="3334" max="3334" width="3" style="7" customWidth="1"/>
    <col min="3335" max="3335" width="26.42578125" style="7" customWidth="1"/>
    <col min="3336" max="3336" width="13.85546875" style="7" customWidth="1"/>
    <col min="3337" max="3337" width="17.42578125" style="7" customWidth="1"/>
    <col min="3338" max="3338" width="1.7109375" style="7" customWidth="1"/>
    <col min="3339" max="3348" width="11.42578125" style="7"/>
    <col min="3349" max="3349" width="2.85546875" style="7" customWidth="1"/>
    <col min="3350" max="3584" width="11.42578125" style="7"/>
    <col min="3585" max="3585" width="1.7109375" style="7" customWidth="1"/>
    <col min="3586" max="3586" width="11.140625" style="7" customWidth="1"/>
    <col min="3587" max="3587" width="8.85546875" style="7" customWidth="1"/>
    <col min="3588" max="3588" width="4.140625" style="7" customWidth="1"/>
    <col min="3589" max="3589" width="14.42578125" style="7" customWidth="1"/>
    <col min="3590" max="3590" width="3" style="7" customWidth="1"/>
    <col min="3591" max="3591" width="26.42578125" style="7" customWidth="1"/>
    <col min="3592" max="3592" width="13.85546875" style="7" customWidth="1"/>
    <col min="3593" max="3593" width="17.42578125" style="7" customWidth="1"/>
    <col min="3594" max="3594" width="1.7109375" style="7" customWidth="1"/>
    <col min="3595" max="3604" width="11.42578125" style="7"/>
    <col min="3605" max="3605" width="2.85546875" style="7" customWidth="1"/>
    <col min="3606" max="3840" width="11.42578125" style="7"/>
    <col min="3841" max="3841" width="1.7109375" style="7" customWidth="1"/>
    <col min="3842" max="3842" width="11.140625" style="7" customWidth="1"/>
    <col min="3843" max="3843" width="8.85546875" style="7" customWidth="1"/>
    <col min="3844" max="3844" width="4.140625" style="7" customWidth="1"/>
    <col min="3845" max="3845" width="14.42578125" style="7" customWidth="1"/>
    <col min="3846" max="3846" width="3" style="7" customWidth="1"/>
    <col min="3847" max="3847" width="26.42578125" style="7" customWidth="1"/>
    <col min="3848" max="3848" width="13.85546875" style="7" customWidth="1"/>
    <col min="3849" max="3849" width="17.42578125" style="7" customWidth="1"/>
    <col min="3850" max="3850" width="1.7109375" style="7" customWidth="1"/>
    <col min="3851" max="3860" width="11.42578125" style="7"/>
    <col min="3861" max="3861" width="2.85546875" style="7" customWidth="1"/>
    <col min="3862" max="4096" width="11.42578125" style="7"/>
    <col min="4097" max="4097" width="1.7109375" style="7" customWidth="1"/>
    <col min="4098" max="4098" width="11.140625" style="7" customWidth="1"/>
    <col min="4099" max="4099" width="8.85546875" style="7" customWidth="1"/>
    <col min="4100" max="4100" width="4.140625" style="7" customWidth="1"/>
    <col min="4101" max="4101" width="14.42578125" style="7" customWidth="1"/>
    <col min="4102" max="4102" width="3" style="7" customWidth="1"/>
    <col min="4103" max="4103" width="26.42578125" style="7" customWidth="1"/>
    <col min="4104" max="4104" width="13.85546875" style="7" customWidth="1"/>
    <col min="4105" max="4105" width="17.42578125" style="7" customWidth="1"/>
    <col min="4106" max="4106" width="1.7109375" style="7" customWidth="1"/>
    <col min="4107" max="4116" width="11.42578125" style="7"/>
    <col min="4117" max="4117" width="2.85546875" style="7" customWidth="1"/>
    <col min="4118" max="4352" width="11.42578125" style="7"/>
    <col min="4353" max="4353" width="1.7109375" style="7" customWidth="1"/>
    <col min="4354" max="4354" width="11.140625" style="7" customWidth="1"/>
    <col min="4355" max="4355" width="8.85546875" style="7" customWidth="1"/>
    <col min="4356" max="4356" width="4.140625" style="7" customWidth="1"/>
    <col min="4357" max="4357" width="14.42578125" style="7" customWidth="1"/>
    <col min="4358" max="4358" width="3" style="7" customWidth="1"/>
    <col min="4359" max="4359" width="26.42578125" style="7" customWidth="1"/>
    <col min="4360" max="4360" width="13.85546875" style="7" customWidth="1"/>
    <col min="4361" max="4361" width="17.42578125" style="7" customWidth="1"/>
    <col min="4362" max="4362" width="1.7109375" style="7" customWidth="1"/>
    <col min="4363" max="4372" width="11.42578125" style="7"/>
    <col min="4373" max="4373" width="2.85546875" style="7" customWidth="1"/>
    <col min="4374" max="4608" width="11.42578125" style="7"/>
    <col min="4609" max="4609" width="1.7109375" style="7" customWidth="1"/>
    <col min="4610" max="4610" width="11.140625" style="7" customWidth="1"/>
    <col min="4611" max="4611" width="8.85546875" style="7" customWidth="1"/>
    <col min="4612" max="4612" width="4.140625" style="7" customWidth="1"/>
    <col min="4613" max="4613" width="14.42578125" style="7" customWidth="1"/>
    <col min="4614" max="4614" width="3" style="7" customWidth="1"/>
    <col min="4615" max="4615" width="26.42578125" style="7" customWidth="1"/>
    <col min="4616" max="4616" width="13.85546875" style="7" customWidth="1"/>
    <col min="4617" max="4617" width="17.42578125" style="7" customWidth="1"/>
    <col min="4618" max="4618" width="1.7109375" style="7" customWidth="1"/>
    <col min="4619" max="4628" width="11.42578125" style="7"/>
    <col min="4629" max="4629" width="2.85546875" style="7" customWidth="1"/>
    <col min="4630" max="4864" width="11.42578125" style="7"/>
    <col min="4865" max="4865" width="1.7109375" style="7" customWidth="1"/>
    <col min="4866" max="4866" width="11.140625" style="7" customWidth="1"/>
    <col min="4867" max="4867" width="8.85546875" style="7" customWidth="1"/>
    <col min="4868" max="4868" width="4.140625" style="7" customWidth="1"/>
    <col min="4869" max="4869" width="14.42578125" style="7" customWidth="1"/>
    <col min="4870" max="4870" width="3" style="7" customWidth="1"/>
    <col min="4871" max="4871" width="26.42578125" style="7" customWidth="1"/>
    <col min="4872" max="4872" width="13.85546875" style="7" customWidth="1"/>
    <col min="4873" max="4873" width="17.42578125" style="7" customWidth="1"/>
    <col min="4874" max="4874" width="1.7109375" style="7" customWidth="1"/>
    <col min="4875" max="4884" width="11.42578125" style="7"/>
    <col min="4885" max="4885" width="2.85546875" style="7" customWidth="1"/>
    <col min="4886" max="5120" width="11.42578125" style="7"/>
    <col min="5121" max="5121" width="1.7109375" style="7" customWidth="1"/>
    <col min="5122" max="5122" width="11.140625" style="7" customWidth="1"/>
    <col min="5123" max="5123" width="8.85546875" style="7" customWidth="1"/>
    <col min="5124" max="5124" width="4.140625" style="7" customWidth="1"/>
    <col min="5125" max="5125" width="14.42578125" style="7" customWidth="1"/>
    <col min="5126" max="5126" width="3" style="7" customWidth="1"/>
    <col min="5127" max="5127" width="26.42578125" style="7" customWidth="1"/>
    <col min="5128" max="5128" width="13.85546875" style="7" customWidth="1"/>
    <col min="5129" max="5129" width="17.42578125" style="7" customWidth="1"/>
    <col min="5130" max="5130" width="1.7109375" style="7" customWidth="1"/>
    <col min="5131" max="5140" width="11.42578125" style="7"/>
    <col min="5141" max="5141" width="2.85546875" style="7" customWidth="1"/>
    <col min="5142" max="5376" width="11.42578125" style="7"/>
    <col min="5377" max="5377" width="1.7109375" style="7" customWidth="1"/>
    <col min="5378" max="5378" width="11.140625" style="7" customWidth="1"/>
    <col min="5379" max="5379" width="8.85546875" style="7" customWidth="1"/>
    <col min="5380" max="5380" width="4.140625" style="7" customWidth="1"/>
    <col min="5381" max="5381" width="14.42578125" style="7" customWidth="1"/>
    <col min="5382" max="5382" width="3" style="7" customWidth="1"/>
    <col min="5383" max="5383" width="26.42578125" style="7" customWidth="1"/>
    <col min="5384" max="5384" width="13.85546875" style="7" customWidth="1"/>
    <col min="5385" max="5385" width="17.42578125" style="7" customWidth="1"/>
    <col min="5386" max="5386" width="1.7109375" style="7" customWidth="1"/>
    <col min="5387" max="5396" width="11.42578125" style="7"/>
    <col min="5397" max="5397" width="2.85546875" style="7" customWidth="1"/>
    <col min="5398" max="5632" width="11.42578125" style="7"/>
    <col min="5633" max="5633" width="1.7109375" style="7" customWidth="1"/>
    <col min="5634" max="5634" width="11.140625" style="7" customWidth="1"/>
    <col min="5635" max="5635" width="8.85546875" style="7" customWidth="1"/>
    <col min="5636" max="5636" width="4.140625" style="7" customWidth="1"/>
    <col min="5637" max="5637" width="14.42578125" style="7" customWidth="1"/>
    <col min="5638" max="5638" width="3" style="7" customWidth="1"/>
    <col min="5639" max="5639" width="26.42578125" style="7" customWidth="1"/>
    <col min="5640" max="5640" width="13.85546875" style="7" customWidth="1"/>
    <col min="5641" max="5641" width="17.42578125" style="7" customWidth="1"/>
    <col min="5642" max="5642" width="1.7109375" style="7" customWidth="1"/>
    <col min="5643" max="5652" width="11.42578125" style="7"/>
    <col min="5653" max="5653" width="2.85546875" style="7" customWidth="1"/>
    <col min="5654" max="5888" width="11.42578125" style="7"/>
    <col min="5889" max="5889" width="1.7109375" style="7" customWidth="1"/>
    <col min="5890" max="5890" width="11.140625" style="7" customWidth="1"/>
    <col min="5891" max="5891" width="8.85546875" style="7" customWidth="1"/>
    <col min="5892" max="5892" width="4.140625" style="7" customWidth="1"/>
    <col min="5893" max="5893" width="14.42578125" style="7" customWidth="1"/>
    <col min="5894" max="5894" width="3" style="7" customWidth="1"/>
    <col min="5895" max="5895" width="26.42578125" style="7" customWidth="1"/>
    <col min="5896" max="5896" width="13.85546875" style="7" customWidth="1"/>
    <col min="5897" max="5897" width="17.42578125" style="7" customWidth="1"/>
    <col min="5898" max="5898" width="1.7109375" style="7" customWidth="1"/>
    <col min="5899" max="5908" width="11.42578125" style="7"/>
    <col min="5909" max="5909" width="2.85546875" style="7" customWidth="1"/>
    <col min="5910" max="6144" width="11.42578125" style="7"/>
    <col min="6145" max="6145" width="1.7109375" style="7" customWidth="1"/>
    <col min="6146" max="6146" width="11.140625" style="7" customWidth="1"/>
    <col min="6147" max="6147" width="8.85546875" style="7" customWidth="1"/>
    <col min="6148" max="6148" width="4.140625" style="7" customWidth="1"/>
    <col min="6149" max="6149" width="14.42578125" style="7" customWidth="1"/>
    <col min="6150" max="6150" width="3" style="7" customWidth="1"/>
    <col min="6151" max="6151" width="26.42578125" style="7" customWidth="1"/>
    <col min="6152" max="6152" width="13.85546875" style="7" customWidth="1"/>
    <col min="6153" max="6153" width="17.42578125" style="7" customWidth="1"/>
    <col min="6154" max="6154" width="1.7109375" style="7" customWidth="1"/>
    <col min="6155" max="6164" width="11.42578125" style="7"/>
    <col min="6165" max="6165" width="2.85546875" style="7" customWidth="1"/>
    <col min="6166" max="6400" width="11.42578125" style="7"/>
    <col min="6401" max="6401" width="1.7109375" style="7" customWidth="1"/>
    <col min="6402" max="6402" width="11.140625" style="7" customWidth="1"/>
    <col min="6403" max="6403" width="8.85546875" style="7" customWidth="1"/>
    <col min="6404" max="6404" width="4.140625" style="7" customWidth="1"/>
    <col min="6405" max="6405" width="14.42578125" style="7" customWidth="1"/>
    <col min="6406" max="6406" width="3" style="7" customWidth="1"/>
    <col min="6407" max="6407" width="26.42578125" style="7" customWidth="1"/>
    <col min="6408" max="6408" width="13.85546875" style="7" customWidth="1"/>
    <col min="6409" max="6409" width="17.42578125" style="7" customWidth="1"/>
    <col min="6410" max="6410" width="1.7109375" style="7" customWidth="1"/>
    <col min="6411" max="6420" width="11.42578125" style="7"/>
    <col min="6421" max="6421" width="2.85546875" style="7" customWidth="1"/>
    <col min="6422" max="6656" width="11.42578125" style="7"/>
    <col min="6657" max="6657" width="1.7109375" style="7" customWidth="1"/>
    <col min="6658" max="6658" width="11.140625" style="7" customWidth="1"/>
    <col min="6659" max="6659" width="8.85546875" style="7" customWidth="1"/>
    <col min="6660" max="6660" width="4.140625" style="7" customWidth="1"/>
    <col min="6661" max="6661" width="14.42578125" style="7" customWidth="1"/>
    <col min="6662" max="6662" width="3" style="7" customWidth="1"/>
    <col min="6663" max="6663" width="26.42578125" style="7" customWidth="1"/>
    <col min="6664" max="6664" width="13.85546875" style="7" customWidth="1"/>
    <col min="6665" max="6665" width="17.42578125" style="7" customWidth="1"/>
    <col min="6666" max="6666" width="1.7109375" style="7" customWidth="1"/>
    <col min="6667" max="6676" width="11.42578125" style="7"/>
    <col min="6677" max="6677" width="2.85546875" style="7" customWidth="1"/>
    <col min="6678" max="6912" width="11.42578125" style="7"/>
    <col min="6913" max="6913" width="1.7109375" style="7" customWidth="1"/>
    <col min="6914" max="6914" width="11.140625" style="7" customWidth="1"/>
    <col min="6915" max="6915" width="8.85546875" style="7" customWidth="1"/>
    <col min="6916" max="6916" width="4.140625" style="7" customWidth="1"/>
    <col min="6917" max="6917" width="14.42578125" style="7" customWidth="1"/>
    <col min="6918" max="6918" width="3" style="7" customWidth="1"/>
    <col min="6919" max="6919" width="26.42578125" style="7" customWidth="1"/>
    <col min="6920" max="6920" width="13.85546875" style="7" customWidth="1"/>
    <col min="6921" max="6921" width="17.42578125" style="7" customWidth="1"/>
    <col min="6922" max="6922" width="1.7109375" style="7" customWidth="1"/>
    <col min="6923" max="6932" width="11.42578125" style="7"/>
    <col min="6933" max="6933" width="2.85546875" style="7" customWidth="1"/>
    <col min="6934" max="7168" width="11.42578125" style="7"/>
    <col min="7169" max="7169" width="1.7109375" style="7" customWidth="1"/>
    <col min="7170" max="7170" width="11.140625" style="7" customWidth="1"/>
    <col min="7171" max="7171" width="8.85546875" style="7" customWidth="1"/>
    <col min="7172" max="7172" width="4.140625" style="7" customWidth="1"/>
    <col min="7173" max="7173" width="14.42578125" style="7" customWidth="1"/>
    <col min="7174" max="7174" width="3" style="7" customWidth="1"/>
    <col min="7175" max="7175" width="26.42578125" style="7" customWidth="1"/>
    <col min="7176" max="7176" width="13.85546875" style="7" customWidth="1"/>
    <col min="7177" max="7177" width="17.42578125" style="7" customWidth="1"/>
    <col min="7178" max="7178" width="1.7109375" style="7" customWidth="1"/>
    <col min="7179" max="7188" width="11.42578125" style="7"/>
    <col min="7189" max="7189" width="2.85546875" style="7" customWidth="1"/>
    <col min="7190" max="7424" width="11.42578125" style="7"/>
    <col min="7425" max="7425" width="1.7109375" style="7" customWidth="1"/>
    <col min="7426" max="7426" width="11.140625" style="7" customWidth="1"/>
    <col min="7427" max="7427" width="8.85546875" style="7" customWidth="1"/>
    <col min="7428" max="7428" width="4.140625" style="7" customWidth="1"/>
    <col min="7429" max="7429" width="14.42578125" style="7" customWidth="1"/>
    <col min="7430" max="7430" width="3" style="7" customWidth="1"/>
    <col min="7431" max="7431" width="26.42578125" style="7" customWidth="1"/>
    <col min="7432" max="7432" width="13.85546875" style="7" customWidth="1"/>
    <col min="7433" max="7433" width="17.42578125" style="7" customWidth="1"/>
    <col min="7434" max="7434" width="1.7109375" style="7" customWidth="1"/>
    <col min="7435" max="7444" width="11.42578125" style="7"/>
    <col min="7445" max="7445" width="2.85546875" style="7" customWidth="1"/>
    <col min="7446" max="7680" width="11.42578125" style="7"/>
    <col min="7681" max="7681" width="1.7109375" style="7" customWidth="1"/>
    <col min="7682" max="7682" width="11.140625" style="7" customWidth="1"/>
    <col min="7683" max="7683" width="8.85546875" style="7" customWidth="1"/>
    <col min="7684" max="7684" width="4.140625" style="7" customWidth="1"/>
    <col min="7685" max="7685" width="14.42578125" style="7" customWidth="1"/>
    <col min="7686" max="7686" width="3" style="7" customWidth="1"/>
    <col min="7687" max="7687" width="26.42578125" style="7" customWidth="1"/>
    <col min="7688" max="7688" width="13.85546875" style="7" customWidth="1"/>
    <col min="7689" max="7689" width="17.42578125" style="7" customWidth="1"/>
    <col min="7690" max="7690" width="1.7109375" style="7" customWidth="1"/>
    <col min="7691" max="7700" width="11.42578125" style="7"/>
    <col min="7701" max="7701" width="2.85546875" style="7" customWidth="1"/>
    <col min="7702" max="7936" width="11.42578125" style="7"/>
    <col min="7937" max="7937" width="1.7109375" style="7" customWidth="1"/>
    <col min="7938" max="7938" width="11.140625" style="7" customWidth="1"/>
    <col min="7939" max="7939" width="8.85546875" style="7" customWidth="1"/>
    <col min="7940" max="7940" width="4.140625" style="7" customWidth="1"/>
    <col min="7941" max="7941" width="14.42578125" style="7" customWidth="1"/>
    <col min="7942" max="7942" width="3" style="7" customWidth="1"/>
    <col min="7943" max="7943" width="26.42578125" style="7" customWidth="1"/>
    <col min="7944" max="7944" width="13.85546875" style="7" customWidth="1"/>
    <col min="7945" max="7945" width="17.42578125" style="7" customWidth="1"/>
    <col min="7946" max="7946" width="1.7109375" style="7" customWidth="1"/>
    <col min="7947" max="7956" width="11.42578125" style="7"/>
    <col min="7957" max="7957" width="2.85546875" style="7" customWidth="1"/>
    <col min="7958" max="8192" width="11.42578125" style="7"/>
    <col min="8193" max="8193" width="1.7109375" style="7" customWidth="1"/>
    <col min="8194" max="8194" width="11.140625" style="7" customWidth="1"/>
    <col min="8195" max="8195" width="8.85546875" style="7" customWidth="1"/>
    <col min="8196" max="8196" width="4.140625" style="7" customWidth="1"/>
    <col min="8197" max="8197" width="14.42578125" style="7" customWidth="1"/>
    <col min="8198" max="8198" width="3" style="7" customWidth="1"/>
    <col min="8199" max="8199" width="26.42578125" style="7" customWidth="1"/>
    <col min="8200" max="8200" width="13.85546875" style="7" customWidth="1"/>
    <col min="8201" max="8201" width="17.42578125" style="7" customWidth="1"/>
    <col min="8202" max="8202" width="1.7109375" style="7" customWidth="1"/>
    <col min="8203" max="8212" width="11.42578125" style="7"/>
    <col min="8213" max="8213" width="2.85546875" style="7" customWidth="1"/>
    <col min="8214" max="8448" width="11.42578125" style="7"/>
    <col min="8449" max="8449" width="1.7109375" style="7" customWidth="1"/>
    <col min="8450" max="8450" width="11.140625" style="7" customWidth="1"/>
    <col min="8451" max="8451" width="8.85546875" style="7" customWidth="1"/>
    <col min="8452" max="8452" width="4.140625" style="7" customWidth="1"/>
    <col min="8453" max="8453" width="14.42578125" style="7" customWidth="1"/>
    <col min="8454" max="8454" width="3" style="7" customWidth="1"/>
    <col min="8455" max="8455" width="26.42578125" style="7" customWidth="1"/>
    <col min="8456" max="8456" width="13.85546875" style="7" customWidth="1"/>
    <col min="8457" max="8457" width="17.42578125" style="7" customWidth="1"/>
    <col min="8458" max="8458" width="1.7109375" style="7" customWidth="1"/>
    <col min="8459" max="8468" width="11.42578125" style="7"/>
    <col min="8469" max="8469" width="2.85546875" style="7" customWidth="1"/>
    <col min="8470" max="8704" width="11.42578125" style="7"/>
    <col min="8705" max="8705" width="1.7109375" style="7" customWidth="1"/>
    <col min="8706" max="8706" width="11.140625" style="7" customWidth="1"/>
    <col min="8707" max="8707" width="8.85546875" style="7" customWidth="1"/>
    <col min="8708" max="8708" width="4.140625" style="7" customWidth="1"/>
    <col min="8709" max="8709" width="14.42578125" style="7" customWidth="1"/>
    <col min="8710" max="8710" width="3" style="7" customWidth="1"/>
    <col min="8711" max="8711" width="26.42578125" style="7" customWidth="1"/>
    <col min="8712" max="8712" width="13.85546875" style="7" customWidth="1"/>
    <col min="8713" max="8713" width="17.42578125" style="7" customWidth="1"/>
    <col min="8714" max="8714" width="1.7109375" style="7" customWidth="1"/>
    <col min="8715" max="8724" width="11.42578125" style="7"/>
    <col min="8725" max="8725" width="2.85546875" style="7" customWidth="1"/>
    <col min="8726" max="8960" width="11.42578125" style="7"/>
    <col min="8961" max="8961" width="1.7109375" style="7" customWidth="1"/>
    <col min="8962" max="8962" width="11.140625" style="7" customWidth="1"/>
    <col min="8963" max="8963" width="8.85546875" style="7" customWidth="1"/>
    <col min="8964" max="8964" width="4.140625" style="7" customWidth="1"/>
    <col min="8965" max="8965" width="14.42578125" style="7" customWidth="1"/>
    <col min="8966" max="8966" width="3" style="7" customWidth="1"/>
    <col min="8967" max="8967" width="26.42578125" style="7" customWidth="1"/>
    <col min="8968" max="8968" width="13.85546875" style="7" customWidth="1"/>
    <col min="8969" max="8969" width="17.42578125" style="7" customWidth="1"/>
    <col min="8970" max="8970" width="1.7109375" style="7" customWidth="1"/>
    <col min="8971" max="8980" width="11.42578125" style="7"/>
    <col min="8981" max="8981" width="2.85546875" style="7" customWidth="1"/>
    <col min="8982" max="9216" width="11.42578125" style="7"/>
    <col min="9217" max="9217" width="1.7109375" style="7" customWidth="1"/>
    <col min="9218" max="9218" width="11.140625" style="7" customWidth="1"/>
    <col min="9219" max="9219" width="8.85546875" style="7" customWidth="1"/>
    <col min="9220" max="9220" width="4.140625" style="7" customWidth="1"/>
    <col min="9221" max="9221" width="14.42578125" style="7" customWidth="1"/>
    <col min="9222" max="9222" width="3" style="7" customWidth="1"/>
    <col min="9223" max="9223" width="26.42578125" style="7" customWidth="1"/>
    <col min="9224" max="9224" width="13.85546875" style="7" customWidth="1"/>
    <col min="9225" max="9225" width="17.42578125" style="7" customWidth="1"/>
    <col min="9226" max="9226" width="1.7109375" style="7" customWidth="1"/>
    <col min="9227" max="9236" width="11.42578125" style="7"/>
    <col min="9237" max="9237" width="2.85546875" style="7" customWidth="1"/>
    <col min="9238" max="9472" width="11.42578125" style="7"/>
    <col min="9473" max="9473" width="1.7109375" style="7" customWidth="1"/>
    <col min="9474" max="9474" width="11.140625" style="7" customWidth="1"/>
    <col min="9475" max="9475" width="8.85546875" style="7" customWidth="1"/>
    <col min="9476" max="9476" width="4.140625" style="7" customWidth="1"/>
    <col min="9477" max="9477" width="14.42578125" style="7" customWidth="1"/>
    <col min="9478" max="9478" width="3" style="7" customWidth="1"/>
    <col min="9479" max="9479" width="26.42578125" style="7" customWidth="1"/>
    <col min="9480" max="9480" width="13.85546875" style="7" customWidth="1"/>
    <col min="9481" max="9481" width="17.42578125" style="7" customWidth="1"/>
    <col min="9482" max="9482" width="1.7109375" style="7" customWidth="1"/>
    <col min="9483" max="9492" width="11.42578125" style="7"/>
    <col min="9493" max="9493" width="2.85546875" style="7" customWidth="1"/>
    <col min="9494" max="9728" width="11.42578125" style="7"/>
    <col min="9729" max="9729" width="1.7109375" style="7" customWidth="1"/>
    <col min="9730" max="9730" width="11.140625" style="7" customWidth="1"/>
    <col min="9731" max="9731" width="8.85546875" style="7" customWidth="1"/>
    <col min="9732" max="9732" width="4.140625" style="7" customWidth="1"/>
    <col min="9733" max="9733" width="14.42578125" style="7" customWidth="1"/>
    <col min="9734" max="9734" width="3" style="7" customWidth="1"/>
    <col min="9735" max="9735" width="26.42578125" style="7" customWidth="1"/>
    <col min="9736" max="9736" width="13.85546875" style="7" customWidth="1"/>
    <col min="9737" max="9737" width="17.42578125" style="7" customWidth="1"/>
    <col min="9738" max="9738" width="1.7109375" style="7" customWidth="1"/>
    <col min="9739" max="9748" width="11.42578125" style="7"/>
    <col min="9749" max="9749" width="2.85546875" style="7" customWidth="1"/>
    <col min="9750" max="9984" width="11.42578125" style="7"/>
    <col min="9985" max="9985" width="1.7109375" style="7" customWidth="1"/>
    <col min="9986" max="9986" width="11.140625" style="7" customWidth="1"/>
    <col min="9987" max="9987" width="8.85546875" style="7" customWidth="1"/>
    <col min="9988" max="9988" width="4.140625" style="7" customWidth="1"/>
    <col min="9989" max="9989" width="14.42578125" style="7" customWidth="1"/>
    <col min="9990" max="9990" width="3" style="7" customWidth="1"/>
    <col min="9991" max="9991" width="26.42578125" style="7" customWidth="1"/>
    <col min="9992" max="9992" width="13.85546875" style="7" customWidth="1"/>
    <col min="9993" max="9993" width="17.42578125" style="7" customWidth="1"/>
    <col min="9994" max="9994" width="1.7109375" style="7" customWidth="1"/>
    <col min="9995" max="10004" width="11.42578125" style="7"/>
    <col min="10005" max="10005" width="2.85546875" style="7" customWidth="1"/>
    <col min="10006" max="10240" width="11.42578125" style="7"/>
    <col min="10241" max="10241" width="1.7109375" style="7" customWidth="1"/>
    <col min="10242" max="10242" width="11.140625" style="7" customWidth="1"/>
    <col min="10243" max="10243" width="8.85546875" style="7" customWidth="1"/>
    <col min="10244" max="10244" width="4.140625" style="7" customWidth="1"/>
    <col min="10245" max="10245" width="14.42578125" style="7" customWidth="1"/>
    <col min="10246" max="10246" width="3" style="7" customWidth="1"/>
    <col min="10247" max="10247" width="26.42578125" style="7" customWidth="1"/>
    <col min="10248" max="10248" width="13.85546875" style="7" customWidth="1"/>
    <col min="10249" max="10249" width="17.42578125" style="7" customWidth="1"/>
    <col min="10250" max="10250" width="1.7109375" style="7" customWidth="1"/>
    <col min="10251" max="10260" width="11.42578125" style="7"/>
    <col min="10261" max="10261" width="2.85546875" style="7" customWidth="1"/>
    <col min="10262" max="10496" width="11.42578125" style="7"/>
    <col min="10497" max="10497" width="1.7109375" style="7" customWidth="1"/>
    <col min="10498" max="10498" width="11.140625" style="7" customWidth="1"/>
    <col min="10499" max="10499" width="8.85546875" style="7" customWidth="1"/>
    <col min="10500" max="10500" width="4.140625" style="7" customWidth="1"/>
    <col min="10501" max="10501" width="14.42578125" style="7" customWidth="1"/>
    <col min="10502" max="10502" width="3" style="7" customWidth="1"/>
    <col min="10503" max="10503" width="26.42578125" style="7" customWidth="1"/>
    <col min="10504" max="10504" width="13.85546875" style="7" customWidth="1"/>
    <col min="10505" max="10505" width="17.42578125" style="7" customWidth="1"/>
    <col min="10506" max="10506" width="1.7109375" style="7" customWidth="1"/>
    <col min="10507" max="10516" width="11.42578125" style="7"/>
    <col min="10517" max="10517" width="2.85546875" style="7" customWidth="1"/>
    <col min="10518" max="10752" width="11.42578125" style="7"/>
    <col min="10753" max="10753" width="1.7109375" style="7" customWidth="1"/>
    <col min="10754" max="10754" width="11.140625" style="7" customWidth="1"/>
    <col min="10755" max="10755" width="8.85546875" style="7" customWidth="1"/>
    <col min="10756" max="10756" width="4.140625" style="7" customWidth="1"/>
    <col min="10757" max="10757" width="14.42578125" style="7" customWidth="1"/>
    <col min="10758" max="10758" width="3" style="7" customWidth="1"/>
    <col min="10759" max="10759" width="26.42578125" style="7" customWidth="1"/>
    <col min="10760" max="10760" width="13.85546875" style="7" customWidth="1"/>
    <col min="10761" max="10761" width="17.42578125" style="7" customWidth="1"/>
    <col min="10762" max="10762" width="1.7109375" style="7" customWidth="1"/>
    <col min="10763" max="10772" width="11.42578125" style="7"/>
    <col min="10773" max="10773" width="2.85546875" style="7" customWidth="1"/>
    <col min="10774" max="11008" width="11.42578125" style="7"/>
    <col min="11009" max="11009" width="1.7109375" style="7" customWidth="1"/>
    <col min="11010" max="11010" width="11.140625" style="7" customWidth="1"/>
    <col min="11011" max="11011" width="8.85546875" style="7" customWidth="1"/>
    <col min="11012" max="11012" width="4.140625" style="7" customWidth="1"/>
    <col min="11013" max="11013" width="14.42578125" style="7" customWidth="1"/>
    <col min="11014" max="11014" width="3" style="7" customWidth="1"/>
    <col min="11015" max="11015" width="26.42578125" style="7" customWidth="1"/>
    <col min="11016" max="11016" width="13.85546875" style="7" customWidth="1"/>
    <col min="11017" max="11017" width="17.42578125" style="7" customWidth="1"/>
    <col min="11018" max="11018" width="1.7109375" style="7" customWidth="1"/>
    <col min="11019" max="11028" width="11.42578125" style="7"/>
    <col min="11029" max="11029" width="2.85546875" style="7" customWidth="1"/>
    <col min="11030" max="11264" width="11.42578125" style="7"/>
    <col min="11265" max="11265" width="1.7109375" style="7" customWidth="1"/>
    <col min="11266" max="11266" width="11.140625" style="7" customWidth="1"/>
    <col min="11267" max="11267" width="8.85546875" style="7" customWidth="1"/>
    <col min="11268" max="11268" width="4.140625" style="7" customWidth="1"/>
    <col min="11269" max="11269" width="14.42578125" style="7" customWidth="1"/>
    <col min="11270" max="11270" width="3" style="7" customWidth="1"/>
    <col min="11271" max="11271" width="26.42578125" style="7" customWidth="1"/>
    <col min="11272" max="11272" width="13.85546875" style="7" customWidth="1"/>
    <col min="11273" max="11273" width="17.42578125" style="7" customWidth="1"/>
    <col min="11274" max="11274" width="1.7109375" style="7" customWidth="1"/>
    <col min="11275" max="11284" width="11.42578125" style="7"/>
    <col min="11285" max="11285" width="2.85546875" style="7" customWidth="1"/>
    <col min="11286" max="11520" width="11.42578125" style="7"/>
    <col min="11521" max="11521" width="1.7109375" style="7" customWidth="1"/>
    <col min="11522" max="11522" width="11.140625" style="7" customWidth="1"/>
    <col min="11523" max="11523" width="8.85546875" style="7" customWidth="1"/>
    <col min="11524" max="11524" width="4.140625" style="7" customWidth="1"/>
    <col min="11525" max="11525" width="14.42578125" style="7" customWidth="1"/>
    <col min="11526" max="11526" width="3" style="7" customWidth="1"/>
    <col min="11527" max="11527" width="26.42578125" style="7" customWidth="1"/>
    <col min="11528" max="11528" width="13.85546875" style="7" customWidth="1"/>
    <col min="11529" max="11529" width="17.42578125" style="7" customWidth="1"/>
    <col min="11530" max="11530" width="1.7109375" style="7" customWidth="1"/>
    <col min="11531" max="11540" width="11.42578125" style="7"/>
    <col min="11541" max="11541" width="2.85546875" style="7" customWidth="1"/>
    <col min="11542" max="11776" width="11.42578125" style="7"/>
    <col min="11777" max="11777" width="1.7109375" style="7" customWidth="1"/>
    <col min="11778" max="11778" width="11.140625" style="7" customWidth="1"/>
    <col min="11779" max="11779" width="8.85546875" style="7" customWidth="1"/>
    <col min="11780" max="11780" width="4.140625" style="7" customWidth="1"/>
    <col min="11781" max="11781" width="14.42578125" style="7" customWidth="1"/>
    <col min="11782" max="11782" width="3" style="7" customWidth="1"/>
    <col min="11783" max="11783" width="26.42578125" style="7" customWidth="1"/>
    <col min="11784" max="11784" width="13.85546875" style="7" customWidth="1"/>
    <col min="11785" max="11785" width="17.42578125" style="7" customWidth="1"/>
    <col min="11786" max="11786" width="1.7109375" style="7" customWidth="1"/>
    <col min="11787" max="11796" width="11.42578125" style="7"/>
    <col min="11797" max="11797" width="2.85546875" style="7" customWidth="1"/>
    <col min="11798" max="12032" width="11.42578125" style="7"/>
    <col min="12033" max="12033" width="1.7109375" style="7" customWidth="1"/>
    <col min="12034" max="12034" width="11.140625" style="7" customWidth="1"/>
    <col min="12035" max="12035" width="8.85546875" style="7" customWidth="1"/>
    <col min="12036" max="12036" width="4.140625" style="7" customWidth="1"/>
    <col min="12037" max="12037" width="14.42578125" style="7" customWidth="1"/>
    <col min="12038" max="12038" width="3" style="7" customWidth="1"/>
    <col min="12039" max="12039" width="26.42578125" style="7" customWidth="1"/>
    <col min="12040" max="12040" width="13.85546875" style="7" customWidth="1"/>
    <col min="12041" max="12041" width="17.42578125" style="7" customWidth="1"/>
    <col min="12042" max="12042" width="1.7109375" style="7" customWidth="1"/>
    <col min="12043" max="12052" width="11.42578125" style="7"/>
    <col min="12053" max="12053" width="2.85546875" style="7" customWidth="1"/>
    <col min="12054" max="12288" width="11.42578125" style="7"/>
    <col min="12289" max="12289" width="1.7109375" style="7" customWidth="1"/>
    <col min="12290" max="12290" width="11.140625" style="7" customWidth="1"/>
    <col min="12291" max="12291" width="8.85546875" style="7" customWidth="1"/>
    <col min="12292" max="12292" width="4.140625" style="7" customWidth="1"/>
    <col min="12293" max="12293" width="14.42578125" style="7" customWidth="1"/>
    <col min="12294" max="12294" width="3" style="7" customWidth="1"/>
    <col min="12295" max="12295" width="26.42578125" style="7" customWidth="1"/>
    <col min="12296" max="12296" width="13.85546875" style="7" customWidth="1"/>
    <col min="12297" max="12297" width="17.42578125" style="7" customWidth="1"/>
    <col min="12298" max="12298" width="1.7109375" style="7" customWidth="1"/>
    <col min="12299" max="12308" width="11.42578125" style="7"/>
    <col min="12309" max="12309" width="2.85546875" style="7" customWidth="1"/>
    <col min="12310" max="12544" width="11.42578125" style="7"/>
    <col min="12545" max="12545" width="1.7109375" style="7" customWidth="1"/>
    <col min="12546" max="12546" width="11.140625" style="7" customWidth="1"/>
    <col min="12547" max="12547" width="8.85546875" style="7" customWidth="1"/>
    <col min="12548" max="12548" width="4.140625" style="7" customWidth="1"/>
    <col min="12549" max="12549" width="14.42578125" style="7" customWidth="1"/>
    <col min="12550" max="12550" width="3" style="7" customWidth="1"/>
    <col min="12551" max="12551" width="26.42578125" style="7" customWidth="1"/>
    <col min="12552" max="12552" width="13.85546875" style="7" customWidth="1"/>
    <col min="12553" max="12553" width="17.42578125" style="7" customWidth="1"/>
    <col min="12554" max="12554" width="1.7109375" style="7" customWidth="1"/>
    <col min="12555" max="12564" width="11.42578125" style="7"/>
    <col min="12565" max="12565" width="2.85546875" style="7" customWidth="1"/>
    <col min="12566" max="12800" width="11.42578125" style="7"/>
    <col min="12801" max="12801" width="1.7109375" style="7" customWidth="1"/>
    <col min="12802" max="12802" width="11.140625" style="7" customWidth="1"/>
    <col min="12803" max="12803" width="8.85546875" style="7" customWidth="1"/>
    <col min="12804" max="12804" width="4.140625" style="7" customWidth="1"/>
    <col min="12805" max="12805" width="14.42578125" style="7" customWidth="1"/>
    <col min="12806" max="12806" width="3" style="7" customWidth="1"/>
    <col min="12807" max="12807" width="26.42578125" style="7" customWidth="1"/>
    <col min="12808" max="12808" width="13.85546875" style="7" customWidth="1"/>
    <col min="12809" max="12809" width="17.42578125" style="7" customWidth="1"/>
    <col min="12810" max="12810" width="1.7109375" style="7" customWidth="1"/>
    <col min="12811" max="12820" width="11.42578125" style="7"/>
    <col min="12821" max="12821" width="2.85546875" style="7" customWidth="1"/>
    <col min="12822" max="13056" width="11.42578125" style="7"/>
    <col min="13057" max="13057" width="1.7109375" style="7" customWidth="1"/>
    <col min="13058" max="13058" width="11.140625" style="7" customWidth="1"/>
    <col min="13059" max="13059" width="8.85546875" style="7" customWidth="1"/>
    <col min="13060" max="13060" width="4.140625" style="7" customWidth="1"/>
    <col min="13061" max="13061" width="14.42578125" style="7" customWidth="1"/>
    <col min="13062" max="13062" width="3" style="7" customWidth="1"/>
    <col min="13063" max="13063" width="26.42578125" style="7" customWidth="1"/>
    <col min="13064" max="13064" width="13.85546875" style="7" customWidth="1"/>
    <col min="13065" max="13065" width="17.42578125" style="7" customWidth="1"/>
    <col min="13066" max="13066" width="1.7109375" style="7" customWidth="1"/>
    <col min="13067" max="13076" width="11.42578125" style="7"/>
    <col min="13077" max="13077" width="2.85546875" style="7" customWidth="1"/>
    <col min="13078" max="13312" width="11.42578125" style="7"/>
    <col min="13313" max="13313" width="1.7109375" style="7" customWidth="1"/>
    <col min="13314" max="13314" width="11.140625" style="7" customWidth="1"/>
    <col min="13315" max="13315" width="8.85546875" style="7" customWidth="1"/>
    <col min="13316" max="13316" width="4.140625" style="7" customWidth="1"/>
    <col min="13317" max="13317" width="14.42578125" style="7" customWidth="1"/>
    <col min="13318" max="13318" width="3" style="7" customWidth="1"/>
    <col min="13319" max="13319" width="26.42578125" style="7" customWidth="1"/>
    <col min="13320" max="13320" width="13.85546875" style="7" customWidth="1"/>
    <col min="13321" max="13321" width="17.42578125" style="7" customWidth="1"/>
    <col min="13322" max="13322" width="1.7109375" style="7" customWidth="1"/>
    <col min="13323" max="13332" width="11.42578125" style="7"/>
    <col min="13333" max="13333" width="2.85546875" style="7" customWidth="1"/>
    <col min="13334" max="13568" width="11.42578125" style="7"/>
    <col min="13569" max="13569" width="1.7109375" style="7" customWidth="1"/>
    <col min="13570" max="13570" width="11.140625" style="7" customWidth="1"/>
    <col min="13571" max="13571" width="8.85546875" style="7" customWidth="1"/>
    <col min="13572" max="13572" width="4.140625" style="7" customWidth="1"/>
    <col min="13573" max="13573" width="14.42578125" style="7" customWidth="1"/>
    <col min="13574" max="13574" width="3" style="7" customWidth="1"/>
    <col min="13575" max="13575" width="26.42578125" style="7" customWidth="1"/>
    <col min="13576" max="13576" width="13.85546875" style="7" customWidth="1"/>
    <col min="13577" max="13577" width="17.42578125" style="7" customWidth="1"/>
    <col min="13578" max="13578" width="1.7109375" style="7" customWidth="1"/>
    <col min="13579" max="13588" width="11.42578125" style="7"/>
    <col min="13589" max="13589" width="2.85546875" style="7" customWidth="1"/>
    <col min="13590" max="13824" width="11.42578125" style="7"/>
    <col min="13825" max="13825" width="1.7109375" style="7" customWidth="1"/>
    <col min="13826" max="13826" width="11.140625" style="7" customWidth="1"/>
    <col min="13827" max="13827" width="8.85546875" style="7" customWidth="1"/>
    <col min="13828" max="13828" width="4.140625" style="7" customWidth="1"/>
    <col min="13829" max="13829" width="14.42578125" style="7" customWidth="1"/>
    <col min="13830" max="13830" width="3" style="7" customWidth="1"/>
    <col min="13831" max="13831" width="26.42578125" style="7" customWidth="1"/>
    <col min="13832" max="13832" width="13.85546875" style="7" customWidth="1"/>
    <col min="13833" max="13833" width="17.42578125" style="7" customWidth="1"/>
    <col min="13834" max="13834" width="1.7109375" style="7" customWidth="1"/>
    <col min="13835" max="13844" width="11.42578125" style="7"/>
    <col min="13845" max="13845" width="2.85546875" style="7" customWidth="1"/>
    <col min="13846" max="14080" width="11.42578125" style="7"/>
    <col min="14081" max="14081" width="1.7109375" style="7" customWidth="1"/>
    <col min="14082" max="14082" width="11.140625" style="7" customWidth="1"/>
    <col min="14083" max="14083" width="8.85546875" style="7" customWidth="1"/>
    <col min="14084" max="14084" width="4.140625" style="7" customWidth="1"/>
    <col min="14085" max="14085" width="14.42578125" style="7" customWidth="1"/>
    <col min="14086" max="14086" width="3" style="7" customWidth="1"/>
    <col min="14087" max="14087" width="26.42578125" style="7" customWidth="1"/>
    <col min="14088" max="14088" width="13.85546875" style="7" customWidth="1"/>
    <col min="14089" max="14089" width="17.42578125" style="7" customWidth="1"/>
    <col min="14090" max="14090" width="1.7109375" style="7" customWidth="1"/>
    <col min="14091" max="14100" width="11.42578125" style="7"/>
    <col min="14101" max="14101" width="2.85546875" style="7" customWidth="1"/>
    <col min="14102" max="14336" width="11.42578125" style="7"/>
    <col min="14337" max="14337" width="1.7109375" style="7" customWidth="1"/>
    <col min="14338" max="14338" width="11.140625" style="7" customWidth="1"/>
    <col min="14339" max="14339" width="8.85546875" style="7" customWidth="1"/>
    <col min="14340" max="14340" width="4.140625" style="7" customWidth="1"/>
    <col min="14341" max="14341" width="14.42578125" style="7" customWidth="1"/>
    <col min="14342" max="14342" width="3" style="7" customWidth="1"/>
    <col min="14343" max="14343" width="26.42578125" style="7" customWidth="1"/>
    <col min="14344" max="14344" width="13.85546875" style="7" customWidth="1"/>
    <col min="14345" max="14345" width="17.42578125" style="7" customWidth="1"/>
    <col min="14346" max="14346" width="1.7109375" style="7" customWidth="1"/>
    <col min="14347" max="14356" width="11.42578125" style="7"/>
    <col min="14357" max="14357" width="2.85546875" style="7" customWidth="1"/>
    <col min="14358" max="14592" width="11.42578125" style="7"/>
    <col min="14593" max="14593" width="1.7109375" style="7" customWidth="1"/>
    <col min="14594" max="14594" width="11.140625" style="7" customWidth="1"/>
    <col min="14595" max="14595" width="8.85546875" style="7" customWidth="1"/>
    <col min="14596" max="14596" width="4.140625" style="7" customWidth="1"/>
    <col min="14597" max="14597" width="14.42578125" style="7" customWidth="1"/>
    <col min="14598" max="14598" width="3" style="7" customWidth="1"/>
    <col min="14599" max="14599" width="26.42578125" style="7" customWidth="1"/>
    <col min="14600" max="14600" width="13.85546875" style="7" customWidth="1"/>
    <col min="14601" max="14601" width="17.42578125" style="7" customWidth="1"/>
    <col min="14602" max="14602" width="1.7109375" style="7" customWidth="1"/>
    <col min="14603" max="14612" width="11.42578125" style="7"/>
    <col min="14613" max="14613" width="2.85546875" style="7" customWidth="1"/>
    <col min="14614" max="14848" width="11.42578125" style="7"/>
    <col min="14849" max="14849" width="1.7109375" style="7" customWidth="1"/>
    <col min="14850" max="14850" width="11.140625" style="7" customWidth="1"/>
    <col min="14851" max="14851" width="8.85546875" style="7" customWidth="1"/>
    <col min="14852" max="14852" width="4.140625" style="7" customWidth="1"/>
    <col min="14853" max="14853" width="14.42578125" style="7" customWidth="1"/>
    <col min="14854" max="14854" width="3" style="7" customWidth="1"/>
    <col min="14855" max="14855" width="26.42578125" style="7" customWidth="1"/>
    <col min="14856" max="14856" width="13.85546875" style="7" customWidth="1"/>
    <col min="14857" max="14857" width="17.42578125" style="7" customWidth="1"/>
    <col min="14858" max="14858" width="1.7109375" style="7" customWidth="1"/>
    <col min="14859" max="14868" width="11.42578125" style="7"/>
    <col min="14869" max="14869" width="2.85546875" style="7" customWidth="1"/>
    <col min="14870" max="15104" width="11.42578125" style="7"/>
    <col min="15105" max="15105" width="1.7109375" style="7" customWidth="1"/>
    <col min="15106" max="15106" width="11.140625" style="7" customWidth="1"/>
    <col min="15107" max="15107" width="8.85546875" style="7" customWidth="1"/>
    <col min="15108" max="15108" width="4.140625" style="7" customWidth="1"/>
    <col min="15109" max="15109" width="14.42578125" style="7" customWidth="1"/>
    <col min="15110" max="15110" width="3" style="7" customWidth="1"/>
    <col min="15111" max="15111" width="26.42578125" style="7" customWidth="1"/>
    <col min="15112" max="15112" width="13.85546875" style="7" customWidth="1"/>
    <col min="15113" max="15113" width="17.42578125" style="7" customWidth="1"/>
    <col min="15114" max="15114" width="1.7109375" style="7" customWidth="1"/>
    <col min="15115" max="15124" width="11.42578125" style="7"/>
    <col min="15125" max="15125" width="2.85546875" style="7" customWidth="1"/>
    <col min="15126" max="15360" width="11.42578125" style="7"/>
    <col min="15361" max="15361" width="1.7109375" style="7" customWidth="1"/>
    <col min="15362" max="15362" width="11.140625" style="7" customWidth="1"/>
    <col min="15363" max="15363" width="8.85546875" style="7" customWidth="1"/>
    <col min="15364" max="15364" width="4.140625" style="7" customWidth="1"/>
    <col min="15365" max="15365" width="14.42578125" style="7" customWidth="1"/>
    <col min="15366" max="15366" width="3" style="7" customWidth="1"/>
    <col min="15367" max="15367" width="26.42578125" style="7" customWidth="1"/>
    <col min="15368" max="15368" width="13.85546875" style="7" customWidth="1"/>
    <col min="15369" max="15369" width="17.42578125" style="7" customWidth="1"/>
    <col min="15370" max="15370" width="1.7109375" style="7" customWidth="1"/>
    <col min="15371" max="15380" width="11.42578125" style="7"/>
    <col min="15381" max="15381" width="2.85546875" style="7" customWidth="1"/>
    <col min="15382" max="15616" width="11.42578125" style="7"/>
    <col min="15617" max="15617" width="1.7109375" style="7" customWidth="1"/>
    <col min="15618" max="15618" width="11.140625" style="7" customWidth="1"/>
    <col min="15619" max="15619" width="8.85546875" style="7" customWidth="1"/>
    <col min="15620" max="15620" width="4.140625" style="7" customWidth="1"/>
    <col min="15621" max="15621" width="14.42578125" style="7" customWidth="1"/>
    <col min="15622" max="15622" width="3" style="7" customWidth="1"/>
    <col min="15623" max="15623" width="26.42578125" style="7" customWidth="1"/>
    <col min="15624" max="15624" width="13.85546875" style="7" customWidth="1"/>
    <col min="15625" max="15625" width="17.42578125" style="7" customWidth="1"/>
    <col min="15626" max="15626" width="1.7109375" style="7" customWidth="1"/>
    <col min="15627" max="15636" width="11.42578125" style="7"/>
    <col min="15637" max="15637" width="2.85546875" style="7" customWidth="1"/>
    <col min="15638" max="15872" width="11.42578125" style="7"/>
    <col min="15873" max="15873" width="1.7109375" style="7" customWidth="1"/>
    <col min="15874" max="15874" width="11.140625" style="7" customWidth="1"/>
    <col min="15875" max="15875" width="8.85546875" style="7" customWidth="1"/>
    <col min="15876" max="15876" width="4.140625" style="7" customWidth="1"/>
    <col min="15877" max="15877" width="14.42578125" style="7" customWidth="1"/>
    <col min="15878" max="15878" width="3" style="7" customWidth="1"/>
    <col min="15879" max="15879" width="26.42578125" style="7" customWidth="1"/>
    <col min="15880" max="15880" width="13.85546875" style="7" customWidth="1"/>
    <col min="15881" max="15881" width="17.42578125" style="7" customWidth="1"/>
    <col min="15882" max="15882" width="1.7109375" style="7" customWidth="1"/>
    <col min="15883" max="15892" width="11.42578125" style="7"/>
    <col min="15893" max="15893" width="2.85546875" style="7" customWidth="1"/>
    <col min="15894" max="16128" width="11.42578125" style="7"/>
    <col min="16129" max="16129" width="1.7109375" style="7" customWidth="1"/>
    <col min="16130" max="16130" width="11.140625" style="7" customWidth="1"/>
    <col min="16131" max="16131" width="8.85546875" style="7" customWidth="1"/>
    <col min="16132" max="16132" width="4.140625" style="7" customWidth="1"/>
    <col min="16133" max="16133" width="14.42578125" style="7" customWidth="1"/>
    <col min="16134" max="16134" width="3" style="7" customWidth="1"/>
    <col min="16135" max="16135" width="26.42578125" style="7" customWidth="1"/>
    <col min="16136" max="16136" width="13.85546875" style="7" customWidth="1"/>
    <col min="16137" max="16137" width="17.42578125" style="7" customWidth="1"/>
    <col min="16138" max="16138" width="1.7109375" style="7" customWidth="1"/>
    <col min="16139" max="16148" width="11.42578125" style="7"/>
    <col min="16149" max="16149" width="2.85546875" style="7" customWidth="1"/>
    <col min="16150" max="16384" width="11.42578125" style="7"/>
  </cols>
  <sheetData>
    <row r="1" spans="1:240" x14ac:dyDescent="0.2">
      <c r="A1" s="1"/>
      <c r="B1" s="323"/>
      <c r="C1" s="330"/>
      <c r="D1" s="1"/>
      <c r="E1" s="323"/>
      <c r="F1" s="323"/>
      <c r="G1" s="323"/>
      <c r="H1" s="323"/>
      <c r="I1" s="323"/>
      <c r="J1" s="323"/>
      <c r="K1" s="2"/>
      <c r="L1" s="3"/>
      <c r="M1" s="3"/>
      <c r="N1" s="3"/>
      <c r="O1" s="3"/>
      <c r="P1" s="3"/>
      <c r="Q1" s="3"/>
      <c r="R1" s="3"/>
      <c r="S1" s="3"/>
      <c r="T1" s="3"/>
      <c r="U1" s="3"/>
      <c r="V1" s="2"/>
      <c r="W1" s="2"/>
      <c r="X1" s="3"/>
      <c r="Y1" s="3"/>
      <c r="Z1" s="4"/>
      <c r="AA1" s="4"/>
      <c r="AB1" s="4"/>
      <c r="AC1" s="4"/>
      <c r="AD1" s="5"/>
      <c r="AE1" s="6"/>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40" x14ac:dyDescent="0.2">
      <c r="A2" s="1"/>
      <c r="B2" s="330"/>
      <c r="C2" s="330"/>
      <c r="D2" s="1"/>
      <c r="E2" s="323"/>
      <c r="F2" s="323"/>
      <c r="G2" s="323"/>
      <c r="H2" s="323"/>
      <c r="I2" s="323"/>
      <c r="J2" s="323"/>
      <c r="K2" s="2"/>
      <c r="L2" s="3"/>
      <c r="M2" s="3"/>
      <c r="N2" s="3"/>
      <c r="O2" s="3"/>
      <c r="P2" s="3"/>
      <c r="Q2" s="3"/>
      <c r="R2" s="3"/>
      <c r="S2" s="3"/>
      <c r="T2" s="3"/>
      <c r="U2" s="3"/>
      <c r="V2" s="2"/>
      <c r="W2" s="2"/>
      <c r="X2" s="3"/>
      <c r="Y2" s="3"/>
      <c r="Z2" s="4"/>
      <c r="AA2" s="4"/>
      <c r="AB2" s="4"/>
      <c r="AC2" s="4"/>
      <c r="AD2" s="8"/>
      <c r="AE2" s="6"/>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40" ht="16.5" thickBot="1" x14ac:dyDescent="0.3">
      <c r="A3" s="1"/>
      <c r="B3" s="330"/>
      <c r="C3" s="330"/>
      <c r="D3" s="1"/>
      <c r="E3" s="359" t="str">
        <f>O3&amp;" National Society Sons of the American Revolution"</f>
        <v>2021 National Society Sons of the American Revolution</v>
      </c>
      <c r="F3" s="360"/>
      <c r="G3" s="360"/>
      <c r="H3" s="360"/>
      <c r="I3" s="360"/>
      <c r="J3" s="361"/>
      <c r="K3" s="2"/>
      <c r="L3" s="3"/>
      <c r="M3" s="3"/>
      <c r="N3" s="3"/>
      <c r="O3" s="9">
        <f>YEAR(O4)</f>
        <v>2021</v>
      </c>
      <c r="P3" s="3"/>
      <c r="Q3" s="3"/>
      <c r="R3" s="3"/>
      <c r="S3" s="3"/>
      <c r="T3" s="3"/>
      <c r="U3" s="3"/>
      <c r="V3" s="10" t="s">
        <v>0</v>
      </c>
      <c r="W3" s="10" t="s">
        <v>1</v>
      </c>
      <c r="X3" s="3"/>
      <c r="Y3" s="3"/>
      <c r="Z3" s="4"/>
      <c r="AA3" s="4"/>
      <c r="AB3" s="4"/>
      <c r="AC3" s="4"/>
      <c r="AD3" s="8"/>
      <c r="AE3" s="6"/>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40" ht="15.75" thickBot="1" x14ac:dyDescent="0.3">
      <c r="A4" s="11"/>
      <c r="B4" s="330"/>
      <c r="C4" s="330"/>
      <c r="D4" s="362" t="s">
        <v>2</v>
      </c>
      <c r="E4" s="330"/>
      <c r="F4" s="330"/>
      <c r="G4" s="330"/>
      <c r="H4" s="330"/>
      <c r="I4" s="330"/>
      <c r="J4" s="11"/>
      <c r="K4" s="15" t="s">
        <v>3</v>
      </c>
      <c r="L4" s="12"/>
      <c r="M4" s="12"/>
      <c r="N4" s="3"/>
      <c r="O4" s="13">
        <v>44197</v>
      </c>
      <c r="P4" s="99" t="s">
        <v>4</v>
      </c>
      <c r="Q4" s="12"/>
      <c r="R4" s="12"/>
      <c r="S4" s="12"/>
      <c r="T4" s="3"/>
      <c r="U4" s="3"/>
      <c r="V4" s="9">
        <f>+O3</f>
        <v>2021</v>
      </c>
      <c r="W4" s="9" t="str">
        <f>IF(OR(MOD(V4,400)=0,AND(MOD(V4,4)=0,MOD(V4,100)&lt;&gt;0)),"Yes","No")</f>
        <v>No</v>
      </c>
      <c r="X4" s="3"/>
      <c r="Y4" s="3"/>
      <c r="Z4" s="4"/>
      <c r="AA4" s="4"/>
      <c r="AB4" s="4"/>
      <c r="AC4" s="4"/>
      <c r="AD4" s="8"/>
      <c r="AE4" s="6"/>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40" ht="15" x14ac:dyDescent="0.25">
      <c r="A5" s="1"/>
      <c r="B5" s="330"/>
      <c r="C5" s="330"/>
      <c r="D5" s="1"/>
      <c r="E5" s="362" t="s">
        <v>5</v>
      </c>
      <c r="F5" s="362"/>
      <c r="G5" s="362"/>
      <c r="H5" s="362"/>
      <c r="I5" s="362"/>
      <c r="J5" s="363"/>
      <c r="K5" s="9" t="s">
        <v>6</v>
      </c>
      <c r="L5" s="14" t="str">
        <f>VLOOKUP(O3,list,2,FALSE)</f>
        <v>No</v>
      </c>
      <c r="M5" s="15"/>
      <c r="N5" s="15"/>
      <c r="O5" s="16">
        <f>IF(L5="yes",O4+365,O4+364)</f>
        <v>44561</v>
      </c>
      <c r="P5" s="17"/>
      <c r="Q5" s="3"/>
      <c r="R5" s="3"/>
      <c r="S5" s="3"/>
      <c r="T5" s="3"/>
      <c r="U5" s="3"/>
      <c r="V5" s="9">
        <f>+V4+1</f>
        <v>2022</v>
      </c>
      <c r="W5" s="9" t="str">
        <f t="shared" ref="W5:W67" si="0">IF(OR(MOD(V5,400)=0,AND(MOD(V5,4)=0,MOD(V5,100)&lt;&gt;0)),"Yes","No")</f>
        <v>No</v>
      </c>
      <c r="X5" s="3"/>
      <c r="Y5" s="3"/>
      <c r="Z5" s="4"/>
      <c r="AA5" s="4"/>
      <c r="AB5" s="4"/>
      <c r="AC5" s="4"/>
      <c r="AD5" s="8"/>
      <c r="AE5" s="6"/>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row>
    <row r="6" spans="1:240" x14ac:dyDescent="0.2">
      <c r="A6" s="1"/>
      <c r="B6" s="330"/>
      <c r="C6" s="330"/>
      <c r="D6" s="1"/>
      <c r="E6" s="323"/>
      <c r="F6" s="323"/>
      <c r="G6" s="323"/>
      <c r="H6" s="323"/>
      <c r="I6" s="323"/>
      <c r="J6" s="323"/>
      <c r="K6" s="2"/>
      <c r="L6" s="3"/>
      <c r="M6" s="3"/>
      <c r="N6" s="3"/>
      <c r="O6" s="3"/>
      <c r="P6" s="3"/>
      <c r="Q6" s="3"/>
      <c r="R6" s="3"/>
      <c r="S6" s="3"/>
      <c r="T6" s="3"/>
      <c r="U6" s="3"/>
      <c r="V6" s="9">
        <f t="shared" ref="V6:V68" si="1">+V5+1</f>
        <v>2023</v>
      </c>
      <c r="W6" s="9" t="str">
        <f t="shared" si="0"/>
        <v>No</v>
      </c>
      <c r="X6" s="3"/>
      <c r="Y6" s="3"/>
      <c r="Z6" s="4"/>
      <c r="AA6" s="4"/>
      <c r="AB6" s="4"/>
      <c r="AC6" s="4"/>
      <c r="AD6" s="8"/>
      <c r="AE6" s="6"/>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40" x14ac:dyDescent="0.2">
      <c r="A7" s="18"/>
      <c r="B7" s="330"/>
      <c r="C7" s="330"/>
      <c r="D7" s="1"/>
      <c r="E7" s="364" t="s">
        <v>584</v>
      </c>
      <c r="F7" s="365"/>
      <c r="G7" s="365"/>
      <c r="H7" s="365"/>
      <c r="I7" s="365"/>
      <c r="J7" s="18"/>
      <c r="K7" s="19"/>
      <c r="L7" s="3"/>
      <c r="M7" s="3"/>
      <c r="N7" s="3"/>
      <c r="O7" s="3"/>
      <c r="P7" s="3"/>
      <c r="Q7" s="3"/>
      <c r="R7" s="3"/>
      <c r="S7" s="3"/>
      <c r="T7" s="3"/>
      <c r="U7" s="3"/>
      <c r="V7" s="9">
        <f t="shared" si="1"/>
        <v>2024</v>
      </c>
      <c r="W7" s="9" t="str">
        <f t="shared" si="0"/>
        <v>Yes</v>
      </c>
      <c r="X7" s="3"/>
      <c r="Y7" s="3"/>
      <c r="Z7" s="4"/>
      <c r="AA7" s="4"/>
      <c r="AB7" s="4"/>
      <c r="AC7" s="4"/>
      <c r="AD7" s="8"/>
      <c r="AE7" s="6"/>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40" ht="6" customHeight="1" x14ac:dyDescent="0.25">
      <c r="A8" s="1"/>
      <c r="B8" s="323"/>
      <c r="C8" s="330"/>
      <c r="D8" s="330"/>
      <c r="E8" s="330"/>
      <c r="F8" s="330"/>
      <c r="G8" s="330"/>
      <c r="H8" s="330"/>
      <c r="I8" s="330"/>
      <c r="J8" s="1"/>
      <c r="K8" s="2"/>
      <c r="L8" s="3"/>
      <c r="M8" s="3"/>
      <c r="N8" s="3"/>
      <c r="O8" s="3"/>
      <c r="P8" s="3"/>
      <c r="Q8" s="3"/>
      <c r="R8" s="3"/>
      <c r="S8" s="3"/>
      <c r="T8" s="3"/>
      <c r="U8" s="3"/>
      <c r="V8" s="9">
        <f t="shared" si="1"/>
        <v>2025</v>
      </c>
      <c r="W8" s="9" t="str">
        <f t="shared" si="0"/>
        <v>No</v>
      </c>
      <c r="X8" s="3"/>
      <c r="Y8" s="3"/>
      <c r="Z8" s="4"/>
      <c r="AA8" s="4"/>
      <c r="AB8" s="4"/>
      <c r="AC8" s="4"/>
      <c r="AD8" s="8"/>
      <c r="AE8" s="6"/>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row>
    <row r="9" spans="1:240" ht="12.75" customHeight="1" x14ac:dyDescent="0.2">
      <c r="A9" s="1"/>
      <c r="B9" s="355" t="s">
        <v>7</v>
      </c>
      <c r="C9" s="356"/>
      <c r="D9" s="356"/>
      <c r="E9" s="356"/>
      <c r="F9" s="356"/>
      <c r="G9" s="356"/>
      <c r="H9" s="356"/>
      <c r="I9" s="356"/>
      <c r="J9" s="1"/>
      <c r="K9" s="19"/>
      <c r="L9" s="3"/>
      <c r="M9" s="3"/>
      <c r="N9" s="3"/>
      <c r="O9" s="3"/>
      <c r="P9" s="3"/>
      <c r="Q9" s="3"/>
      <c r="R9" s="3"/>
      <c r="S9" s="3"/>
      <c r="T9" s="3"/>
      <c r="U9" s="3"/>
      <c r="V9" s="9">
        <f t="shared" si="1"/>
        <v>2026</v>
      </c>
      <c r="W9" s="9" t="str">
        <f t="shared" si="0"/>
        <v>No</v>
      </c>
      <c r="X9" s="3"/>
      <c r="Y9" s="3"/>
      <c r="Z9" s="4"/>
      <c r="AA9" s="4"/>
      <c r="AB9" s="4"/>
      <c r="AC9" s="4"/>
      <c r="AD9" s="8"/>
      <c r="AE9" s="6"/>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row>
    <row r="10" spans="1:240" ht="6" customHeight="1" x14ac:dyDescent="0.25">
      <c r="A10" s="1"/>
      <c r="B10" s="355"/>
      <c r="C10" s="357"/>
      <c r="D10" s="357"/>
      <c r="E10" s="357"/>
      <c r="F10" s="357"/>
      <c r="G10" s="357"/>
      <c r="H10" s="357"/>
      <c r="I10" s="357"/>
      <c r="J10" s="1"/>
      <c r="K10" s="20"/>
      <c r="L10" s="3"/>
      <c r="M10" s="3"/>
      <c r="N10" s="3"/>
      <c r="O10" s="3"/>
      <c r="P10" s="3"/>
      <c r="Q10" s="3"/>
      <c r="R10" s="3"/>
      <c r="S10" s="3"/>
      <c r="T10" s="3"/>
      <c r="U10" s="3"/>
      <c r="V10" s="9">
        <f t="shared" si="1"/>
        <v>2027</v>
      </c>
      <c r="W10" s="9" t="str">
        <f t="shared" si="0"/>
        <v>No</v>
      </c>
      <c r="X10" s="3"/>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1:240" x14ac:dyDescent="0.2">
      <c r="A11" s="332" t="s">
        <v>539</v>
      </c>
      <c r="B11" s="332"/>
      <c r="C11" s="332"/>
      <c r="D11" s="332"/>
      <c r="E11" s="332"/>
      <c r="F11" s="332"/>
      <c r="G11" s="332"/>
      <c r="H11" s="332"/>
      <c r="I11" s="332"/>
      <c r="J11" s="332"/>
      <c r="K11" s="230"/>
      <c r="L11" s="138"/>
      <c r="M11" s="138"/>
      <c r="N11" s="138"/>
      <c r="O11" s="138"/>
      <c r="P11" s="138"/>
      <c r="Q11" s="138"/>
      <c r="R11" s="138"/>
      <c r="S11" s="138"/>
      <c r="T11" s="138"/>
      <c r="U11" s="138"/>
      <c r="V11" s="230"/>
      <c r="W11" s="230"/>
      <c r="X11" s="138"/>
      <c r="Y11" s="138"/>
    </row>
    <row r="12" spans="1:240" ht="6" customHeight="1" x14ac:dyDescent="0.25">
      <c r="A12" s="1"/>
      <c r="B12" s="265"/>
      <c r="C12" s="266"/>
      <c r="D12" s="266"/>
      <c r="E12" s="266"/>
      <c r="F12" s="266"/>
      <c r="G12" s="266"/>
      <c r="H12" s="266"/>
      <c r="I12" s="266"/>
      <c r="J12" s="1"/>
      <c r="K12" s="2"/>
      <c r="L12" s="3"/>
      <c r="M12" s="3"/>
      <c r="N12" s="3"/>
      <c r="O12" s="3"/>
      <c r="P12" s="3"/>
      <c r="Q12" s="3"/>
      <c r="R12" s="3"/>
      <c r="S12" s="3"/>
      <c r="T12" s="3"/>
      <c r="U12" s="3"/>
      <c r="V12" s="9">
        <f>+V16+1</f>
        <v>2029</v>
      </c>
      <c r="W12" s="9" t="str">
        <f t="shared" si="0"/>
        <v>No</v>
      </c>
      <c r="X12" s="3"/>
      <c r="Y12" s="3"/>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row>
    <row r="13" spans="1:240" ht="12.75" customHeight="1" x14ac:dyDescent="0.2">
      <c r="A13" s="255"/>
      <c r="B13" s="358" t="s">
        <v>503</v>
      </c>
      <c r="C13" s="358"/>
      <c r="D13" s="358"/>
      <c r="E13" s="358"/>
      <c r="F13" s="358"/>
      <c r="G13" s="358"/>
      <c r="H13" s="358"/>
      <c r="I13" s="358"/>
      <c r="J13" s="255"/>
      <c r="K13" s="2"/>
      <c r="L13" s="3"/>
      <c r="M13" s="3"/>
      <c r="N13" s="3"/>
      <c r="O13" s="3"/>
      <c r="P13" s="3"/>
      <c r="Q13" s="3"/>
      <c r="R13" s="3"/>
      <c r="S13" s="3"/>
      <c r="T13" s="3"/>
      <c r="U13" s="3"/>
      <c r="V13" s="9"/>
      <c r="W13" s="9"/>
      <c r="X13" s="3"/>
      <c r="Y13" s="3"/>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row>
    <row r="14" spans="1:240" ht="6" customHeight="1" x14ac:dyDescent="0.25">
      <c r="A14" s="255"/>
      <c r="B14" s="255"/>
      <c r="C14" s="256"/>
      <c r="D14" s="256"/>
      <c r="E14" s="256"/>
      <c r="F14" s="256"/>
      <c r="G14" s="256"/>
      <c r="H14" s="256"/>
      <c r="I14" s="256"/>
      <c r="J14" s="255"/>
      <c r="K14" s="2"/>
      <c r="L14" s="3"/>
      <c r="M14" s="3"/>
      <c r="N14" s="3"/>
      <c r="O14" s="3"/>
      <c r="P14" s="3"/>
      <c r="Q14" s="3"/>
      <c r="R14" s="3"/>
      <c r="S14" s="3"/>
      <c r="T14" s="3"/>
      <c r="U14" s="3"/>
      <c r="V14" s="9"/>
      <c r="W14" s="9"/>
      <c r="X14" s="3"/>
      <c r="Y14" s="3"/>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row>
    <row r="15" spans="1:240" ht="42.75" customHeight="1" x14ac:dyDescent="0.2">
      <c r="A15" s="1"/>
      <c r="B15" s="354" t="s">
        <v>534</v>
      </c>
      <c r="C15" s="354"/>
      <c r="D15" s="354"/>
      <c r="E15" s="354"/>
      <c r="F15" s="354"/>
      <c r="G15" s="354"/>
      <c r="H15" s="354"/>
      <c r="I15" s="354"/>
      <c r="J15" s="1"/>
      <c r="K15" s="2"/>
      <c r="L15" s="3"/>
      <c r="M15" s="3"/>
      <c r="N15" s="3"/>
      <c r="O15" s="3"/>
      <c r="P15" s="3"/>
      <c r="Q15" s="3"/>
      <c r="R15" s="3"/>
      <c r="S15" s="3"/>
      <c r="T15" s="3"/>
      <c r="U15" s="3"/>
      <c r="V15" s="9">
        <f>+V12+1</f>
        <v>2030</v>
      </c>
      <c r="W15" s="9" t="str">
        <f t="shared" si="0"/>
        <v>No</v>
      </c>
      <c r="X15" s="3"/>
      <c r="Y15" s="3"/>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row>
    <row r="16" spans="1:240" ht="12.75" customHeight="1" x14ac:dyDescent="0.2">
      <c r="A16" s="1"/>
      <c r="B16" s="346" t="s">
        <v>8</v>
      </c>
      <c r="C16" s="347"/>
      <c r="D16" s="347"/>
      <c r="E16" s="347"/>
      <c r="F16" s="347"/>
      <c r="G16" s="347"/>
      <c r="H16" s="347"/>
      <c r="I16" s="347"/>
      <c r="J16" s="1"/>
      <c r="K16" s="19"/>
      <c r="L16" s="3"/>
      <c r="M16" s="3"/>
      <c r="N16" s="3"/>
      <c r="O16" s="3"/>
      <c r="P16" s="3"/>
      <c r="Q16" s="3"/>
      <c r="R16" s="3"/>
      <c r="S16" s="3"/>
      <c r="T16" s="3"/>
      <c r="U16" s="3"/>
      <c r="V16" s="9">
        <f>+V10+1</f>
        <v>2028</v>
      </c>
      <c r="W16" s="9" t="str">
        <f>IF(OR(MOD(V16,400)=0,AND(MOD(V16,4)=0,MOD(V16,100)&lt;&gt;0)),"Yes","No")</f>
        <v>Yes</v>
      </c>
      <c r="X16" s="3"/>
      <c r="Y16" s="3"/>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row>
    <row r="17" spans="1:240" ht="6" customHeight="1" x14ac:dyDescent="0.25">
      <c r="A17" s="1"/>
      <c r="B17" s="324"/>
      <c r="C17" s="324"/>
      <c r="D17" s="324"/>
      <c r="E17" s="324"/>
      <c r="F17" s="324"/>
      <c r="G17" s="324"/>
      <c r="H17" s="324"/>
      <c r="I17" s="324"/>
      <c r="J17" s="21"/>
      <c r="K17" s="2"/>
      <c r="L17" s="3"/>
      <c r="M17" s="3"/>
      <c r="N17" s="3"/>
      <c r="O17" s="3"/>
      <c r="P17" s="3"/>
      <c r="Q17" s="3"/>
      <c r="R17" s="3"/>
      <c r="S17" s="3"/>
      <c r="T17" s="3"/>
      <c r="U17" s="3"/>
      <c r="V17" s="9">
        <f>+V15+1</f>
        <v>2031</v>
      </c>
      <c r="W17" s="9" t="str">
        <f t="shared" si="0"/>
        <v>No</v>
      </c>
      <c r="X17" s="3"/>
      <c r="Y17" s="3"/>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row>
    <row r="18" spans="1:240" ht="39" customHeight="1" x14ac:dyDescent="0.25">
      <c r="A18" s="1"/>
      <c r="B18" s="352" t="s">
        <v>9</v>
      </c>
      <c r="C18" s="353"/>
      <c r="D18" s="353"/>
      <c r="E18" s="353"/>
      <c r="F18" s="353"/>
      <c r="G18" s="353"/>
      <c r="H18" s="353"/>
      <c r="I18" s="353"/>
      <c r="J18" s="22"/>
      <c r="K18" s="2"/>
      <c r="L18" s="3"/>
      <c r="M18" s="3"/>
      <c r="N18" s="3"/>
      <c r="O18" s="3"/>
      <c r="P18" s="3"/>
      <c r="Q18" s="3"/>
      <c r="R18" s="3"/>
      <c r="S18" s="3"/>
      <c r="T18" s="3"/>
      <c r="U18" s="3"/>
      <c r="V18" s="9">
        <f>+V17+1</f>
        <v>2032</v>
      </c>
      <c r="W18" s="9" t="str">
        <f t="shared" si="0"/>
        <v>Yes</v>
      </c>
      <c r="X18" s="3"/>
      <c r="Y18" s="3"/>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row>
    <row r="19" spans="1:240" s="4" customFormat="1" x14ac:dyDescent="0.2">
      <c r="A19" s="1"/>
      <c r="B19" s="323"/>
      <c r="C19" s="323"/>
      <c r="D19" s="323"/>
      <c r="E19" s="323"/>
      <c r="F19" s="323"/>
      <c r="G19" s="323"/>
      <c r="H19" s="323"/>
      <c r="I19" s="323"/>
      <c r="J19" s="323"/>
      <c r="K19" s="23"/>
      <c r="L19" s="24"/>
      <c r="M19" s="24"/>
      <c r="N19" s="24"/>
      <c r="O19" s="24"/>
      <c r="P19" s="24"/>
      <c r="Q19" s="24"/>
      <c r="R19" s="24"/>
      <c r="S19" s="24"/>
      <c r="T19" s="24"/>
      <c r="U19" s="24"/>
      <c r="V19" s="9">
        <f t="shared" si="1"/>
        <v>2033</v>
      </c>
      <c r="W19" s="9" t="str">
        <f t="shared" si="0"/>
        <v>No</v>
      </c>
      <c r="X19" s="24"/>
      <c r="Y19" s="24"/>
    </row>
    <row r="20" spans="1:240" s="4" customFormat="1" x14ac:dyDescent="0.2">
      <c r="A20" s="1"/>
      <c r="B20" s="334" t="s">
        <v>10</v>
      </c>
      <c r="C20" s="334"/>
      <c r="D20" s="338"/>
      <c r="E20" s="339"/>
      <c r="F20" s="1"/>
      <c r="G20" s="25" t="s">
        <v>11</v>
      </c>
      <c r="H20" s="340"/>
      <c r="I20" s="341"/>
      <c r="J20" s="1"/>
      <c r="K20" s="23"/>
      <c r="L20" s="24"/>
      <c r="M20" s="24"/>
      <c r="N20" s="24"/>
      <c r="O20" s="24"/>
      <c r="P20" s="24"/>
      <c r="Q20" s="24"/>
      <c r="R20" s="24"/>
      <c r="S20" s="24"/>
      <c r="T20" s="24"/>
      <c r="U20" s="24"/>
      <c r="V20" s="9">
        <f t="shared" si="1"/>
        <v>2034</v>
      </c>
      <c r="W20" s="9" t="str">
        <f t="shared" si="0"/>
        <v>No</v>
      </c>
      <c r="X20" s="24"/>
      <c r="Y20" s="24"/>
    </row>
    <row r="21" spans="1:240" s="4" customFormat="1" ht="6" customHeight="1" x14ac:dyDescent="0.2">
      <c r="A21" s="1"/>
      <c r="B21" s="323"/>
      <c r="C21" s="323"/>
      <c r="D21" s="323"/>
      <c r="E21" s="323"/>
      <c r="F21" s="323"/>
      <c r="G21" s="323"/>
      <c r="H21" s="323"/>
      <c r="I21" s="323"/>
      <c r="J21" s="323"/>
      <c r="K21" s="23"/>
      <c r="L21" s="24"/>
      <c r="M21" s="24"/>
      <c r="N21" s="24"/>
      <c r="O21" s="24"/>
      <c r="P21" s="24"/>
      <c r="Q21" s="24"/>
      <c r="R21" s="24"/>
      <c r="S21" s="24"/>
      <c r="T21" s="24"/>
      <c r="U21" s="24"/>
      <c r="V21" s="9">
        <f t="shared" si="1"/>
        <v>2035</v>
      </c>
      <c r="W21" s="9" t="str">
        <f t="shared" si="0"/>
        <v>No</v>
      </c>
      <c r="X21" s="24"/>
      <c r="Y21" s="24"/>
    </row>
    <row r="22" spans="1:240" s="4" customFormat="1" x14ac:dyDescent="0.2">
      <c r="A22" s="1"/>
      <c r="B22" s="334" t="s">
        <v>12</v>
      </c>
      <c r="C22" s="334"/>
      <c r="D22" s="340"/>
      <c r="E22" s="341"/>
      <c r="F22" s="1"/>
      <c r="G22" s="25" t="s">
        <v>13</v>
      </c>
      <c r="H22" s="340"/>
      <c r="I22" s="341"/>
      <c r="J22" s="1"/>
      <c r="K22" s="23"/>
      <c r="L22" s="24"/>
      <c r="M22" s="24"/>
      <c r="N22" s="24"/>
      <c r="O22" s="24"/>
      <c r="P22" s="24"/>
      <c r="Q22" s="24"/>
      <c r="R22" s="24"/>
      <c r="S22" s="24"/>
      <c r="T22" s="24"/>
      <c r="U22" s="24"/>
      <c r="V22" s="9">
        <f t="shared" si="1"/>
        <v>2036</v>
      </c>
      <c r="W22" s="9" t="str">
        <f t="shared" si="0"/>
        <v>Yes</v>
      </c>
      <c r="X22" s="24"/>
      <c r="Y22" s="24"/>
    </row>
    <row r="23" spans="1:240" s="4" customFormat="1" ht="6" customHeight="1" x14ac:dyDescent="0.2">
      <c r="A23" s="1"/>
      <c r="B23" s="323"/>
      <c r="C23" s="323"/>
      <c r="D23" s="323"/>
      <c r="E23" s="323"/>
      <c r="F23" s="323"/>
      <c r="G23" s="323"/>
      <c r="H23" s="323"/>
      <c r="I23" s="323"/>
      <c r="J23" s="323"/>
      <c r="K23" s="23"/>
      <c r="L23" s="24"/>
      <c r="M23" s="24"/>
      <c r="N23" s="24"/>
      <c r="O23" s="24"/>
      <c r="P23" s="24"/>
      <c r="Q23" s="24"/>
      <c r="R23" s="24"/>
      <c r="S23" s="24"/>
      <c r="T23" s="24"/>
      <c r="U23" s="24"/>
      <c r="V23" s="9">
        <f t="shared" si="1"/>
        <v>2037</v>
      </c>
      <c r="W23" s="9" t="str">
        <f t="shared" si="0"/>
        <v>No</v>
      </c>
      <c r="X23" s="24"/>
      <c r="Y23" s="24"/>
    </row>
    <row r="24" spans="1:240" s="4" customFormat="1" ht="15" x14ac:dyDescent="0.25">
      <c r="A24" s="1"/>
      <c r="B24" s="334" t="s">
        <v>14</v>
      </c>
      <c r="C24" s="334"/>
      <c r="D24" s="348"/>
      <c r="E24" s="349"/>
      <c r="F24" s="1"/>
      <c r="G24" s="25" t="s">
        <v>15</v>
      </c>
      <c r="H24" s="350"/>
      <c r="I24" s="351"/>
      <c r="J24" s="1"/>
      <c r="K24" s="23"/>
      <c r="L24" s="24"/>
      <c r="M24" s="24"/>
      <c r="N24" s="24"/>
      <c r="O24" s="24"/>
      <c r="P24" s="24"/>
      <c r="Q24" s="24"/>
      <c r="R24" s="24"/>
      <c r="S24" s="24"/>
      <c r="T24" s="24"/>
      <c r="U24" s="24"/>
      <c r="V24" s="9">
        <f t="shared" si="1"/>
        <v>2038</v>
      </c>
      <c r="W24" s="9" t="str">
        <f t="shared" si="0"/>
        <v>No</v>
      </c>
      <c r="X24" s="24"/>
      <c r="Y24" s="24"/>
    </row>
    <row r="25" spans="1:240" s="4" customFormat="1" ht="6" customHeight="1" x14ac:dyDescent="0.2">
      <c r="A25" s="1"/>
      <c r="B25" s="323"/>
      <c r="C25" s="323"/>
      <c r="D25" s="323"/>
      <c r="E25" s="323"/>
      <c r="F25" s="323"/>
      <c r="G25" s="323"/>
      <c r="H25" s="323"/>
      <c r="I25" s="323"/>
      <c r="J25" s="323"/>
      <c r="K25" s="23"/>
      <c r="L25" s="24"/>
      <c r="M25" s="24"/>
      <c r="N25" s="24"/>
      <c r="O25" s="24"/>
      <c r="P25" s="24"/>
      <c r="Q25" s="24"/>
      <c r="R25" s="24"/>
      <c r="S25" s="24"/>
      <c r="T25" s="24"/>
      <c r="U25" s="24"/>
      <c r="V25" s="9">
        <f t="shared" si="1"/>
        <v>2039</v>
      </c>
      <c r="W25" s="9" t="str">
        <f t="shared" si="0"/>
        <v>No</v>
      </c>
      <c r="X25" s="24"/>
      <c r="Y25" s="24"/>
    </row>
    <row r="26" spans="1:240" s="4" customFormat="1" ht="12.75" customHeight="1" x14ac:dyDescent="0.2">
      <c r="A26" s="1"/>
      <c r="B26" s="335" t="s">
        <v>16</v>
      </c>
      <c r="C26" s="335"/>
      <c r="D26" s="26"/>
      <c r="E26" s="27">
        <f>O4</f>
        <v>44197</v>
      </c>
      <c r="F26" s="336"/>
      <c r="G26" s="337"/>
      <c r="H26" s="27">
        <f>O5</f>
        <v>44561</v>
      </c>
      <c r="I26" s="28"/>
      <c r="J26" s="1"/>
      <c r="K26" s="23"/>
      <c r="L26" s="24"/>
      <c r="M26" s="24"/>
      <c r="N26" s="24"/>
      <c r="O26" s="24"/>
      <c r="P26" s="24"/>
      <c r="Q26" s="24"/>
      <c r="R26" s="24"/>
      <c r="S26" s="24"/>
      <c r="T26" s="24"/>
      <c r="U26" s="24"/>
      <c r="V26" s="9">
        <f t="shared" si="1"/>
        <v>2040</v>
      </c>
      <c r="W26" s="9" t="str">
        <f t="shared" si="0"/>
        <v>Yes</v>
      </c>
      <c r="X26" s="24"/>
      <c r="Y26" s="24"/>
    </row>
    <row r="27" spans="1:240" s="4" customFormat="1" ht="6" customHeight="1" x14ac:dyDescent="0.2">
      <c r="A27" s="323"/>
      <c r="B27" s="323"/>
      <c r="C27" s="323"/>
      <c r="D27" s="323"/>
      <c r="E27" s="323"/>
      <c r="F27" s="323"/>
      <c r="G27" s="323"/>
      <c r="H27" s="323"/>
      <c r="I27" s="323"/>
      <c r="J27" s="323"/>
      <c r="K27" s="23"/>
      <c r="L27" s="24"/>
      <c r="M27" s="24"/>
      <c r="N27" s="24"/>
      <c r="O27" s="24"/>
      <c r="P27" s="24"/>
      <c r="Q27" s="24"/>
      <c r="R27" s="24"/>
      <c r="S27" s="24"/>
      <c r="T27" s="24"/>
      <c r="U27" s="24"/>
      <c r="V27" s="9">
        <f t="shared" si="1"/>
        <v>2041</v>
      </c>
      <c r="W27" s="9" t="str">
        <f t="shared" si="0"/>
        <v>No</v>
      </c>
      <c r="X27" s="24"/>
      <c r="Y27" s="24"/>
    </row>
    <row r="28" spans="1:240" s="4" customFormat="1" x14ac:dyDescent="0.2">
      <c r="A28" s="1"/>
      <c r="B28" s="334" t="s">
        <v>17</v>
      </c>
      <c r="C28" s="334"/>
      <c r="D28" s="338"/>
      <c r="E28" s="339"/>
      <c r="F28" s="1"/>
      <c r="G28" s="25" t="s">
        <v>18</v>
      </c>
      <c r="H28" s="340"/>
      <c r="I28" s="341"/>
      <c r="J28" s="1"/>
      <c r="K28" s="23"/>
      <c r="L28" s="24"/>
      <c r="M28" s="24"/>
      <c r="N28" s="24"/>
      <c r="O28" s="24"/>
      <c r="P28" s="24"/>
      <c r="Q28" s="24"/>
      <c r="R28" s="24"/>
      <c r="S28" s="24"/>
      <c r="T28" s="24"/>
      <c r="U28" s="24"/>
      <c r="V28" s="9">
        <f t="shared" si="1"/>
        <v>2042</v>
      </c>
      <c r="W28" s="9" t="str">
        <f t="shared" si="0"/>
        <v>No</v>
      </c>
      <c r="X28" s="24"/>
      <c r="Y28" s="24"/>
    </row>
    <row r="29" spans="1:240" s="4" customFormat="1" ht="6" customHeight="1" x14ac:dyDescent="0.25">
      <c r="A29" s="323"/>
      <c r="B29" s="324"/>
      <c r="C29" s="324"/>
      <c r="D29" s="324"/>
      <c r="E29" s="324"/>
      <c r="F29" s="324"/>
      <c r="G29" s="324"/>
      <c r="H29" s="324"/>
      <c r="I29" s="324"/>
      <c r="J29" s="324"/>
      <c r="K29" s="23"/>
      <c r="L29" s="24"/>
      <c r="M29" s="24"/>
      <c r="N29" s="24"/>
      <c r="O29" s="24"/>
      <c r="P29" s="24"/>
      <c r="Q29" s="24"/>
      <c r="R29" s="24"/>
      <c r="S29" s="24"/>
      <c r="T29" s="24"/>
      <c r="U29" s="24"/>
      <c r="V29" s="9">
        <f t="shared" si="1"/>
        <v>2043</v>
      </c>
      <c r="W29" s="9" t="str">
        <f t="shared" si="0"/>
        <v>No</v>
      </c>
      <c r="X29" s="24"/>
      <c r="Y29" s="24"/>
    </row>
    <row r="30" spans="1:240" s="4" customFormat="1" x14ac:dyDescent="0.2">
      <c r="A30" s="1"/>
      <c r="B30" s="334" t="s">
        <v>19</v>
      </c>
      <c r="C30" s="334"/>
      <c r="D30" s="342"/>
      <c r="E30" s="343"/>
      <c r="F30" s="1"/>
      <c r="G30" s="25" t="s">
        <v>20</v>
      </c>
      <c r="H30" s="342"/>
      <c r="I30" s="343"/>
      <c r="J30" s="1"/>
      <c r="K30" s="214">
        <f>IF(D32="State",1,0)</f>
        <v>0</v>
      </c>
      <c r="L30" s="24"/>
      <c r="M30" s="24"/>
      <c r="N30" s="24"/>
      <c r="O30" s="24"/>
      <c r="P30" s="24"/>
      <c r="Q30" s="24"/>
      <c r="R30" s="24"/>
      <c r="S30" s="24"/>
      <c r="T30" s="24"/>
      <c r="U30" s="24"/>
      <c r="V30" s="9">
        <f t="shared" si="1"/>
        <v>2044</v>
      </c>
      <c r="W30" s="9" t="str">
        <f t="shared" si="0"/>
        <v>Yes</v>
      </c>
      <c r="X30" s="24"/>
      <c r="Y30" s="24"/>
    </row>
    <row r="31" spans="1:240" s="4" customFormat="1" ht="6" customHeight="1" x14ac:dyDescent="0.25">
      <c r="A31" s="323"/>
      <c r="B31" s="324"/>
      <c r="C31" s="324"/>
      <c r="D31" s="324"/>
      <c r="E31" s="324"/>
      <c r="F31" s="324"/>
      <c r="G31" s="324"/>
      <c r="H31" s="324"/>
      <c r="I31" s="324"/>
      <c r="J31" s="324"/>
      <c r="K31" s="23"/>
      <c r="L31" s="24"/>
      <c r="M31" s="24"/>
      <c r="N31" s="24"/>
      <c r="O31" s="24"/>
      <c r="P31" s="24"/>
      <c r="Q31" s="24"/>
      <c r="R31" s="24"/>
      <c r="S31" s="24"/>
      <c r="T31" s="24"/>
      <c r="U31" s="24"/>
      <c r="V31" s="9">
        <f t="shared" si="1"/>
        <v>2045</v>
      </c>
      <c r="W31" s="9" t="str">
        <f t="shared" si="0"/>
        <v>No</v>
      </c>
      <c r="X31" s="24"/>
      <c r="Y31" s="24"/>
    </row>
    <row r="32" spans="1:240" ht="12.75" customHeight="1" x14ac:dyDescent="0.2">
      <c r="A32" s="29"/>
      <c r="B32" s="334" t="s">
        <v>21</v>
      </c>
      <c r="C32" s="334"/>
      <c r="D32" s="344" t="s">
        <v>37</v>
      </c>
      <c r="E32" s="345"/>
      <c r="F32" s="31"/>
      <c r="G32" s="31"/>
      <c r="H32" s="31"/>
      <c r="I32" s="31"/>
      <c r="J32" s="29"/>
      <c r="K32" s="2"/>
      <c r="L32" s="3"/>
      <c r="M32" s="3"/>
      <c r="N32" s="3"/>
      <c r="O32" s="3"/>
      <c r="P32" s="3"/>
      <c r="Q32" s="3"/>
      <c r="R32" s="3"/>
      <c r="S32" s="3"/>
      <c r="T32" s="3"/>
      <c r="U32" s="3"/>
      <c r="V32" s="9">
        <f t="shared" si="1"/>
        <v>2046</v>
      </c>
      <c r="W32" s="9" t="str">
        <f t="shared" si="0"/>
        <v>No</v>
      </c>
      <c r="X32" s="3"/>
      <c r="Y32" s="3"/>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row>
    <row r="33" spans="1:240" ht="12.75" customHeight="1" x14ac:dyDescent="0.2">
      <c r="A33" s="29"/>
      <c r="B33" s="32"/>
      <c r="C33" s="32"/>
      <c r="D33" s="30"/>
      <c r="E33" s="30"/>
      <c r="F33" s="31"/>
      <c r="G33" s="332"/>
      <c r="H33" s="332"/>
      <c r="I33" s="33" t="s">
        <v>22</v>
      </c>
      <c r="J33" s="29"/>
      <c r="K33" s="2"/>
      <c r="L33" s="3"/>
      <c r="M33" s="3"/>
      <c r="N33" s="3"/>
      <c r="O33" s="3"/>
      <c r="P33" s="3"/>
      <c r="Q33" s="3"/>
      <c r="R33" s="3"/>
      <c r="S33" s="3"/>
      <c r="T33" s="3"/>
      <c r="U33" s="3"/>
      <c r="V33" s="9">
        <f t="shared" si="1"/>
        <v>2047</v>
      </c>
      <c r="W33" s="9" t="str">
        <f t="shared" si="0"/>
        <v>No</v>
      </c>
      <c r="X33" s="3"/>
      <c r="Y33" s="3"/>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row>
    <row r="34" spans="1:240" x14ac:dyDescent="0.2">
      <c r="A34" s="1"/>
      <c r="B34" s="34" t="s">
        <v>23</v>
      </c>
      <c r="C34" s="333" t="s">
        <v>24</v>
      </c>
      <c r="D34" s="333"/>
      <c r="E34" s="333"/>
      <c r="F34" s="333"/>
      <c r="G34" s="333"/>
      <c r="H34" s="35" t="s">
        <v>25</v>
      </c>
      <c r="I34" s="36" t="s">
        <v>26</v>
      </c>
      <c r="J34" s="1"/>
      <c r="K34" s="2"/>
      <c r="L34" s="3"/>
      <c r="M34" s="3"/>
      <c r="N34" s="3"/>
      <c r="O34" s="3"/>
      <c r="P34" s="3"/>
      <c r="Q34" s="3"/>
      <c r="R34" s="3"/>
      <c r="S34" s="3"/>
      <c r="T34" s="3"/>
      <c r="U34" s="3"/>
      <c r="V34" s="9">
        <f t="shared" si="1"/>
        <v>2048</v>
      </c>
      <c r="W34" s="9" t="str">
        <f t="shared" si="0"/>
        <v>Yes</v>
      </c>
      <c r="X34" s="3"/>
      <c r="Y34" s="3"/>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row>
    <row r="35" spans="1:240" x14ac:dyDescent="0.2">
      <c r="A35" s="1"/>
      <c r="B35" s="37">
        <v>1</v>
      </c>
      <c r="C35" s="325" t="s">
        <v>408</v>
      </c>
      <c r="D35" s="325"/>
      <c r="E35" s="325"/>
      <c r="F35" s="325"/>
      <c r="G35" s="325"/>
      <c r="H35" s="38">
        <f>'1 - Media Publicity'!H1</f>
        <v>0</v>
      </c>
      <c r="I35" s="39"/>
      <c r="J35" s="1"/>
      <c r="K35" s="2"/>
      <c r="L35" s="15">
        <f t="shared" ref="L35:M43" si="2">IF(H35&gt;0,1,0)</f>
        <v>0</v>
      </c>
      <c r="M35" s="15"/>
      <c r="N35" s="15"/>
      <c r="O35" s="3"/>
      <c r="P35" s="3"/>
      <c r="Q35" s="3"/>
      <c r="R35" s="3"/>
      <c r="S35" s="3"/>
      <c r="T35" s="3"/>
      <c r="U35" s="3"/>
      <c r="V35" s="9">
        <f t="shared" si="1"/>
        <v>2049</v>
      </c>
      <c r="W35" s="9" t="str">
        <f t="shared" si="0"/>
        <v>No</v>
      </c>
      <c r="X35" s="3"/>
      <c r="Y35" s="3"/>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row>
    <row r="36" spans="1:240" x14ac:dyDescent="0.2">
      <c r="A36" s="1"/>
      <c r="B36" s="37">
        <v>2</v>
      </c>
      <c r="C36" s="325" t="s">
        <v>27</v>
      </c>
      <c r="D36" s="325"/>
      <c r="E36" s="325"/>
      <c r="F36" s="325"/>
      <c r="G36" s="325"/>
      <c r="H36" s="38">
        <f>'2 - Speakers Bureau'!J1</f>
        <v>0</v>
      </c>
      <c r="I36" s="39"/>
      <c r="J36" s="1"/>
      <c r="K36" s="307"/>
      <c r="L36" s="15">
        <f t="shared" si="2"/>
        <v>0</v>
      </c>
      <c r="M36" s="15"/>
      <c r="N36" s="15"/>
      <c r="O36" s="76"/>
      <c r="P36" s="3"/>
      <c r="Q36" s="3"/>
      <c r="R36" s="3"/>
      <c r="S36" s="3"/>
      <c r="T36" s="3"/>
      <c r="U36" s="3"/>
      <c r="V36" s="9">
        <f t="shared" si="1"/>
        <v>2050</v>
      </c>
      <c r="W36" s="9" t="str">
        <f t="shared" si="0"/>
        <v>No</v>
      </c>
      <c r="X36" s="3"/>
      <c r="Y36" s="3"/>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row>
    <row r="37" spans="1:240" x14ac:dyDescent="0.2">
      <c r="A37" s="1"/>
      <c r="B37" s="37">
        <v>3</v>
      </c>
      <c r="C37" s="325" t="s">
        <v>28</v>
      </c>
      <c r="D37" s="325"/>
      <c r="E37" s="325"/>
      <c r="F37" s="325"/>
      <c r="G37" s="325"/>
      <c r="H37" s="41"/>
      <c r="I37" s="42">
        <f>'3 - DAR-CAR Support'!G1</f>
        <v>0</v>
      </c>
      <c r="J37" s="1"/>
      <c r="K37" s="307"/>
      <c r="L37" s="15"/>
      <c r="M37" s="15">
        <f t="shared" si="2"/>
        <v>0</v>
      </c>
      <c r="N37" s="15"/>
      <c r="O37" s="76"/>
      <c r="P37" s="3"/>
      <c r="Q37" s="3"/>
      <c r="R37" s="3"/>
      <c r="S37" s="3"/>
      <c r="T37" s="3"/>
      <c r="U37" s="3"/>
      <c r="V37" s="9">
        <f t="shared" si="1"/>
        <v>2051</v>
      </c>
      <c r="W37" s="9" t="str">
        <f t="shared" si="0"/>
        <v>No</v>
      </c>
      <c r="X37" s="3"/>
      <c r="Y37" s="3"/>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row>
    <row r="38" spans="1:240" x14ac:dyDescent="0.2">
      <c r="A38" s="1"/>
      <c r="B38" s="37">
        <v>4</v>
      </c>
      <c r="C38" s="325" t="s">
        <v>29</v>
      </c>
      <c r="D38" s="325"/>
      <c r="E38" s="325"/>
      <c r="F38" s="325"/>
      <c r="G38" s="325"/>
      <c r="H38" s="38">
        <f>'4- Youth Programs'!H1</f>
        <v>0</v>
      </c>
      <c r="I38" s="40"/>
      <c r="J38" s="1"/>
      <c r="K38" s="307"/>
      <c r="L38" s="15">
        <f t="shared" si="2"/>
        <v>0</v>
      </c>
      <c r="M38" s="15"/>
      <c r="N38" s="15"/>
      <c r="O38" s="76"/>
      <c r="P38" s="3"/>
      <c r="Q38" s="3"/>
      <c r="R38" s="3"/>
      <c r="S38" s="3"/>
      <c r="T38" s="3"/>
      <c r="U38" s="3"/>
      <c r="V38" s="9">
        <f t="shared" si="1"/>
        <v>2052</v>
      </c>
      <c r="W38" s="9" t="str">
        <f t="shared" si="0"/>
        <v>Yes</v>
      </c>
      <c r="X38" s="3"/>
      <c r="Y38" s="3"/>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row>
    <row r="39" spans="1:240" x14ac:dyDescent="0.2">
      <c r="A39" s="1"/>
      <c r="B39" s="37">
        <v>5</v>
      </c>
      <c r="C39" s="325" t="s">
        <v>442</v>
      </c>
      <c r="D39" s="325"/>
      <c r="E39" s="325"/>
      <c r="F39" s="325"/>
      <c r="G39" s="325"/>
      <c r="H39" s="38">
        <f>'5 - Public Service Programs'!H1</f>
        <v>0</v>
      </c>
      <c r="I39" s="40"/>
      <c r="J39" s="1"/>
      <c r="K39" s="307"/>
      <c r="L39" s="15">
        <f t="shared" si="2"/>
        <v>0</v>
      </c>
      <c r="M39" s="15"/>
      <c r="N39" s="15"/>
      <c r="O39" s="76"/>
      <c r="P39" s="3"/>
      <c r="Q39" s="3"/>
      <c r="R39" s="3"/>
      <c r="S39" s="3"/>
      <c r="T39" s="3"/>
      <c r="U39" s="3"/>
      <c r="V39" s="9">
        <f t="shared" si="1"/>
        <v>2053</v>
      </c>
      <c r="W39" s="9" t="str">
        <f t="shared" si="0"/>
        <v>No</v>
      </c>
      <c r="X39" s="3"/>
      <c r="Y39" s="3"/>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row>
    <row r="40" spans="1:240" x14ac:dyDescent="0.2">
      <c r="A40" s="1"/>
      <c r="B40" s="37">
        <v>6</v>
      </c>
      <c r="C40" s="325" t="s">
        <v>537</v>
      </c>
      <c r="D40" s="325"/>
      <c r="E40" s="325"/>
      <c r="F40" s="325"/>
      <c r="G40" s="325"/>
      <c r="H40" s="38">
        <f>'6 - Historic Sites'!I1</f>
        <v>0</v>
      </c>
      <c r="I40" s="40"/>
      <c r="J40" s="1"/>
      <c r="K40" s="307"/>
      <c r="L40" s="15">
        <f t="shared" si="2"/>
        <v>0</v>
      </c>
      <c r="M40" s="15"/>
      <c r="N40" s="15"/>
      <c r="O40" s="76"/>
      <c r="P40" s="3"/>
      <c r="Q40" s="3"/>
      <c r="R40" s="3"/>
      <c r="S40" s="3"/>
      <c r="T40" s="3"/>
      <c r="U40" s="3"/>
      <c r="V40" s="9">
        <f t="shared" si="1"/>
        <v>2054</v>
      </c>
      <c r="W40" s="9" t="str">
        <f t="shared" si="0"/>
        <v>No</v>
      </c>
      <c r="X40" s="3"/>
      <c r="Y40" s="3"/>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row>
    <row r="41" spans="1:240" x14ac:dyDescent="0.2">
      <c r="A41" s="1"/>
      <c r="B41" s="37">
        <v>7</v>
      </c>
      <c r="C41" s="325" t="s">
        <v>409</v>
      </c>
      <c r="D41" s="325"/>
      <c r="E41" s="325"/>
      <c r="F41" s="325"/>
      <c r="G41" s="325"/>
      <c r="H41" s="38">
        <f>'7 - Grave Markings'!N1</f>
        <v>0</v>
      </c>
      <c r="I41" s="40"/>
      <c r="J41" s="1"/>
      <c r="K41" s="307"/>
      <c r="L41" s="15">
        <f t="shared" si="2"/>
        <v>0</v>
      </c>
      <c r="M41" s="15"/>
      <c r="N41" s="15"/>
      <c r="O41" s="76"/>
      <c r="P41" s="3"/>
      <c r="Q41" s="3"/>
      <c r="R41" s="3"/>
      <c r="S41" s="3"/>
      <c r="T41" s="3"/>
      <c r="U41" s="3"/>
      <c r="V41" s="9">
        <f t="shared" si="1"/>
        <v>2055</v>
      </c>
      <c r="W41" s="9" t="str">
        <f t="shared" si="0"/>
        <v>No</v>
      </c>
      <c r="X41" s="3"/>
      <c r="Y41" s="3"/>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row>
    <row r="42" spans="1:240" x14ac:dyDescent="0.2">
      <c r="A42" s="1"/>
      <c r="B42" s="37">
        <v>8</v>
      </c>
      <c r="C42" s="325" t="s">
        <v>487</v>
      </c>
      <c r="D42" s="325"/>
      <c r="E42" s="325"/>
      <c r="F42" s="325"/>
      <c r="G42" s="325"/>
      <c r="H42" s="38">
        <f>'8 - Color Guard'!H1</f>
        <v>0</v>
      </c>
      <c r="I42" s="40"/>
      <c r="J42" s="1"/>
      <c r="K42" s="307"/>
      <c r="L42" s="15">
        <f t="shared" si="2"/>
        <v>0</v>
      </c>
      <c r="M42" s="15"/>
      <c r="N42" s="15"/>
      <c r="O42" s="76"/>
      <c r="P42" s="3"/>
      <c r="Q42" s="3"/>
      <c r="R42" s="3"/>
      <c r="S42" s="3"/>
      <c r="T42" s="3"/>
      <c r="U42" s="3"/>
      <c r="V42" s="9">
        <f t="shared" si="1"/>
        <v>2056</v>
      </c>
      <c r="W42" s="9" t="str">
        <f t="shared" si="0"/>
        <v>Yes</v>
      </c>
      <c r="X42" s="3"/>
      <c r="Y42" s="3"/>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row>
    <row r="43" spans="1:240" x14ac:dyDescent="0.2">
      <c r="A43" s="1"/>
      <c r="B43" s="37" t="s">
        <v>410</v>
      </c>
      <c r="C43" s="325" t="s">
        <v>30</v>
      </c>
      <c r="D43" s="325"/>
      <c r="E43" s="325"/>
      <c r="F43" s="325"/>
      <c r="G43" s="325"/>
      <c r="H43" s="38">
        <f>'9 - Medals &amp; Awards'!G159</f>
        <v>0</v>
      </c>
      <c r="I43" s="40"/>
      <c r="J43" s="1"/>
      <c r="K43" s="307"/>
      <c r="L43" s="15">
        <f t="shared" si="2"/>
        <v>0</v>
      </c>
      <c r="M43" s="15"/>
      <c r="N43" s="15"/>
      <c r="O43" s="76"/>
      <c r="P43" s="3"/>
      <c r="Q43" s="3"/>
      <c r="R43" s="3"/>
      <c r="S43" s="3"/>
      <c r="T43" s="3"/>
      <c r="U43" s="3"/>
      <c r="V43" s="9" t="e">
        <f>+#REF!+1</f>
        <v>#REF!</v>
      </c>
      <c r="W43" s="9" t="e">
        <f t="shared" si="0"/>
        <v>#REF!</v>
      </c>
      <c r="X43" s="3"/>
      <c r="Y43" s="3"/>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row>
    <row r="44" spans="1:240" x14ac:dyDescent="0.2">
      <c r="A44" s="1"/>
      <c r="B44" s="37" t="s">
        <v>411</v>
      </c>
      <c r="C44" s="325" t="s">
        <v>31</v>
      </c>
      <c r="D44" s="325"/>
      <c r="E44" s="325"/>
      <c r="F44" s="325"/>
      <c r="G44" s="325"/>
      <c r="H44" s="43"/>
      <c r="I44" s="42">
        <f>'9 - Medals &amp; Awards'!G314</f>
        <v>0</v>
      </c>
      <c r="J44" s="1"/>
      <c r="K44" s="307"/>
      <c r="L44" s="15"/>
      <c r="M44" s="15">
        <f t="shared" ref="M44:M47" si="3">IF(I44&gt;0,1,0)</f>
        <v>0</v>
      </c>
      <c r="N44" s="15"/>
      <c r="O44" s="76"/>
      <c r="P44" s="3"/>
      <c r="Q44" s="3"/>
      <c r="R44" s="3"/>
      <c r="S44" s="3"/>
      <c r="T44" s="3"/>
      <c r="U44" s="3"/>
      <c r="V44" s="9" t="e">
        <f t="shared" si="1"/>
        <v>#REF!</v>
      </c>
      <c r="W44" s="9" t="e">
        <f t="shared" si="0"/>
        <v>#REF!</v>
      </c>
      <c r="X44" s="3"/>
      <c r="Y44" s="3"/>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row>
    <row r="45" spans="1:240" x14ac:dyDescent="0.2">
      <c r="A45" s="1"/>
      <c r="B45" s="37">
        <v>10</v>
      </c>
      <c r="C45" s="325" t="s">
        <v>32</v>
      </c>
      <c r="D45" s="325"/>
      <c r="E45" s="325"/>
      <c r="F45" s="325"/>
      <c r="G45" s="325"/>
      <c r="H45" s="43"/>
      <c r="I45" s="42">
        <f>'10 - National Society Service'!H1</f>
        <v>0</v>
      </c>
      <c r="J45" s="1"/>
      <c r="K45" s="307"/>
      <c r="L45" s="15"/>
      <c r="M45" s="15">
        <f t="shared" si="3"/>
        <v>0</v>
      </c>
      <c r="N45" s="15"/>
      <c r="O45" s="76"/>
      <c r="P45" s="3"/>
      <c r="Q45" s="3"/>
      <c r="R45" s="3"/>
      <c r="S45" s="3"/>
      <c r="T45" s="3"/>
      <c r="U45" s="3"/>
      <c r="V45" s="9" t="e">
        <f t="shared" si="1"/>
        <v>#REF!</v>
      </c>
      <c r="W45" s="9" t="e">
        <f t="shared" si="0"/>
        <v>#REF!</v>
      </c>
      <c r="X45" s="3"/>
      <c r="Y45" s="3"/>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row>
    <row r="46" spans="1:240" x14ac:dyDescent="0.2">
      <c r="A46" s="1"/>
      <c r="B46" s="37">
        <v>11</v>
      </c>
      <c r="C46" s="326" t="s">
        <v>33</v>
      </c>
      <c r="D46" s="326"/>
      <c r="E46" s="326"/>
      <c r="F46" s="326"/>
      <c r="G46" s="326"/>
      <c r="H46" s="43"/>
      <c r="I46" s="42">
        <f>'11 - Membership'!H1</f>
        <v>0</v>
      </c>
      <c r="J46" s="1"/>
      <c r="K46" s="307"/>
      <c r="L46" s="15"/>
      <c r="M46" s="15">
        <f t="shared" si="3"/>
        <v>0</v>
      </c>
      <c r="N46" s="15"/>
      <c r="O46" s="76"/>
      <c r="P46" s="3"/>
      <c r="Q46" s="3"/>
      <c r="R46" s="3"/>
      <c r="S46" s="3"/>
      <c r="T46" s="3"/>
      <c r="U46" s="3"/>
      <c r="V46" s="9" t="e">
        <f t="shared" si="1"/>
        <v>#REF!</v>
      </c>
      <c r="W46" s="9" t="e">
        <f t="shared" si="0"/>
        <v>#REF!</v>
      </c>
      <c r="X46" s="3"/>
      <c r="Y46" s="3"/>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row>
    <row r="47" spans="1:240" x14ac:dyDescent="0.2">
      <c r="A47" s="1"/>
      <c r="B47" s="37">
        <v>12</v>
      </c>
      <c r="C47" s="327" t="s">
        <v>34</v>
      </c>
      <c r="D47" s="327"/>
      <c r="E47" s="327"/>
      <c r="F47" s="327"/>
      <c r="G47" s="327"/>
      <c r="H47" s="43"/>
      <c r="I47" s="42">
        <f>'12 - Meeting Attendance'!I1</f>
        <v>0</v>
      </c>
      <c r="J47" s="1"/>
      <c r="K47" s="307"/>
      <c r="L47" s="15"/>
      <c r="M47" s="15">
        <f t="shared" si="3"/>
        <v>0</v>
      </c>
      <c r="N47" s="15"/>
      <c r="O47" s="76"/>
      <c r="P47" s="3"/>
      <c r="Q47" s="3"/>
      <c r="R47" s="3"/>
      <c r="S47" s="3"/>
      <c r="T47" s="3"/>
      <c r="U47" s="3"/>
      <c r="V47" s="9" t="e">
        <f>+#REF!+1</f>
        <v>#REF!</v>
      </c>
      <c r="W47" s="9" t="e">
        <f t="shared" si="0"/>
        <v>#REF!</v>
      </c>
      <c r="X47" s="3"/>
      <c r="Y47" s="3"/>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row>
    <row r="48" spans="1:240" ht="6" customHeight="1" thickBot="1" x14ac:dyDescent="0.3">
      <c r="A48" s="323"/>
      <c r="B48" s="324"/>
      <c r="C48" s="324"/>
      <c r="D48" s="324"/>
      <c r="E48" s="324"/>
      <c r="F48" s="324"/>
      <c r="G48" s="324"/>
      <c r="H48" s="324"/>
      <c r="I48" s="324"/>
      <c r="J48" s="324"/>
      <c r="K48" s="307"/>
      <c r="L48" s="15"/>
      <c r="M48" s="15"/>
      <c r="N48" s="15"/>
      <c r="O48" s="76"/>
      <c r="P48" s="3"/>
      <c r="Q48" s="3"/>
      <c r="R48" s="3"/>
      <c r="S48" s="3"/>
      <c r="T48" s="3"/>
      <c r="U48" s="3"/>
      <c r="V48" s="9" t="e">
        <f t="shared" si="1"/>
        <v>#REF!</v>
      </c>
      <c r="W48" s="9" t="e">
        <f t="shared" si="0"/>
        <v>#REF!</v>
      </c>
      <c r="X48" s="3"/>
      <c r="Y48" s="3"/>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row>
    <row r="49" spans="1:240" ht="12.75" customHeight="1" thickBot="1" x14ac:dyDescent="0.25">
      <c r="A49" s="1"/>
      <c r="B49" s="328" t="s">
        <v>35</v>
      </c>
      <c r="C49" s="323"/>
      <c r="D49" s="323"/>
      <c r="E49" s="323"/>
      <c r="F49" s="323"/>
      <c r="G49" s="323"/>
      <c r="H49" s="44">
        <f>H35+H36+H38+H39+H40+H41+H42+H43</f>
        <v>0</v>
      </c>
      <c r="I49" s="45">
        <f>I37+I44+I45+I46+I47</f>
        <v>0</v>
      </c>
      <c r="J49" s="1"/>
      <c r="K49" s="307"/>
      <c r="L49" s="99">
        <f>SUM(L35:L48)</f>
        <v>0</v>
      </c>
      <c r="M49" s="99">
        <f>SUM(M35:M48)</f>
        <v>0</v>
      </c>
      <c r="N49" s="15">
        <f>M49+L49</f>
        <v>0</v>
      </c>
      <c r="O49" s="76"/>
      <c r="P49" s="3"/>
      <c r="Q49" s="3"/>
      <c r="R49" s="3"/>
      <c r="S49" s="3"/>
      <c r="T49" s="3"/>
      <c r="U49" s="3"/>
      <c r="V49" s="9" t="e">
        <f t="shared" si="1"/>
        <v>#REF!</v>
      </c>
      <c r="W49" s="9" t="e">
        <f t="shared" si="0"/>
        <v>#REF!</v>
      </c>
      <c r="X49" s="3"/>
      <c r="Y49" s="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row>
    <row r="50" spans="1:240" ht="12.75" customHeight="1" x14ac:dyDescent="0.25">
      <c r="A50" s="323"/>
      <c r="B50" s="324"/>
      <c r="C50" s="324"/>
      <c r="D50" s="324"/>
      <c r="E50" s="324"/>
      <c r="F50" s="324"/>
      <c r="G50" s="324"/>
      <c r="H50" s="324"/>
      <c r="I50" s="324"/>
      <c r="J50" s="324"/>
      <c r="K50" s="307"/>
      <c r="L50" s="15">
        <f>COUNTA(L35:L48)</f>
        <v>8</v>
      </c>
      <c r="M50" s="15">
        <f>COUNTA(M35:M48)</f>
        <v>5</v>
      </c>
      <c r="N50" s="15">
        <f>M50+L50</f>
        <v>13</v>
      </c>
      <c r="O50" s="76"/>
      <c r="P50" s="3"/>
      <c r="Q50" s="3"/>
      <c r="R50" s="3"/>
      <c r="S50" s="3"/>
      <c r="T50" s="3"/>
      <c r="U50" s="3"/>
      <c r="V50" s="9" t="e">
        <f t="shared" si="1"/>
        <v>#REF!</v>
      </c>
      <c r="W50" s="9" t="e">
        <f t="shared" si="0"/>
        <v>#REF!</v>
      </c>
      <c r="X50" s="3"/>
      <c r="Y50" s="3"/>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row>
    <row r="51" spans="1:240" ht="12.75" customHeight="1" x14ac:dyDescent="0.2">
      <c r="A51" s="304"/>
      <c r="B51" s="311"/>
      <c r="C51" s="311"/>
      <c r="D51" s="311"/>
      <c r="E51" s="312"/>
      <c r="F51" s="311"/>
      <c r="G51" s="331" t="s">
        <v>554</v>
      </c>
      <c r="H51" s="313">
        <f>L51</f>
        <v>0</v>
      </c>
      <c r="I51" s="314">
        <f>M51</f>
        <v>0</v>
      </c>
      <c r="J51" s="311"/>
      <c r="K51" s="307"/>
      <c r="L51" s="306">
        <f>IFERROR(L49/L50,0)</f>
        <v>0</v>
      </c>
      <c r="M51" s="306">
        <f>IFERROR(M49/M50,0)</f>
        <v>0</v>
      </c>
      <c r="N51" s="306">
        <f>IFERROR(N49/N50,0)</f>
        <v>0</v>
      </c>
      <c r="O51" s="76"/>
      <c r="P51" s="3"/>
      <c r="Q51" s="3"/>
      <c r="R51" s="3"/>
      <c r="S51" s="3"/>
      <c r="T51" s="3"/>
      <c r="U51" s="3"/>
      <c r="V51" s="9" t="e">
        <f t="shared" si="1"/>
        <v>#REF!</v>
      </c>
      <c r="W51" s="9" t="e">
        <f t="shared" si="0"/>
        <v>#REF!</v>
      </c>
      <c r="X51" s="3"/>
      <c r="Y51" s="3"/>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row>
    <row r="52" spans="1:240" ht="25.5" customHeight="1" x14ac:dyDescent="0.2">
      <c r="A52" s="304"/>
      <c r="B52" s="311"/>
      <c r="C52" s="311"/>
      <c r="D52" s="311"/>
      <c r="E52" s="311"/>
      <c r="F52" s="311"/>
      <c r="G52" s="331"/>
      <c r="H52" s="315" t="str">
        <f>IF(H51&gt;=(5/L50),"Eligible for PG Cup Consideration"," ")</f>
        <v xml:space="preserve"> </v>
      </c>
      <c r="I52" s="316" t="str">
        <f>IF(I51&gt;=(4/M50),"Eligible for PG Cup Consideration"," ")</f>
        <v xml:space="preserve"> </v>
      </c>
      <c r="J52" s="311"/>
      <c r="K52" s="307"/>
      <c r="L52" s="76"/>
      <c r="M52" s="76"/>
      <c r="N52" s="76"/>
      <c r="O52" s="76"/>
      <c r="P52" s="3"/>
      <c r="Q52" s="3"/>
      <c r="R52" s="3"/>
      <c r="S52" s="3"/>
      <c r="T52" s="3"/>
      <c r="U52" s="3"/>
      <c r="V52" s="9" t="e">
        <f t="shared" si="1"/>
        <v>#REF!</v>
      </c>
      <c r="W52" s="9" t="e">
        <f t="shared" si="0"/>
        <v>#REF!</v>
      </c>
      <c r="X52" s="3"/>
      <c r="Y52" s="3"/>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row>
    <row r="53" spans="1:240" ht="15" x14ac:dyDescent="0.25">
      <c r="A53" s="329" t="s">
        <v>583</v>
      </c>
      <c r="B53" s="330"/>
      <c r="C53" s="330"/>
      <c r="D53" s="330"/>
      <c r="E53" s="330"/>
      <c r="F53" s="330"/>
      <c r="G53" s="330"/>
      <c r="H53" s="330"/>
      <c r="I53" s="330"/>
      <c r="J53" s="330"/>
      <c r="K53" s="317" t="s">
        <v>551</v>
      </c>
      <c r="L53" s="322" t="s">
        <v>552</v>
      </c>
      <c r="M53" s="322"/>
      <c r="N53" s="3"/>
      <c r="O53" s="3"/>
      <c r="P53" s="3"/>
      <c r="Q53" s="3"/>
      <c r="R53" s="3"/>
      <c r="S53" s="3"/>
      <c r="T53" s="3"/>
      <c r="U53" s="3"/>
      <c r="V53" s="9" t="e">
        <f t="shared" si="1"/>
        <v>#REF!</v>
      </c>
      <c r="W53" s="9" t="e">
        <f t="shared" si="0"/>
        <v>#REF!</v>
      </c>
      <c r="X53" s="3"/>
      <c r="Y53" s="3"/>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row>
    <row r="54" spans="1:240" ht="6" customHeight="1" x14ac:dyDescent="0.25">
      <c r="A54" s="323"/>
      <c r="B54" s="324"/>
      <c r="C54" s="324"/>
      <c r="D54" s="324"/>
      <c r="E54" s="324"/>
      <c r="F54" s="324"/>
      <c r="G54" s="324"/>
      <c r="H54" s="324"/>
      <c r="I54" s="324"/>
      <c r="J54" s="324"/>
      <c r="K54" s="318"/>
      <c r="L54" s="319"/>
      <c r="M54" s="319"/>
      <c r="N54" s="3"/>
      <c r="O54" s="3"/>
      <c r="P54" s="3"/>
      <c r="Q54" s="3"/>
      <c r="R54" s="3"/>
      <c r="S54" s="3"/>
      <c r="T54" s="3"/>
      <c r="U54" s="3"/>
      <c r="V54" s="9" t="e">
        <f t="shared" si="1"/>
        <v>#REF!</v>
      </c>
      <c r="W54" s="9" t="e">
        <f t="shared" si="0"/>
        <v>#REF!</v>
      </c>
      <c r="X54" s="3"/>
      <c r="Y54" s="3"/>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row>
    <row r="55" spans="1:240" x14ac:dyDescent="0.2">
      <c r="A55" s="3"/>
      <c r="B55" s="3"/>
      <c r="C55" s="3"/>
      <c r="D55" s="3"/>
      <c r="E55" s="3"/>
      <c r="F55" s="3"/>
      <c r="G55" s="3"/>
      <c r="H55" s="2"/>
      <c r="I55" s="2"/>
      <c r="J55" s="2"/>
      <c r="K55" s="318"/>
      <c r="L55" s="320">
        <f>5/L50</f>
        <v>0.625</v>
      </c>
      <c r="M55" s="320">
        <f>4/M50</f>
        <v>0.8</v>
      </c>
      <c r="N55" s="305"/>
      <c r="O55" s="3"/>
      <c r="P55" s="3"/>
      <c r="Q55" s="3"/>
      <c r="R55" s="3"/>
      <c r="S55" s="3"/>
      <c r="T55" s="3"/>
      <c r="U55" s="3"/>
      <c r="V55" s="9" t="e">
        <f t="shared" si="1"/>
        <v>#REF!</v>
      </c>
      <c r="W55" s="9" t="e">
        <f t="shared" si="0"/>
        <v>#REF!</v>
      </c>
      <c r="X55" s="3"/>
      <c r="Y55" s="3"/>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row>
    <row r="56" spans="1:240" x14ac:dyDescent="0.2">
      <c r="A56" s="3"/>
      <c r="B56" s="3"/>
      <c r="C56" s="3"/>
      <c r="D56" s="3"/>
      <c r="E56" s="3"/>
      <c r="F56" s="3"/>
      <c r="G56" s="3"/>
      <c r="H56" s="2"/>
      <c r="I56" s="2"/>
      <c r="J56" s="3"/>
      <c r="K56" s="2"/>
      <c r="L56" s="3"/>
      <c r="M56" s="3"/>
      <c r="N56" s="3"/>
      <c r="O56" s="3"/>
      <c r="P56" s="3"/>
      <c r="Q56" s="3"/>
      <c r="R56" s="3"/>
      <c r="S56" s="3"/>
      <c r="T56" s="3"/>
      <c r="U56" s="3"/>
      <c r="V56" s="9" t="e">
        <f t="shared" si="1"/>
        <v>#REF!</v>
      </c>
      <c r="W56" s="9" t="e">
        <f t="shared" si="0"/>
        <v>#REF!</v>
      </c>
      <c r="X56" s="3"/>
      <c r="Y56" s="3"/>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row>
    <row r="57" spans="1:240" x14ac:dyDescent="0.2">
      <c r="A57" s="3"/>
      <c r="B57" s="3"/>
      <c r="C57" s="3"/>
      <c r="D57" s="3"/>
      <c r="E57" s="3"/>
      <c r="F57" s="3"/>
      <c r="G57" s="3"/>
      <c r="H57" s="2"/>
      <c r="I57" s="2"/>
      <c r="J57" s="3"/>
      <c r="K57" s="2"/>
      <c r="L57" s="3"/>
      <c r="M57" s="3"/>
      <c r="N57" s="3"/>
      <c r="O57" s="3"/>
      <c r="P57" s="3"/>
      <c r="Q57" s="3"/>
      <c r="R57" s="3"/>
      <c r="S57" s="3"/>
      <c r="T57" s="3"/>
      <c r="U57" s="3"/>
      <c r="V57" s="9" t="e">
        <f t="shared" si="1"/>
        <v>#REF!</v>
      </c>
      <c r="W57" s="9" t="e">
        <f t="shared" si="0"/>
        <v>#REF!</v>
      </c>
      <c r="X57" s="3"/>
      <c r="Y57" s="3"/>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row>
    <row r="58" spans="1:240" x14ac:dyDescent="0.2">
      <c r="A58" s="3"/>
      <c r="B58" s="3"/>
      <c r="C58" s="3"/>
      <c r="D58" s="3"/>
      <c r="E58" s="3"/>
      <c r="F58" s="3"/>
      <c r="G58" s="3"/>
      <c r="H58" s="2"/>
      <c r="I58" s="2"/>
      <c r="J58" s="3"/>
      <c r="K58" s="2"/>
      <c r="L58" s="3"/>
      <c r="M58" s="3"/>
      <c r="N58" s="3"/>
      <c r="O58" s="3"/>
      <c r="P58" s="3"/>
      <c r="Q58" s="3"/>
      <c r="R58" s="3"/>
      <c r="S58" s="3"/>
      <c r="T58" s="3"/>
      <c r="U58" s="3"/>
      <c r="V58" s="9" t="e">
        <f t="shared" si="1"/>
        <v>#REF!</v>
      </c>
      <c r="W58" s="9" t="e">
        <f t="shared" si="0"/>
        <v>#REF!</v>
      </c>
      <c r="X58" s="3"/>
      <c r="Y58" s="3"/>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row>
    <row r="59" spans="1:240" x14ac:dyDescent="0.2">
      <c r="A59" s="3"/>
      <c r="B59" s="3"/>
      <c r="C59" s="3"/>
      <c r="D59" s="3"/>
      <c r="E59" s="3"/>
      <c r="F59" s="3"/>
      <c r="G59" s="3"/>
      <c r="H59" s="2"/>
      <c r="I59" s="2"/>
      <c r="J59" s="3"/>
      <c r="K59" s="2"/>
      <c r="L59" s="3"/>
      <c r="M59" s="3"/>
      <c r="N59" s="3"/>
      <c r="O59" s="3"/>
      <c r="P59" s="3"/>
      <c r="Q59" s="3"/>
      <c r="R59" s="3"/>
      <c r="S59" s="3"/>
      <c r="T59" s="3"/>
      <c r="U59" s="3"/>
      <c r="V59" s="9" t="e">
        <f t="shared" si="1"/>
        <v>#REF!</v>
      </c>
      <c r="W59" s="9" t="e">
        <f t="shared" si="0"/>
        <v>#REF!</v>
      </c>
      <c r="X59" s="3"/>
      <c r="Y59" s="3"/>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row>
    <row r="60" spans="1:240" x14ac:dyDescent="0.2">
      <c r="A60" s="3"/>
      <c r="B60" s="3"/>
      <c r="C60" s="3"/>
      <c r="D60" s="3"/>
      <c r="E60" s="3"/>
      <c r="F60" s="3"/>
      <c r="G60" s="3"/>
      <c r="H60" s="2"/>
      <c r="I60" s="2"/>
      <c r="J60" s="3"/>
      <c r="K60" s="2"/>
      <c r="L60" s="3"/>
      <c r="M60" s="3"/>
      <c r="N60" s="3"/>
      <c r="O60" s="3"/>
      <c r="P60" s="3"/>
      <c r="Q60" s="3"/>
      <c r="R60" s="3"/>
      <c r="S60" s="3"/>
      <c r="T60" s="3"/>
      <c r="U60" s="3"/>
      <c r="V60" s="9" t="e">
        <f t="shared" si="1"/>
        <v>#REF!</v>
      </c>
      <c r="W60" s="9" t="e">
        <f t="shared" si="0"/>
        <v>#REF!</v>
      </c>
      <c r="X60" s="3"/>
      <c r="Y60" s="3"/>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row>
    <row r="61" spans="1:240" x14ac:dyDescent="0.2">
      <c r="A61" s="3"/>
      <c r="B61" s="3"/>
      <c r="C61" s="3"/>
      <c r="D61" s="3"/>
      <c r="E61" s="3"/>
      <c r="F61" s="3"/>
      <c r="G61" s="3"/>
      <c r="H61" s="2"/>
      <c r="I61" s="2"/>
      <c r="J61" s="3"/>
      <c r="K61" s="2"/>
      <c r="L61" s="3"/>
      <c r="M61" s="3"/>
      <c r="N61" s="3"/>
      <c r="O61" s="3"/>
      <c r="P61" s="3"/>
      <c r="Q61" s="3"/>
      <c r="R61" s="3"/>
      <c r="S61" s="3"/>
      <c r="T61" s="3"/>
      <c r="U61" s="3"/>
      <c r="V61" s="9" t="e">
        <f t="shared" si="1"/>
        <v>#REF!</v>
      </c>
      <c r="W61" s="9" t="e">
        <f t="shared" si="0"/>
        <v>#REF!</v>
      </c>
      <c r="X61" s="3"/>
      <c r="Y61" s="3"/>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row>
    <row r="62" spans="1:240" x14ac:dyDescent="0.2">
      <c r="A62" s="3"/>
      <c r="B62" s="3"/>
      <c r="C62" s="3"/>
      <c r="D62" s="3"/>
      <c r="E62" s="3"/>
      <c r="F62" s="3"/>
      <c r="G62" s="3"/>
      <c r="H62" s="2"/>
      <c r="I62" s="2"/>
      <c r="J62" s="3"/>
      <c r="K62" s="2"/>
      <c r="L62" s="3"/>
      <c r="M62" s="3"/>
      <c r="N62" s="3"/>
      <c r="O62" s="3"/>
      <c r="P62" s="3"/>
      <c r="Q62" s="3"/>
      <c r="R62" s="3"/>
      <c r="S62" s="3"/>
      <c r="T62" s="3"/>
      <c r="U62" s="3"/>
      <c r="V62" s="9" t="e">
        <f t="shared" si="1"/>
        <v>#REF!</v>
      </c>
      <c r="W62" s="9" t="e">
        <f t="shared" si="0"/>
        <v>#REF!</v>
      </c>
      <c r="X62" s="3"/>
      <c r="Y62" s="3"/>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row>
    <row r="63" spans="1:240" x14ac:dyDescent="0.2">
      <c r="A63" s="3"/>
      <c r="B63" s="3"/>
      <c r="C63" s="3"/>
      <c r="D63" s="3"/>
      <c r="E63" s="3"/>
      <c r="F63" s="3"/>
      <c r="G63" s="3"/>
      <c r="H63" s="2"/>
      <c r="I63" s="2"/>
      <c r="J63" s="3"/>
      <c r="K63" s="2"/>
      <c r="L63" s="3"/>
      <c r="M63" s="3"/>
      <c r="N63" s="3"/>
      <c r="O63" s="3"/>
      <c r="P63" s="3"/>
      <c r="Q63" s="3"/>
      <c r="R63" s="3"/>
      <c r="S63" s="3"/>
      <c r="T63" s="3"/>
      <c r="U63" s="3"/>
      <c r="V63" s="9" t="e">
        <f t="shared" si="1"/>
        <v>#REF!</v>
      </c>
      <c r="W63" s="9" t="e">
        <f t="shared" si="0"/>
        <v>#REF!</v>
      </c>
      <c r="X63" s="3"/>
      <c r="Y63" s="3"/>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row>
    <row r="64" spans="1:240" x14ac:dyDescent="0.2">
      <c r="A64" s="3"/>
      <c r="B64" s="3"/>
      <c r="C64" s="3"/>
      <c r="D64" s="3"/>
      <c r="E64" s="3"/>
      <c r="F64" s="3"/>
      <c r="G64" s="3"/>
      <c r="H64" s="2"/>
      <c r="I64" s="2"/>
      <c r="J64" s="3"/>
      <c r="K64" s="2"/>
      <c r="L64" s="3"/>
      <c r="M64" s="3"/>
      <c r="N64" s="3"/>
      <c r="O64" s="3"/>
      <c r="P64" s="3"/>
      <c r="Q64" s="3"/>
      <c r="R64" s="3"/>
      <c r="S64" s="3"/>
      <c r="T64" s="3"/>
      <c r="U64" s="3"/>
      <c r="V64" s="9" t="e">
        <f t="shared" si="1"/>
        <v>#REF!</v>
      </c>
      <c r="W64" s="9" t="e">
        <f t="shared" si="0"/>
        <v>#REF!</v>
      </c>
      <c r="X64" s="3"/>
      <c r="Y64" s="3"/>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row>
    <row r="65" spans="1:240" x14ac:dyDescent="0.2">
      <c r="A65" s="3"/>
      <c r="B65" s="3"/>
      <c r="C65" s="3"/>
      <c r="D65" s="3"/>
      <c r="E65" s="3"/>
      <c r="F65" s="3"/>
      <c r="G65" s="3"/>
      <c r="H65" s="2"/>
      <c r="I65" s="2"/>
      <c r="J65" s="3"/>
      <c r="K65" s="2"/>
      <c r="L65" s="3"/>
      <c r="M65" s="3"/>
      <c r="N65" s="3"/>
      <c r="O65" s="3"/>
      <c r="P65" s="3"/>
      <c r="Q65" s="3"/>
      <c r="R65" s="3"/>
      <c r="S65" s="3"/>
      <c r="T65" s="3"/>
      <c r="U65" s="3"/>
      <c r="V65" s="9" t="e">
        <f t="shared" si="1"/>
        <v>#REF!</v>
      </c>
      <c r="W65" s="9" t="e">
        <f t="shared" si="0"/>
        <v>#REF!</v>
      </c>
      <c r="X65" s="3"/>
      <c r="Y65" s="3"/>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row>
    <row r="66" spans="1:240" x14ac:dyDescent="0.2">
      <c r="A66" s="3"/>
      <c r="B66" s="3"/>
      <c r="C66" s="3"/>
      <c r="D66" s="3"/>
      <c r="E66" s="3"/>
      <c r="F66" s="3"/>
      <c r="G66" s="3"/>
      <c r="H66" s="2"/>
      <c r="I66" s="2"/>
      <c r="J66" s="3"/>
      <c r="K66" s="2"/>
      <c r="L66" s="3"/>
      <c r="M66" s="3"/>
      <c r="N66" s="3"/>
      <c r="O66" s="3"/>
      <c r="P66" s="3"/>
      <c r="Q66" s="3"/>
      <c r="R66" s="3"/>
      <c r="S66" s="3"/>
      <c r="T66" s="3"/>
      <c r="U66" s="3"/>
      <c r="V66" s="9" t="e">
        <f t="shared" si="1"/>
        <v>#REF!</v>
      </c>
      <c r="W66" s="9" t="e">
        <f t="shared" si="0"/>
        <v>#REF!</v>
      </c>
      <c r="X66" s="3"/>
      <c r="Y66" s="3"/>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row>
    <row r="67" spans="1:240" x14ac:dyDescent="0.2">
      <c r="A67" s="3"/>
      <c r="B67" s="3"/>
      <c r="C67" s="3"/>
      <c r="D67" s="3"/>
      <c r="E67" s="3"/>
      <c r="F67" s="3"/>
      <c r="G67" s="3"/>
      <c r="H67" s="2"/>
      <c r="I67" s="2"/>
      <c r="J67" s="3"/>
      <c r="K67" s="2"/>
      <c r="L67" s="3"/>
      <c r="M67" s="3"/>
      <c r="N67" s="3"/>
      <c r="O67" s="3"/>
      <c r="P67" s="3"/>
      <c r="Q67" s="3"/>
      <c r="R67" s="3"/>
      <c r="S67" s="3"/>
      <c r="T67" s="3"/>
      <c r="U67" s="3"/>
      <c r="V67" s="9" t="e">
        <f t="shared" si="1"/>
        <v>#REF!</v>
      </c>
      <c r="W67" s="9" t="e">
        <f t="shared" si="0"/>
        <v>#REF!</v>
      </c>
      <c r="X67" s="3"/>
      <c r="Y67" s="3"/>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row>
    <row r="68" spans="1:240" x14ac:dyDescent="0.2">
      <c r="A68" s="3"/>
      <c r="B68" s="3"/>
      <c r="C68" s="3"/>
      <c r="D68" s="3"/>
      <c r="E68" s="3"/>
      <c r="F68" s="3"/>
      <c r="G68" s="3"/>
      <c r="H68" s="2"/>
      <c r="I68" s="2"/>
      <c r="J68" s="3"/>
      <c r="K68" s="2"/>
      <c r="L68" s="3"/>
      <c r="M68" s="3"/>
      <c r="N68" s="3"/>
      <c r="O68" s="3"/>
      <c r="P68" s="3"/>
      <c r="Q68" s="3"/>
      <c r="R68" s="3"/>
      <c r="S68" s="3"/>
      <c r="T68" s="3"/>
      <c r="U68" s="3"/>
      <c r="V68" s="9" t="e">
        <f t="shared" si="1"/>
        <v>#REF!</v>
      </c>
      <c r="W68" s="9" t="e">
        <f t="shared" ref="W68:W102" si="4">IF(OR(MOD(V68,400)=0,AND(MOD(V68,4)=0,MOD(V68,100)&lt;&gt;0)),"Yes","No")</f>
        <v>#REF!</v>
      </c>
      <c r="X68" s="3"/>
      <c r="Y68" s="3"/>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row>
    <row r="69" spans="1:240" x14ac:dyDescent="0.2">
      <c r="A69" s="3"/>
      <c r="B69" s="3"/>
      <c r="C69" s="3"/>
      <c r="D69" s="3"/>
      <c r="E69" s="3"/>
      <c r="F69" s="3"/>
      <c r="G69" s="3"/>
      <c r="H69" s="2"/>
      <c r="I69" s="2"/>
      <c r="J69" s="3"/>
      <c r="K69" s="2"/>
      <c r="L69" s="3"/>
      <c r="M69" s="3"/>
      <c r="N69" s="3"/>
      <c r="O69" s="3"/>
      <c r="P69" s="3"/>
      <c r="Q69" s="3"/>
      <c r="R69" s="3"/>
      <c r="S69" s="3"/>
      <c r="T69" s="3"/>
      <c r="U69" s="3"/>
      <c r="V69" s="9" t="e">
        <f t="shared" ref="V69:V102" si="5">+V68+1</f>
        <v>#REF!</v>
      </c>
      <c r="W69" s="9" t="e">
        <f t="shared" si="4"/>
        <v>#REF!</v>
      </c>
      <c r="X69" s="3"/>
      <c r="Y69" s="3"/>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row>
    <row r="70" spans="1:240" x14ac:dyDescent="0.2">
      <c r="A70" s="3"/>
      <c r="B70" s="3"/>
      <c r="C70" s="3"/>
      <c r="D70" s="3"/>
      <c r="E70" s="3"/>
      <c r="F70" s="3"/>
      <c r="G70" s="3"/>
      <c r="H70" s="2"/>
      <c r="I70" s="2"/>
      <c r="J70" s="3"/>
      <c r="K70" s="2"/>
      <c r="L70" s="3"/>
      <c r="M70" s="3"/>
      <c r="N70" s="3"/>
      <c r="O70" s="3"/>
      <c r="P70" s="3"/>
      <c r="Q70" s="3"/>
      <c r="R70" s="3"/>
      <c r="S70" s="3"/>
      <c r="T70" s="3"/>
      <c r="U70" s="3"/>
      <c r="V70" s="9" t="e">
        <f t="shared" si="5"/>
        <v>#REF!</v>
      </c>
      <c r="W70" s="9" t="e">
        <f t="shared" si="4"/>
        <v>#REF!</v>
      </c>
      <c r="X70" s="3"/>
      <c r="Y70" s="3"/>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row>
    <row r="71" spans="1:240" x14ac:dyDescent="0.2">
      <c r="A71" s="3"/>
      <c r="B71" s="3"/>
      <c r="C71" s="3"/>
      <c r="D71" s="3"/>
      <c r="E71" s="3"/>
      <c r="F71" s="3"/>
      <c r="G71" s="3"/>
      <c r="H71" s="2"/>
      <c r="I71" s="2"/>
      <c r="J71" s="3"/>
      <c r="K71" s="2"/>
      <c r="L71" s="3"/>
      <c r="M71" s="3"/>
      <c r="N71" s="3"/>
      <c r="O71" s="3"/>
      <c r="P71" s="3"/>
      <c r="Q71" s="3"/>
      <c r="R71" s="3"/>
      <c r="S71" s="3"/>
      <c r="T71" s="3"/>
      <c r="U71" s="3"/>
      <c r="V71" s="9" t="e">
        <f t="shared" si="5"/>
        <v>#REF!</v>
      </c>
      <c r="W71" s="9" t="e">
        <f t="shared" si="4"/>
        <v>#REF!</v>
      </c>
      <c r="X71" s="3"/>
      <c r="Y71" s="3"/>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row>
    <row r="72" spans="1:240" x14ac:dyDescent="0.2">
      <c r="A72" s="3"/>
      <c r="B72" s="3"/>
      <c r="C72" s="3"/>
      <c r="D72" s="3"/>
      <c r="E72" s="3"/>
      <c r="F72" s="3"/>
      <c r="G72" s="3"/>
      <c r="H72" s="2"/>
      <c r="I72" s="2"/>
      <c r="J72" s="3"/>
      <c r="K72" s="2"/>
      <c r="L72" s="3"/>
      <c r="M72" s="3"/>
      <c r="N72" s="3"/>
      <c r="O72" s="3"/>
      <c r="P72" s="3"/>
      <c r="Q72" s="3"/>
      <c r="R72" s="3"/>
      <c r="S72" s="3"/>
      <c r="T72" s="3"/>
      <c r="U72" s="3"/>
      <c r="V72" s="9" t="e">
        <f t="shared" si="5"/>
        <v>#REF!</v>
      </c>
      <c r="W72" s="9" t="e">
        <f t="shared" si="4"/>
        <v>#REF!</v>
      </c>
      <c r="X72" s="3"/>
      <c r="Y72" s="3"/>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row>
    <row r="73" spans="1:240" x14ac:dyDescent="0.2">
      <c r="A73" s="3"/>
      <c r="B73" s="3"/>
      <c r="C73" s="3"/>
      <c r="D73" s="3"/>
      <c r="E73" s="3"/>
      <c r="F73" s="3"/>
      <c r="G73" s="3"/>
      <c r="H73" s="2"/>
      <c r="I73" s="2"/>
      <c r="J73" s="3"/>
      <c r="K73" s="2"/>
      <c r="L73" s="3"/>
      <c r="M73" s="3"/>
      <c r="N73" s="3"/>
      <c r="O73" s="3"/>
      <c r="P73" s="3"/>
      <c r="Q73" s="3"/>
      <c r="R73" s="3"/>
      <c r="S73" s="3"/>
      <c r="T73" s="3"/>
      <c r="U73" s="3"/>
      <c r="V73" s="9" t="e">
        <f t="shared" si="5"/>
        <v>#REF!</v>
      </c>
      <c r="W73" s="9" t="e">
        <f t="shared" si="4"/>
        <v>#REF!</v>
      </c>
      <c r="X73" s="3"/>
      <c r="Y73" s="3"/>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row>
    <row r="74" spans="1:240" x14ac:dyDescent="0.2">
      <c r="A74" s="3"/>
      <c r="B74" s="3"/>
      <c r="C74" s="3"/>
      <c r="D74" s="3"/>
      <c r="E74" s="3"/>
      <c r="F74" s="3"/>
      <c r="G74" s="3"/>
      <c r="H74" s="2"/>
      <c r="I74" s="2"/>
      <c r="J74" s="3"/>
      <c r="K74" s="2"/>
      <c r="L74" s="3"/>
      <c r="M74" s="3"/>
      <c r="N74" s="3"/>
      <c r="O74" s="3"/>
      <c r="P74" s="3"/>
      <c r="Q74" s="3"/>
      <c r="R74" s="3"/>
      <c r="S74" s="3"/>
      <c r="T74" s="3"/>
      <c r="U74" s="3"/>
      <c r="V74" s="9" t="e">
        <f t="shared" si="5"/>
        <v>#REF!</v>
      </c>
      <c r="W74" s="9" t="e">
        <f t="shared" si="4"/>
        <v>#REF!</v>
      </c>
      <c r="X74" s="3"/>
      <c r="Y74" s="3"/>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row>
    <row r="75" spans="1:240" x14ac:dyDescent="0.2">
      <c r="A75" s="3"/>
      <c r="B75" s="3"/>
      <c r="C75" s="3"/>
      <c r="D75" s="3"/>
      <c r="E75" s="3"/>
      <c r="F75" s="3"/>
      <c r="G75" s="3"/>
      <c r="H75" s="2"/>
      <c r="I75" s="2"/>
      <c r="J75" s="3"/>
      <c r="K75" s="2"/>
      <c r="L75" s="3"/>
      <c r="M75" s="3"/>
      <c r="N75" s="3"/>
      <c r="O75" s="3"/>
      <c r="P75" s="3"/>
      <c r="Q75" s="3"/>
      <c r="R75" s="3"/>
      <c r="S75" s="3"/>
      <c r="T75" s="3"/>
      <c r="U75" s="3"/>
      <c r="V75" s="9" t="e">
        <f t="shared" si="5"/>
        <v>#REF!</v>
      </c>
      <c r="W75" s="9" t="e">
        <f t="shared" si="4"/>
        <v>#REF!</v>
      </c>
      <c r="X75" s="3"/>
      <c r="Y75" s="3"/>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row>
    <row r="76" spans="1:240" x14ac:dyDescent="0.2">
      <c r="A76" s="3"/>
      <c r="B76" s="3"/>
      <c r="C76" s="3"/>
      <c r="D76" s="3"/>
      <c r="E76" s="3"/>
      <c r="F76" s="3"/>
      <c r="G76" s="3"/>
      <c r="H76" s="2"/>
      <c r="I76" s="2"/>
      <c r="J76" s="3"/>
      <c r="K76" s="2"/>
      <c r="L76" s="3"/>
      <c r="M76" s="3"/>
      <c r="N76" s="3"/>
      <c r="O76" s="3"/>
      <c r="P76" s="3"/>
      <c r="Q76" s="3"/>
      <c r="R76" s="3"/>
      <c r="S76" s="3"/>
      <c r="T76" s="3"/>
      <c r="U76" s="3"/>
      <c r="V76" s="9" t="e">
        <f t="shared" si="5"/>
        <v>#REF!</v>
      </c>
      <c r="W76" s="9" t="e">
        <f t="shared" si="4"/>
        <v>#REF!</v>
      </c>
      <c r="X76" s="3"/>
      <c r="Y76" s="3"/>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row>
    <row r="77" spans="1:240" x14ac:dyDescent="0.2">
      <c r="A77" s="3"/>
      <c r="B77" s="3"/>
      <c r="C77" s="3"/>
      <c r="D77" s="3"/>
      <c r="E77" s="3"/>
      <c r="F77" s="3"/>
      <c r="G77" s="3"/>
      <c r="H77" s="2"/>
      <c r="I77" s="2"/>
      <c r="J77" s="3"/>
      <c r="K77" s="2"/>
      <c r="L77" s="3"/>
      <c r="M77" s="3"/>
      <c r="N77" s="3"/>
      <c r="O77" s="3"/>
      <c r="P77" s="3"/>
      <c r="Q77" s="3"/>
      <c r="R77" s="3"/>
      <c r="S77" s="3"/>
      <c r="T77" s="3"/>
      <c r="U77" s="3"/>
      <c r="V77" s="9" t="e">
        <f t="shared" si="5"/>
        <v>#REF!</v>
      </c>
      <c r="W77" s="9" t="e">
        <f t="shared" si="4"/>
        <v>#REF!</v>
      </c>
      <c r="X77" s="3"/>
      <c r="Y77" s="3"/>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row>
    <row r="78" spans="1:240" x14ac:dyDescent="0.2">
      <c r="A78" s="3"/>
      <c r="B78" s="3"/>
      <c r="C78" s="3"/>
      <c r="D78" s="3"/>
      <c r="E78" s="3"/>
      <c r="F78" s="3"/>
      <c r="G78" s="3"/>
      <c r="H78" s="2"/>
      <c r="I78" s="2"/>
      <c r="J78" s="3"/>
      <c r="K78" s="2"/>
      <c r="L78" s="3"/>
      <c r="M78" s="3"/>
      <c r="N78" s="3"/>
      <c r="O78" s="3"/>
      <c r="P78" s="3"/>
      <c r="Q78" s="3"/>
      <c r="R78" s="3"/>
      <c r="S78" s="3"/>
      <c r="T78" s="3"/>
      <c r="U78" s="3"/>
      <c r="V78" s="9" t="e">
        <f t="shared" si="5"/>
        <v>#REF!</v>
      </c>
      <c r="W78" s="9" t="e">
        <f t="shared" si="4"/>
        <v>#REF!</v>
      </c>
      <c r="X78" s="3"/>
      <c r="Y78" s="3"/>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row>
    <row r="79" spans="1:240" x14ac:dyDescent="0.2">
      <c r="A79" s="3"/>
      <c r="B79" s="3"/>
      <c r="C79" s="3"/>
      <c r="D79" s="3"/>
      <c r="E79" s="3"/>
      <c r="F79" s="3"/>
      <c r="G79" s="3"/>
      <c r="H79" s="2"/>
      <c r="I79" s="2"/>
      <c r="J79" s="3"/>
      <c r="K79" s="2"/>
      <c r="L79" s="3"/>
      <c r="M79" s="3"/>
      <c r="N79" s="3"/>
      <c r="O79" s="3"/>
      <c r="P79" s="3"/>
      <c r="Q79" s="3"/>
      <c r="R79" s="3"/>
      <c r="S79" s="3"/>
      <c r="T79" s="3"/>
      <c r="U79" s="3"/>
      <c r="V79" s="9" t="e">
        <f t="shared" si="5"/>
        <v>#REF!</v>
      </c>
      <c r="W79" s="9" t="e">
        <f t="shared" si="4"/>
        <v>#REF!</v>
      </c>
      <c r="X79" s="3"/>
      <c r="Y79" s="3"/>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row>
    <row r="80" spans="1:240" x14ac:dyDescent="0.2">
      <c r="A80" s="3"/>
      <c r="B80" s="3"/>
      <c r="C80" s="3"/>
      <c r="D80" s="3"/>
      <c r="E80" s="3"/>
      <c r="F80" s="3"/>
      <c r="G80" s="3"/>
      <c r="H80" s="2"/>
      <c r="I80" s="2"/>
      <c r="J80" s="3"/>
      <c r="K80" s="2"/>
      <c r="L80" s="3"/>
      <c r="M80" s="3"/>
      <c r="N80" s="3"/>
      <c r="O80" s="3"/>
      <c r="P80" s="3"/>
      <c r="Q80" s="3"/>
      <c r="R80" s="3"/>
      <c r="S80" s="3"/>
      <c r="T80" s="3"/>
      <c r="U80" s="3"/>
      <c r="V80" s="9" t="e">
        <f t="shared" si="5"/>
        <v>#REF!</v>
      </c>
      <c r="W80" s="9" t="e">
        <f t="shared" si="4"/>
        <v>#REF!</v>
      </c>
      <c r="X80" s="3"/>
      <c r="Y80" s="3"/>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row>
    <row r="81" spans="1:240" x14ac:dyDescent="0.2">
      <c r="A81" s="3"/>
      <c r="B81" s="3"/>
      <c r="C81" s="3"/>
      <c r="D81" s="3"/>
      <c r="E81" s="3"/>
      <c r="F81" s="3"/>
      <c r="G81" s="3"/>
      <c r="H81" s="2"/>
      <c r="I81" s="2"/>
      <c r="J81" s="3"/>
      <c r="K81" s="2"/>
      <c r="L81" s="3"/>
      <c r="M81" s="3"/>
      <c r="N81" s="3"/>
      <c r="O81" s="3"/>
      <c r="P81" s="3"/>
      <c r="Q81" s="3"/>
      <c r="R81" s="3"/>
      <c r="S81" s="3"/>
      <c r="T81" s="3"/>
      <c r="U81" s="3"/>
      <c r="V81" s="9" t="e">
        <f t="shared" si="5"/>
        <v>#REF!</v>
      </c>
      <c r="W81" s="9" t="e">
        <f t="shared" si="4"/>
        <v>#REF!</v>
      </c>
      <c r="X81" s="3"/>
      <c r="Y81" s="3"/>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row>
    <row r="82" spans="1:240" x14ac:dyDescent="0.2">
      <c r="A82" s="3"/>
      <c r="B82" s="3"/>
      <c r="C82" s="3"/>
      <c r="D82" s="3"/>
      <c r="E82" s="3"/>
      <c r="F82" s="3"/>
      <c r="G82" s="3"/>
      <c r="H82" s="2"/>
      <c r="I82" s="2"/>
      <c r="J82" s="3"/>
      <c r="K82" s="2"/>
      <c r="L82" s="3"/>
      <c r="M82" s="3"/>
      <c r="N82" s="3"/>
      <c r="O82" s="3"/>
      <c r="P82" s="3"/>
      <c r="Q82" s="3"/>
      <c r="R82" s="3"/>
      <c r="S82" s="3"/>
      <c r="T82" s="3"/>
      <c r="U82" s="3"/>
      <c r="V82" s="9" t="e">
        <f t="shared" si="5"/>
        <v>#REF!</v>
      </c>
      <c r="W82" s="9" t="e">
        <f t="shared" si="4"/>
        <v>#REF!</v>
      </c>
      <c r="X82" s="3"/>
      <c r="Y82" s="3"/>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row>
    <row r="83" spans="1:240" x14ac:dyDescent="0.2">
      <c r="A83" s="3"/>
      <c r="B83" s="3"/>
      <c r="C83" s="3"/>
      <c r="D83" s="3"/>
      <c r="E83" s="3"/>
      <c r="F83" s="3"/>
      <c r="G83" s="3"/>
      <c r="H83" s="2"/>
      <c r="I83" s="2"/>
      <c r="J83" s="3"/>
      <c r="K83" s="2"/>
      <c r="L83" s="3"/>
      <c r="M83" s="3"/>
      <c r="N83" s="3"/>
      <c r="O83" s="3"/>
      <c r="P83" s="3"/>
      <c r="Q83" s="3"/>
      <c r="R83" s="3"/>
      <c r="S83" s="3"/>
      <c r="T83" s="3"/>
      <c r="U83" s="3"/>
      <c r="V83" s="9" t="e">
        <f t="shared" si="5"/>
        <v>#REF!</v>
      </c>
      <c r="W83" s="9" t="e">
        <f t="shared" si="4"/>
        <v>#REF!</v>
      </c>
      <c r="X83" s="3"/>
      <c r="Y83" s="3"/>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row>
    <row r="84" spans="1:240" x14ac:dyDescent="0.2">
      <c r="A84" s="3"/>
      <c r="B84" s="3"/>
      <c r="C84" s="3"/>
      <c r="D84" s="3"/>
      <c r="E84" s="3"/>
      <c r="F84" s="3"/>
      <c r="G84" s="3"/>
      <c r="H84" s="2"/>
      <c r="I84" s="2"/>
      <c r="J84" s="3"/>
      <c r="K84" s="2"/>
      <c r="L84" s="3"/>
      <c r="M84" s="3"/>
      <c r="N84" s="3"/>
      <c r="O84" s="3"/>
      <c r="P84" s="3"/>
      <c r="Q84" s="3"/>
      <c r="R84" s="3"/>
      <c r="S84" s="3"/>
      <c r="T84" s="3"/>
      <c r="U84" s="3"/>
      <c r="V84" s="9" t="e">
        <f t="shared" si="5"/>
        <v>#REF!</v>
      </c>
      <c r="W84" s="9" t="e">
        <f t="shared" si="4"/>
        <v>#REF!</v>
      </c>
      <c r="X84" s="3"/>
      <c r="Y84" s="3"/>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row>
    <row r="85" spans="1:240" x14ac:dyDescent="0.2">
      <c r="A85" s="3"/>
      <c r="B85" s="3"/>
      <c r="C85" s="3"/>
      <c r="D85" s="3"/>
      <c r="E85" s="3"/>
      <c r="F85" s="3"/>
      <c r="G85" s="3"/>
      <c r="H85" s="2"/>
      <c r="I85" s="2"/>
      <c r="J85" s="3"/>
      <c r="K85" s="2"/>
      <c r="L85" s="3"/>
      <c r="M85" s="3"/>
      <c r="N85" s="3"/>
      <c r="O85" s="3"/>
      <c r="P85" s="3"/>
      <c r="Q85" s="3"/>
      <c r="R85" s="3"/>
      <c r="S85" s="3"/>
      <c r="T85" s="3"/>
      <c r="U85" s="3"/>
      <c r="V85" s="9" t="e">
        <f t="shared" si="5"/>
        <v>#REF!</v>
      </c>
      <c r="W85" s="9" t="e">
        <f t="shared" si="4"/>
        <v>#REF!</v>
      </c>
      <c r="X85" s="3"/>
      <c r="Y85" s="3"/>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row>
    <row r="86" spans="1:240" x14ac:dyDescent="0.2">
      <c r="A86" s="3"/>
      <c r="B86" s="3"/>
      <c r="C86" s="3"/>
      <c r="D86" s="3"/>
      <c r="E86" s="3"/>
      <c r="F86" s="3"/>
      <c r="G86" s="3"/>
      <c r="H86" s="2"/>
      <c r="I86" s="2"/>
      <c r="J86" s="3"/>
      <c r="K86" s="2"/>
      <c r="L86" s="3"/>
      <c r="M86" s="3"/>
      <c r="N86" s="3"/>
      <c r="O86" s="3"/>
      <c r="P86" s="3"/>
      <c r="Q86" s="3"/>
      <c r="R86" s="3"/>
      <c r="S86" s="3"/>
      <c r="T86" s="3"/>
      <c r="U86" s="3"/>
      <c r="V86" s="9" t="e">
        <f t="shared" si="5"/>
        <v>#REF!</v>
      </c>
      <c r="W86" s="9" t="e">
        <f t="shared" si="4"/>
        <v>#REF!</v>
      </c>
      <c r="X86" s="3"/>
      <c r="Y86" s="3"/>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row>
    <row r="87" spans="1:240" x14ac:dyDescent="0.2">
      <c r="A87" s="3"/>
      <c r="B87" s="3"/>
      <c r="C87" s="3"/>
      <c r="D87" s="3"/>
      <c r="E87" s="3"/>
      <c r="F87" s="3"/>
      <c r="G87" s="3"/>
      <c r="H87" s="2"/>
      <c r="I87" s="2"/>
      <c r="J87" s="3"/>
      <c r="K87" s="2"/>
      <c r="L87" s="3"/>
      <c r="M87" s="3"/>
      <c r="N87" s="3"/>
      <c r="O87" s="3"/>
      <c r="P87" s="3"/>
      <c r="Q87" s="3"/>
      <c r="R87" s="3"/>
      <c r="S87" s="3"/>
      <c r="T87" s="3"/>
      <c r="U87" s="3"/>
      <c r="V87" s="9" t="e">
        <f t="shared" si="5"/>
        <v>#REF!</v>
      </c>
      <c r="W87" s="9" t="e">
        <f t="shared" si="4"/>
        <v>#REF!</v>
      </c>
      <c r="X87" s="3"/>
      <c r="Y87" s="3"/>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row>
    <row r="88" spans="1:240" x14ac:dyDescent="0.2">
      <c r="A88" s="3"/>
      <c r="B88" s="3"/>
      <c r="C88" s="3"/>
      <c r="D88" s="3"/>
      <c r="E88" s="3"/>
      <c r="F88" s="3"/>
      <c r="G88" s="3"/>
      <c r="H88" s="2"/>
      <c r="I88" s="2"/>
      <c r="J88" s="3"/>
      <c r="K88" s="2"/>
      <c r="L88" s="3"/>
      <c r="M88" s="3"/>
      <c r="N88" s="3"/>
      <c r="O88" s="3"/>
      <c r="P88" s="3"/>
      <c r="Q88" s="3"/>
      <c r="R88" s="3"/>
      <c r="S88" s="3"/>
      <c r="T88" s="3"/>
      <c r="U88" s="3"/>
      <c r="V88" s="9" t="e">
        <f t="shared" si="5"/>
        <v>#REF!</v>
      </c>
      <c r="W88" s="9" t="e">
        <f t="shared" si="4"/>
        <v>#REF!</v>
      </c>
      <c r="X88" s="3"/>
      <c r="Y88" s="3"/>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row>
    <row r="89" spans="1:240" x14ac:dyDescent="0.2">
      <c r="A89" s="3"/>
      <c r="B89" s="3"/>
      <c r="C89" s="3"/>
      <c r="D89" s="3"/>
      <c r="E89" s="3"/>
      <c r="F89" s="3"/>
      <c r="G89" s="3"/>
      <c r="H89" s="2"/>
      <c r="I89" s="2"/>
      <c r="J89" s="3"/>
      <c r="K89" s="2"/>
      <c r="L89" s="3"/>
      <c r="M89" s="3"/>
      <c r="N89" s="3"/>
      <c r="O89" s="3"/>
      <c r="P89" s="3"/>
      <c r="Q89" s="3"/>
      <c r="R89" s="3"/>
      <c r="S89" s="3"/>
      <c r="T89" s="3"/>
      <c r="U89" s="3"/>
      <c r="V89" s="9" t="e">
        <f t="shared" si="5"/>
        <v>#REF!</v>
      </c>
      <c r="W89" s="9" t="e">
        <f t="shared" si="4"/>
        <v>#REF!</v>
      </c>
      <c r="X89" s="3"/>
      <c r="Y89" s="3"/>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row>
    <row r="90" spans="1:240" x14ac:dyDescent="0.2">
      <c r="A90" s="3"/>
      <c r="B90" s="3"/>
      <c r="C90" s="3"/>
      <c r="D90" s="3"/>
      <c r="E90" s="3"/>
      <c r="F90" s="3"/>
      <c r="G90" s="3"/>
      <c r="H90" s="2"/>
      <c r="I90" s="2"/>
      <c r="J90" s="3"/>
      <c r="K90" s="2"/>
      <c r="L90" s="3"/>
      <c r="M90" s="3"/>
      <c r="N90" s="3"/>
      <c r="O90" s="3"/>
      <c r="P90" s="3"/>
      <c r="Q90" s="3"/>
      <c r="R90" s="3"/>
      <c r="S90" s="3"/>
      <c r="T90" s="3"/>
      <c r="U90" s="3"/>
      <c r="V90" s="9" t="e">
        <f t="shared" si="5"/>
        <v>#REF!</v>
      </c>
      <c r="W90" s="9" t="e">
        <f t="shared" si="4"/>
        <v>#REF!</v>
      </c>
      <c r="X90" s="3"/>
      <c r="Y90" s="3"/>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row>
    <row r="91" spans="1:240" x14ac:dyDescent="0.2">
      <c r="A91" s="3"/>
      <c r="B91" s="3"/>
      <c r="C91" s="3"/>
      <c r="D91" s="3"/>
      <c r="E91" s="3"/>
      <c r="F91" s="3"/>
      <c r="G91" s="3"/>
      <c r="H91" s="2"/>
      <c r="I91" s="2"/>
      <c r="J91" s="3"/>
      <c r="K91" s="2"/>
      <c r="L91" s="3"/>
      <c r="M91" s="3"/>
      <c r="N91" s="3"/>
      <c r="O91" s="3"/>
      <c r="P91" s="3"/>
      <c r="Q91" s="3"/>
      <c r="R91" s="3"/>
      <c r="S91" s="3"/>
      <c r="T91" s="3"/>
      <c r="U91" s="3"/>
      <c r="V91" s="9" t="e">
        <f t="shared" si="5"/>
        <v>#REF!</v>
      </c>
      <c r="W91" s="9" t="e">
        <f t="shared" si="4"/>
        <v>#REF!</v>
      </c>
      <c r="X91" s="3"/>
      <c r="Y91" s="3"/>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row>
    <row r="92" spans="1:240" x14ac:dyDescent="0.2">
      <c r="A92" s="3"/>
      <c r="B92" s="3"/>
      <c r="C92" s="3"/>
      <c r="D92" s="3"/>
      <c r="E92" s="3"/>
      <c r="F92" s="3"/>
      <c r="G92" s="3"/>
      <c r="H92" s="2"/>
      <c r="I92" s="2"/>
      <c r="J92" s="3"/>
      <c r="K92" s="2"/>
      <c r="L92" s="3"/>
      <c r="M92" s="3"/>
      <c r="N92" s="3"/>
      <c r="O92" s="3"/>
      <c r="P92" s="3"/>
      <c r="Q92" s="3"/>
      <c r="R92" s="3"/>
      <c r="S92" s="3"/>
      <c r="T92" s="3"/>
      <c r="U92" s="3"/>
      <c r="V92" s="9" t="e">
        <f t="shared" si="5"/>
        <v>#REF!</v>
      </c>
      <c r="W92" s="9" t="e">
        <f t="shared" si="4"/>
        <v>#REF!</v>
      </c>
      <c r="X92" s="3"/>
      <c r="Y92" s="3"/>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row>
    <row r="93" spans="1:240" x14ac:dyDescent="0.2">
      <c r="A93" s="3"/>
      <c r="B93" s="3"/>
      <c r="C93" s="3"/>
      <c r="D93" s="3"/>
      <c r="E93" s="3"/>
      <c r="F93" s="3"/>
      <c r="G93" s="3"/>
      <c r="H93" s="2"/>
      <c r="I93" s="2"/>
      <c r="J93" s="3"/>
      <c r="K93" s="2"/>
      <c r="L93" s="3"/>
      <c r="M93" s="3"/>
      <c r="N93" s="3"/>
      <c r="O93" s="3"/>
      <c r="P93" s="3"/>
      <c r="Q93" s="3"/>
      <c r="R93" s="3"/>
      <c r="S93" s="3"/>
      <c r="T93" s="3"/>
      <c r="U93" s="3"/>
      <c r="V93" s="9" t="e">
        <f t="shared" si="5"/>
        <v>#REF!</v>
      </c>
      <c r="W93" s="9" t="e">
        <f t="shared" si="4"/>
        <v>#REF!</v>
      </c>
      <c r="X93" s="3"/>
      <c r="Y93" s="3"/>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row>
    <row r="94" spans="1:240" x14ac:dyDescent="0.2">
      <c r="A94" s="3"/>
      <c r="B94" s="3"/>
      <c r="C94" s="3"/>
      <c r="D94" s="3"/>
      <c r="E94" s="3"/>
      <c r="F94" s="3"/>
      <c r="G94" s="3"/>
      <c r="H94" s="2"/>
      <c r="I94" s="2"/>
      <c r="J94" s="3"/>
      <c r="K94" s="2"/>
      <c r="L94" s="3"/>
      <c r="M94" s="3"/>
      <c r="N94" s="3"/>
      <c r="O94" s="3"/>
      <c r="P94" s="3"/>
      <c r="Q94" s="3"/>
      <c r="R94" s="3"/>
      <c r="S94" s="3"/>
      <c r="T94" s="3"/>
      <c r="U94" s="3"/>
      <c r="V94" s="9" t="e">
        <f t="shared" si="5"/>
        <v>#REF!</v>
      </c>
      <c r="W94" s="9" t="e">
        <f t="shared" si="4"/>
        <v>#REF!</v>
      </c>
      <c r="X94" s="3"/>
      <c r="Y94" s="3"/>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row>
    <row r="95" spans="1:240" x14ac:dyDescent="0.2">
      <c r="A95" s="3"/>
      <c r="B95" s="3"/>
      <c r="C95" s="3"/>
      <c r="D95" s="3"/>
      <c r="E95" s="3"/>
      <c r="F95" s="3"/>
      <c r="G95" s="3"/>
      <c r="H95" s="2"/>
      <c r="I95" s="2"/>
      <c r="J95" s="3"/>
      <c r="K95" s="2"/>
      <c r="L95" s="3"/>
      <c r="M95" s="3"/>
      <c r="N95" s="3"/>
      <c r="O95" s="3"/>
      <c r="P95" s="3"/>
      <c r="Q95" s="3"/>
      <c r="R95" s="3"/>
      <c r="S95" s="3"/>
      <c r="T95" s="3"/>
      <c r="U95" s="3"/>
      <c r="V95" s="9" t="e">
        <f t="shared" si="5"/>
        <v>#REF!</v>
      </c>
      <c r="W95" s="9" t="e">
        <f t="shared" si="4"/>
        <v>#REF!</v>
      </c>
      <c r="X95" s="3"/>
      <c r="Y95" s="3"/>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row>
    <row r="96" spans="1:240" x14ac:dyDescent="0.2">
      <c r="A96" s="3"/>
      <c r="B96" s="3"/>
      <c r="C96" s="3"/>
      <c r="D96" s="3"/>
      <c r="E96" s="3"/>
      <c r="F96" s="3"/>
      <c r="G96" s="3"/>
      <c r="H96" s="2"/>
      <c r="I96" s="2"/>
      <c r="J96" s="3"/>
      <c r="K96" s="2"/>
      <c r="L96" s="3"/>
      <c r="M96" s="3"/>
      <c r="N96" s="3"/>
      <c r="O96" s="3"/>
      <c r="P96" s="3"/>
      <c r="Q96" s="3"/>
      <c r="R96" s="3"/>
      <c r="S96" s="3"/>
      <c r="T96" s="3"/>
      <c r="U96" s="3"/>
      <c r="V96" s="9" t="e">
        <f t="shared" si="5"/>
        <v>#REF!</v>
      </c>
      <c r="W96" s="9" t="e">
        <f t="shared" si="4"/>
        <v>#REF!</v>
      </c>
      <c r="X96" s="3"/>
      <c r="Y96" s="3"/>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row>
    <row r="97" spans="1:240" x14ac:dyDescent="0.2">
      <c r="A97" s="3"/>
      <c r="B97" s="3"/>
      <c r="C97" s="3"/>
      <c r="D97" s="3"/>
      <c r="E97" s="3"/>
      <c r="F97" s="3"/>
      <c r="G97" s="3"/>
      <c r="H97" s="2"/>
      <c r="I97" s="2"/>
      <c r="J97" s="3"/>
      <c r="K97" s="2"/>
      <c r="L97" s="3"/>
      <c r="M97" s="3"/>
      <c r="N97" s="3"/>
      <c r="O97" s="3"/>
      <c r="P97" s="3"/>
      <c r="Q97" s="3"/>
      <c r="R97" s="3"/>
      <c r="S97" s="3"/>
      <c r="T97" s="3"/>
      <c r="U97" s="3"/>
      <c r="V97" s="9" t="e">
        <f t="shared" si="5"/>
        <v>#REF!</v>
      </c>
      <c r="W97" s="9" t="e">
        <f t="shared" si="4"/>
        <v>#REF!</v>
      </c>
      <c r="X97" s="3"/>
      <c r="Y97" s="3"/>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row>
    <row r="98" spans="1:240" x14ac:dyDescent="0.2">
      <c r="A98" s="3"/>
      <c r="B98" s="3"/>
      <c r="C98" s="3"/>
      <c r="D98" s="3"/>
      <c r="E98" s="3"/>
      <c r="F98" s="3"/>
      <c r="G98" s="3"/>
      <c r="H98" s="2"/>
      <c r="I98" s="2"/>
      <c r="J98" s="3"/>
      <c r="K98" s="2"/>
      <c r="L98" s="3"/>
      <c r="M98" s="3"/>
      <c r="N98" s="3"/>
      <c r="O98" s="3"/>
      <c r="P98" s="3"/>
      <c r="Q98" s="3"/>
      <c r="R98" s="3"/>
      <c r="S98" s="3"/>
      <c r="T98" s="3"/>
      <c r="U98" s="3"/>
      <c r="V98" s="9" t="e">
        <f t="shared" si="5"/>
        <v>#REF!</v>
      </c>
      <c r="W98" s="9" t="e">
        <f t="shared" si="4"/>
        <v>#REF!</v>
      </c>
      <c r="X98" s="3"/>
      <c r="Y98" s="3"/>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row>
    <row r="99" spans="1:240" x14ac:dyDescent="0.2">
      <c r="A99" s="3"/>
      <c r="B99" s="3"/>
      <c r="C99" s="3"/>
      <c r="D99" s="3"/>
      <c r="E99" s="3"/>
      <c r="F99" s="3"/>
      <c r="G99" s="3"/>
      <c r="H99" s="2"/>
      <c r="I99" s="2"/>
      <c r="J99" s="3"/>
      <c r="K99" s="2"/>
      <c r="L99" s="3"/>
      <c r="M99" s="3"/>
      <c r="N99" s="3"/>
      <c r="O99" s="3"/>
      <c r="P99" s="3"/>
      <c r="Q99" s="3"/>
      <c r="R99" s="3"/>
      <c r="S99" s="3"/>
      <c r="T99" s="3"/>
      <c r="U99" s="3"/>
      <c r="V99" s="9" t="e">
        <f t="shared" si="5"/>
        <v>#REF!</v>
      </c>
      <c r="W99" s="9" t="e">
        <f t="shared" si="4"/>
        <v>#REF!</v>
      </c>
      <c r="X99" s="3"/>
      <c r="Y99" s="3"/>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row>
    <row r="100" spans="1:240" x14ac:dyDescent="0.2">
      <c r="A100" s="3"/>
      <c r="B100" s="3"/>
      <c r="C100" s="3"/>
      <c r="D100" s="3"/>
      <c r="E100" s="3"/>
      <c r="F100" s="3"/>
      <c r="G100" s="3"/>
      <c r="H100" s="2"/>
      <c r="I100" s="2"/>
      <c r="J100" s="3"/>
      <c r="K100" s="2"/>
      <c r="L100" s="3"/>
      <c r="M100" s="3"/>
      <c r="N100" s="3"/>
      <c r="O100" s="3"/>
      <c r="P100" s="3"/>
      <c r="Q100" s="3"/>
      <c r="R100" s="3"/>
      <c r="S100" s="3"/>
      <c r="T100" s="3"/>
      <c r="U100" s="3"/>
      <c r="V100" s="9" t="e">
        <f t="shared" si="5"/>
        <v>#REF!</v>
      </c>
      <c r="W100" s="9" t="e">
        <f t="shared" si="4"/>
        <v>#REF!</v>
      </c>
      <c r="X100" s="3"/>
      <c r="Y100" s="3"/>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row>
    <row r="101" spans="1:240" x14ac:dyDescent="0.2">
      <c r="A101" s="3"/>
      <c r="B101" s="3"/>
      <c r="C101" s="3"/>
      <c r="D101" s="3"/>
      <c r="E101" s="3"/>
      <c r="F101" s="3"/>
      <c r="G101" s="3"/>
      <c r="H101" s="2"/>
      <c r="I101" s="2"/>
      <c r="J101" s="3"/>
      <c r="K101" s="2"/>
      <c r="L101" s="3"/>
      <c r="M101" s="3"/>
      <c r="N101" s="3"/>
      <c r="O101" s="3"/>
      <c r="P101" s="3"/>
      <c r="Q101" s="3"/>
      <c r="R101" s="3"/>
      <c r="S101" s="3"/>
      <c r="T101" s="3"/>
      <c r="U101" s="3"/>
      <c r="V101" s="9" t="e">
        <f t="shared" si="5"/>
        <v>#REF!</v>
      </c>
      <c r="W101" s="9" t="e">
        <f t="shared" si="4"/>
        <v>#REF!</v>
      </c>
      <c r="X101" s="3"/>
      <c r="Y101" s="3"/>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row>
    <row r="102" spans="1:240" x14ac:dyDescent="0.2">
      <c r="A102" s="3"/>
      <c r="B102" s="3"/>
      <c r="C102" s="3"/>
      <c r="D102" s="3"/>
      <c r="E102" s="3"/>
      <c r="F102" s="3"/>
      <c r="G102" s="3"/>
      <c r="H102" s="2"/>
      <c r="I102" s="2"/>
      <c r="J102" s="3"/>
      <c r="K102" s="2"/>
      <c r="L102" s="3"/>
      <c r="M102" s="3"/>
      <c r="N102" s="3"/>
      <c r="O102" s="3"/>
      <c r="P102" s="3"/>
      <c r="Q102" s="3"/>
      <c r="R102" s="3"/>
      <c r="S102" s="3"/>
      <c r="T102" s="3"/>
      <c r="U102" s="3"/>
      <c r="V102" s="9" t="e">
        <f t="shared" si="5"/>
        <v>#REF!</v>
      </c>
      <c r="W102" s="9" t="e">
        <f t="shared" si="4"/>
        <v>#REF!</v>
      </c>
      <c r="X102" s="3"/>
      <c r="Y102" s="3"/>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row>
    <row r="103" spans="1:240" x14ac:dyDescent="0.2">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row>
    <row r="104" spans="1:240" x14ac:dyDescent="0.2">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row>
    <row r="105" spans="1:240" x14ac:dyDescent="0.2">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row>
    <row r="106" spans="1:240" x14ac:dyDescent="0.2">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row>
    <row r="107" spans="1:240" x14ac:dyDescent="0.2">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row>
    <row r="108" spans="1:240" x14ac:dyDescent="0.2">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row>
    <row r="109" spans="1:240" x14ac:dyDescent="0.2">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row>
    <row r="110" spans="1:240" x14ac:dyDescent="0.2">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row>
    <row r="111" spans="1:240" x14ac:dyDescent="0.2">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row>
    <row r="112" spans="1:240" x14ac:dyDescent="0.2">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row>
    <row r="113" spans="26:240" x14ac:dyDescent="0.2">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row>
    <row r="114" spans="26:240" x14ac:dyDescent="0.2">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row>
    <row r="115" spans="26:240" x14ac:dyDescent="0.2">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row>
    <row r="116" spans="26:240" x14ac:dyDescent="0.2">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row>
    <row r="117" spans="26:240" x14ac:dyDescent="0.2">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row>
    <row r="118" spans="26:240" x14ac:dyDescent="0.2">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row>
    <row r="119" spans="26:240" x14ac:dyDescent="0.2">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row>
    <row r="120" spans="26:240" x14ac:dyDescent="0.2">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row>
    <row r="121" spans="26:240" x14ac:dyDescent="0.2">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row>
    <row r="122" spans="26:240" x14ac:dyDescent="0.2">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row>
    <row r="123" spans="26:240" x14ac:dyDescent="0.2">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row>
    <row r="124" spans="26:240" x14ac:dyDescent="0.2">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row>
    <row r="125" spans="26:240" x14ac:dyDescent="0.2">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row>
    <row r="126" spans="26:240" x14ac:dyDescent="0.2">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row>
    <row r="127" spans="26:240" x14ac:dyDescent="0.2">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row>
    <row r="128" spans="26:240" x14ac:dyDescent="0.2">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row>
    <row r="129" spans="26:240" x14ac:dyDescent="0.2">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row>
    <row r="130" spans="26:240" x14ac:dyDescent="0.2">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row>
    <row r="131" spans="26:240" x14ac:dyDescent="0.2">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row>
    <row r="132" spans="26:240" x14ac:dyDescent="0.2">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row>
    <row r="133" spans="26:240" x14ac:dyDescent="0.2">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row>
    <row r="134" spans="26:240" x14ac:dyDescent="0.2">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row>
    <row r="135" spans="26:240" x14ac:dyDescent="0.2">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row>
    <row r="136" spans="26:240" x14ac:dyDescent="0.2">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row>
    <row r="137" spans="26:240" x14ac:dyDescent="0.2">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row>
    <row r="138" spans="26:240" x14ac:dyDescent="0.2">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row>
    <row r="139" spans="26:240" x14ac:dyDescent="0.2">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row>
    <row r="140" spans="26:240" x14ac:dyDescent="0.2">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row>
    <row r="141" spans="26:240" x14ac:dyDescent="0.2">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row>
    <row r="142" spans="26:240" x14ac:dyDescent="0.2">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row>
    <row r="143" spans="26:240" x14ac:dyDescent="0.2">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row>
    <row r="144" spans="26:240" x14ac:dyDescent="0.2">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row>
    <row r="145" spans="26:240" x14ac:dyDescent="0.2">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row>
    <row r="146" spans="26:240" x14ac:dyDescent="0.2">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row>
    <row r="147" spans="26:240" x14ac:dyDescent="0.2">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row>
    <row r="148" spans="26:240" x14ac:dyDescent="0.2">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row>
    <row r="149" spans="26:240" x14ac:dyDescent="0.2">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row>
    <row r="150" spans="26:240" x14ac:dyDescent="0.2">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row>
    <row r="151" spans="26:240" x14ac:dyDescent="0.2">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row>
    <row r="152" spans="26:240" x14ac:dyDescent="0.2">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row>
    <row r="153" spans="26:240" x14ac:dyDescent="0.2">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row>
    <row r="154" spans="26:240" x14ac:dyDescent="0.2">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row>
    <row r="155" spans="26:240" x14ac:dyDescent="0.2">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row>
    <row r="156" spans="26:240" x14ac:dyDescent="0.2">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row>
    <row r="157" spans="26:240" x14ac:dyDescent="0.2">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row>
    <row r="158" spans="26:240" x14ac:dyDescent="0.2">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row>
    <row r="159" spans="26:240" x14ac:dyDescent="0.2">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row>
    <row r="160" spans="26:240" x14ac:dyDescent="0.2">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row>
    <row r="161" spans="26:240" x14ac:dyDescent="0.2">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row>
    <row r="162" spans="26:240" x14ac:dyDescent="0.2">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row>
    <row r="163" spans="26:240" x14ac:dyDescent="0.2">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row>
    <row r="164" spans="26:240" x14ac:dyDescent="0.2">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row>
    <row r="165" spans="26:240" x14ac:dyDescent="0.2">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row>
    <row r="166" spans="26:240" x14ac:dyDescent="0.2">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row>
    <row r="167" spans="26:240" x14ac:dyDescent="0.2">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row>
    <row r="168" spans="26:240" x14ac:dyDescent="0.2">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row>
    <row r="169" spans="26:240" x14ac:dyDescent="0.2">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row>
    <row r="170" spans="26:240" x14ac:dyDescent="0.2">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row>
    <row r="171" spans="26:240" x14ac:dyDescent="0.2">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row>
    <row r="172" spans="26:240" x14ac:dyDescent="0.2">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row>
    <row r="173" spans="26:240" x14ac:dyDescent="0.2">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row>
    <row r="174" spans="26:240" x14ac:dyDescent="0.2">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row>
    <row r="175" spans="26:240" x14ac:dyDescent="0.2">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row>
    <row r="176" spans="26:240" x14ac:dyDescent="0.2">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row>
    <row r="177" spans="26:240" x14ac:dyDescent="0.2">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row>
    <row r="178" spans="26:240" x14ac:dyDescent="0.2">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row>
    <row r="179" spans="26:240" x14ac:dyDescent="0.2">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row>
    <row r="180" spans="26:240" x14ac:dyDescent="0.2">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row>
    <row r="181" spans="26:240" x14ac:dyDescent="0.2">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row>
    <row r="182" spans="26:240" x14ac:dyDescent="0.2">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row>
    <row r="183" spans="26:240" x14ac:dyDescent="0.2">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row>
    <row r="184" spans="26:240" x14ac:dyDescent="0.2">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row>
    <row r="185" spans="26:240" x14ac:dyDescent="0.2">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row>
    <row r="186" spans="26:240" x14ac:dyDescent="0.2">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row>
    <row r="187" spans="26:240" x14ac:dyDescent="0.2">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row>
    <row r="188" spans="26:240" x14ac:dyDescent="0.2">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row>
    <row r="189" spans="26:240" x14ac:dyDescent="0.2">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row>
    <row r="190" spans="26:240" x14ac:dyDescent="0.2">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row>
    <row r="191" spans="26:240" x14ac:dyDescent="0.2">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row>
    <row r="192" spans="26:240" x14ac:dyDescent="0.2">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row>
    <row r="193" spans="2:240" x14ac:dyDescent="0.2">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row>
    <row r="194" spans="2:240" x14ac:dyDescent="0.2">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row>
    <row r="195" spans="2:240" x14ac:dyDescent="0.2">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row>
    <row r="196" spans="2:240" x14ac:dyDescent="0.2">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row>
    <row r="197" spans="2:240" x14ac:dyDescent="0.2">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row>
    <row r="198" spans="2:240" x14ac:dyDescent="0.2">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row>
    <row r="199" spans="2:240" x14ac:dyDescent="0.2">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row>
    <row r="200" spans="2:240" x14ac:dyDescent="0.2">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row>
    <row r="201" spans="2:240" x14ac:dyDescent="0.2">
      <c r="B201" s="4" t="s">
        <v>36</v>
      </c>
      <c r="C201" s="47">
        <v>1</v>
      </c>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row>
    <row r="202" spans="2:240" x14ac:dyDescent="0.2">
      <c r="B202" s="4" t="s">
        <v>37</v>
      </c>
      <c r="C202" s="47"/>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row>
    <row r="203" spans="2:240" x14ac:dyDescent="0.2">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row>
    <row r="204" spans="2:240" x14ac:dyDescent="0.2">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row>
    <row r="205" spans="2:240" x14ac:dyDescent="0.2">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row>
    <row r="206" spans="2:240" x14ac:dyDescent="0.2">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row>
    <row r="207" spans="2:240" x14ac:dyDescent="0.2">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row>
    <row r="208" spans="2:240" x14ac:dyDescent="0.2">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row>
    <row r="209" spans="26:240" x14ac:dyDescent="0.2">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row>
    <row r="210" spans="26:240" x14ac:dyDescent="0.2">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row>
    <row r="211" spans="26:240" x14ac:dyDescent="0.2">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row>
    <row r="212" spans="26:240" x14ac:dyDescent="0.2">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row>
    <row r="213" spans="26:240" x14ac:dyDescent="0.2">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row>
    <row r="214" spans="26:240" x14ac:dyDescent="0.2">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row>
    <row r="215" spans="26:240" x14ac:dyDescent="0.2">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row>
    <row r="216" spans="26:240" x14ac:dyDescent="0.2">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row>
    <row r="217" spans="26:240" x14ac:dyDescent="0.2">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row>
    <row r="218" spans="26:240" x14ac:dyDescent="0.2">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row>
    <row r="219" spans="26:240" x14ac:dyDescent="0.2">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row>
    <row r="220" spans="26:240" x14ac:dyDescent="0.2">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row>
    <row r="221" spans="26:240" x14ac:dyDescent="0.2">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row>
    <row r="222" spans="26:240" x14ac:dyDescent="0.2">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row>
    <row r="223" spans="26:240" x14ac:dyDescent="0.2">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row>
    <row r="224" spans="26:240" x14ac:dyDescent="0.2">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row>
    <row r="225" spans="26:240" x14ac:dyDescent="0.2">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row>
    <row r="226" spans="26:240" x14ac:dyDescent="0.2">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row>
    <row r="227" spans="26:240" x14ac:dyDescent="0.2">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row>
    <row r="228" spans="26:240" x14ac:dyDescent="0.2">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row>
    <row r="229" spans="26:240" x14ac:dyDescent="0.2">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row>
    <row r="230" spans="26:240" x14ac:dyDescent="0.2">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row>
    <row r="231" spans="26:240" x14ac:dyDescent="0.2">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row>
    <row r="232" spans="26:240" x14ac:dyDescent="0.2">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row>
    <row r="233" spans="26:240" x14ac:dyDescent="0.2">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row>
    <row r="234" spans="26:240" x14ac:dyDescent="0.2">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row>
    <row r="235" spans="26:240" x14ac:dyDescent="0.2">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row>
    <row r="236" spans="26:240" x14ac:dyDescent="0.2">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row>
    <row r="237" spans="26:240" x14ac:dyDescent="0.2">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row>
    <row r="238" spans="26:240" x14ac:dyDescent="0.2">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row>
    <row r="239" spans="26:240" x14ac:dyDescent="0.2">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row>
    <row r="240" spans="26:240" x14ac:dyDescent="0.2">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row>
    <row r="241" spans="26:240" x14ac:dyDescent="0.2">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row>
    <row r="242" spans="26:240" x14ac:dyDescent="0.2">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row>
    <row r="243" spans="26:240" x14ac:dyDescent="0.2">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row>
    <row r="244" spans="26:240" x14ac:dyDescent="0.2">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row>
    <row r="245" spans="26:240" x14ac:dyDescent="0.2">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row>
    <row r="246" spans="26:240" x14ac:dyDescent="0.2">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row>
    <row r="247" spans="26:240" x14ac:dyDescent="0.2">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row>
    <row r="248" spans="26:240" x14ac:dyDescent="0.2">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row>
    <row r="249" spans="26:240" x14ac:dyDescent="0.2">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row>
    <row r="250" spans="26:240" x14ac:dyDescent="0.2">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row>
    <row r="251" spans="26:240" x14ac:dyDescent="0.2">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row>
    <row r="252" spans="26:240" x14ac:dyDescent="0.2">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row>
    <row r="253" spans="26:240" x14ac:dyDescent="0.2">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row>
    <row r="254" spans="26:240" x14ac:dyDescent="0.2">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row>
    <row r="255" spans="26:240" x14ac:dyDescent="0.2">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row>
    <row r="256" spans="26:240" x14ac:dyDescent="0.2">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row>
    <row r="257" spans="26:240" x14ac:dyDescent="0.2">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row>
    <row r="258" spans="26:240" x14ac:dyDescent="0.2">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row>
    <row r="259" spans="26:240" x14ac:dyDescent="0.2">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row>
    <row r="260" spans="26:240" x14ac:dyDescent="0.2">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row>
    <row r="261" spans="26:240" x14ac:dyDescent="0.2">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row>
    <row r="262" spans="26:240" x14ac:dyDescent="0.2">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row>
    <row r="263" spans="26:240" x14ac:dyDescent="0.2">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row>
    <row r="264" spans="26:240" x14ac:dyDescent="0.2">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row>
    <row r="265" spans="26:240" x14ac:dyDescent="0.2">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row>
    <row r="266" spans="26:240" x14ac:dyDescent="0.2">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row>
    <row r="267" spans="26:240" x14ac:dyDescent="0.2">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row>
    <row r="268" spans="26:240" x14ac:dyDescent="0.2">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row>
    <row r="269" spans="26:240" x14ac:dyDescent="0.2">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row>
    <row r="270" spans="26:240" x14ac:dyDescent="0.2">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row>
    <row r="271" spans="26:240" x14ac:dyDescent="0.2">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row>
    <row r="272" spans="26:240" x14ac:dyDescent="0.2">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row>
    <row r="273" spans="26:240" x14ac:dyDescent="0.2">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row>
    <row r="274" spans="26:240" x14ac:dyDescent="0.2">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row>
    <row r="275" spans="26:240" x14ac:dyDescent="0.2">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row>
    <row r="276" spans="26:240" x14ac:dyDescent="0.2">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row>
    <row r="277" spans="26:240" x14ac:dyDescent="0.2">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row>
    <row r="278" spans="26:240" x14ac:dyDescent="0.2">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row>
    <row r="279" spans="26:240" x14ac:dyDescent="0.2">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row>
    <row r="280" spans="26:240" x14ac:dyDescent="0.2">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row>
    <row r="281" spans="26:240" x14ac:dyDescent="0.2">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row>
    <row r="282" spans="26:240" x14ac:dyDescent="0.2">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row>
    <row r="283" spans="26:240" x14ac:dyDescent="0.2">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row>
    <row r="284" spans="26:240" x14ac:dyDescent="0.2">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row>
    <row r="285" spans="26:240" x14ac:dyDescent="0.2">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row>
    <row r="286" spans="26:240" x14ac:dyDescent="0.2">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row>
    <row r="287" spans="26:240" x14ac:dyDescent="0.2">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row>
    <row r="288" spans="26:240" x14ac:dyDescent="0.2">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row>
    <row r="289" spans="26:240" x14ac:dyDescent="0.2">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row>
    <row r="290" spans="26:240" x14ac:dyDescent="0.2">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row>
    <row r="291" spans="26:240" x14ac:dyDescent="0.2">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row>
    <row r="292" spans="26:240" x14ac:dyDescent="0.2">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row>
    <row r="293" spans="26:240" x14ac:dyDescent="0.2">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row>
    <row r="294" spans="26:240" x14ac:dyDescent="0.2">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row>
    <row r="295" spans="26:240" x14ac:dyDescent="0.2">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row>
    <row r="296" spans="26:240" x14ac:dyDescent="0.2">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row>
    <row r="297" spans="26:240" x14ac:dyDescent="0.2">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row>
    <row r="298" spans="26:240" x14ac:dyDescent="0.2">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row>
    <row r="299" spans="26:240" x14ac:dyDescent="0.2">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row>
    <row r="300" spans="26:240" x14ac:dyDescent="0.2">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row>
    <row r="301" spans="26:240" x14ac:dyDescent="0.2">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row>
    <row r="302" spans="26:240" x14ac:dyDescent="0.2">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row>
    <row r="303" spans="26:240" x14ac:dyDescent="0.2">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row>
    <row r="304" spans="26:240" x14ac:dyDescent="0.2">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row>
    <row r="305" spans="26:240" x14ac:dyDescent="0.2">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row>
    <row r="306" spans="26:240" x14ac:dyDescent="0.2">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row>
    <row r="307" spans="26:240" x14ac:dyDescent="0.2">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row>
    <row r="308" spans="26:240" x14ac:dyDescent="0.2">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row>
    <row r="309" spans="26:240" x14ac:dyDescent="0.2">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row>
    <row r="310" spans="26:240" x14ac:dyDescent="0.2">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row>
    <row r="311" spans="26:240" x14ac:dyDescent="0.2">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row>
    <row r="312" spans="26:240" x14ac:dyDescent="0.2">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row>
    <row r="313" spans="26:240" x14ac:dyDescent="0.2">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row>
    <row r="314" spans="26:240" x14ac:dyDescent="0.2">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row>
    <row r="315" spans="26:240" x14ac:dyDescent="0.2">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row>
    <row r="316" spans="26:240" x14ac:dyDescent="0.2">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row>
    <row r="317" spans="26:240" x14ac:dyDescent="0.2">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row>
    <row r="318" spans="26:240" x14ac:dyDescent="0.2">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row>
    <row r="319" spans="26:240" x14ac:dyDescent="0.2">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row>
    <row r="320" spans="26:240" x14ac:dyDescent="0.2">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row>
    <row r="321" spans="26:240" x14ac:dyDescent="0.2">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row>
    <row r="322" spans="26:240" x14ac:dyDescent="0.2">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row>
    <row r="323" spans="26:240" x14ac:dyDescent="0.2">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row>
    <row r="324" spans="26:240" x14ac:dyDescent="0.2">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row>
    <row r="325" spans="26:240" x14ac:dyDescent="0.2">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row>
    <row r="326" spans="26:240" x14ac:dyDescent="0.2">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row>
    <row r="327" spans="26:240" x14ac:dyDescent="0.2">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row>
    <row r="328" spans="26:240" x14ac:dyDescent="0.2">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row>
    <row r="329" spans="26:240" x14ac:dyDescent="0.2">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row>
    <row r="330" spans="26:240" x14ac:dyDescent="0.2">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row>
    <row r="331" spans="26:240" x14ac:dyDescent="0.2">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row>
    <row r="332" spans="26:240" x14ac:dyDescent="0.2">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row>
    <row r="333" spans="26:240" x14ac:dyDescent="0.2">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row>
    <row r="334" spans="26:240" x14ac:dyDescent="0.2">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row>
    <row r="335" spans="26:240" x14ac:dyDescent="0.2">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row>
    <row r="336" spans="26:240" x14ac:dyDescent="0.2">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row>
    <row r="337" spans="26:240" x14ac:dyDescent="0.2">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row>
    <row r="338" spans="26:240" x14ac:dyDescent="0.2">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row>
    <row r="339" spans="26:240" x14ac:dyDescent="0.2">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row>
    <row r="340" spans="26:240" x14ac:dyDescent="0.2">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row>
    <row r="341" spans="26:240" x14ac:dyDescent="0.2">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row>
    <row r="342" spans="26:240" x14ac:dyDescent="0.2">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row>
    <row r="343" spans="26:240" x14ac:dyDescent="0.2">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row>
    <row r="344" spans="26:240" x14ac:dyDescent="0.2">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row>
    <row r="345" spans="26:240" x14ac:dyDescent="0.2">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row>
    <row r="346" spans="26:240" x14ac:dyDescent="0.2">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row>
    <row r="347" spans="26:240" x14ac:dyDescent="0.2">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row>
    <row r="348" spans="26:240" x14ac:dyDescent="0.2">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row>
    <row r="349" spans="26:240" x14ac:dyDescent="0.2">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row>
    <row r="350" spans="26:240" x14ac:dyDescent="0.2">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row>
    <row r="351" spans="26:240" x14ac:dyDescent="0.2">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row>
    <row r="352" spans="26:240" x14ac:dyDescent="0.2">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row>
    <row r="353" spans="26:240" x14ac:dyDescent="0.2">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row>
    <row r="354" spans="26:240" x14ac:dyDescent="0.2">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row>
    <row r="355" spans="26:240" x14ac:dyDescent="0.2">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row>
    <row r="356" spans="26:240" x14ac:dyDescent="0.2">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row>
    <row r="357" spans="26:240" x14ac:dyDescent="0.2">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row>
    <row r="358" spans="26:240" x14ac:dyDescent="0.2">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row>
    <row r="359" spans="26:240" x14ac:dyDescent="0.2">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row>
    <row r="360" spans="26:240" x14ac:dyDescent="0.2">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row>
    <row r="361" spans="26:240" x14ac:dyDescent="0.2">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row>
    <row r="362" spans="26:240" x14ac:dyDescent="0.2">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row>
    <row r="363" spans="26:240" x14ac:dyDescent="0.2">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row>
    <row r="364" spans="26:240" x14ac:dyDescent="0.2">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row>
    <row r="365" spans="26:240" x14ac:dyDescent="0.2">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row>
    <row r="366" spans="26:240" x14ac:dyDescent="0.2">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row>
    <row r="367" spans="26:240" x14ac:dyDescent="0.2">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row>
    <row r="368" spans="26:240" x14ac:dyDescent="0.2">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row>
    <row r="369" spans="26:240" x14ac:dyDescent="0.2">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row>
    <row r="370" spans="26:240" x14ac:dyDescent="0.2">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row>
    <row r="371" spans="26:240" x14ac:dyDescent="0.2">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row>
    <row r="372" spans="26:240" x14ac:dyDescent="0.2">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row>
    <row r="373" spans="26:240" x14ac:dyDescent="0.2">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row>
    <row r="374" spans="26:240" x14ac:dyDescent="0.2">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row>
    <row r="375" spans="26:240" x14ac:dyDescent="0.2">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row>
    <row r="376" spans="26:240" x14ac:dyDescent="0.2">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row>
    <row r="377" spans="26:240" x14ac:dyDescent="0.2">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row>
    <row r="378" spans="26:240" x14ac:dyDescent="0.2">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row>
    <row r="379" spans="26:240" x14ac:dyDescent="0.2">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row>
    <row r="380" spans="26:240" x14ac:dyDescent="0.2">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row>
    <row r="381" spans="26:240" x14ac:dyDescent="0.2">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row>
    <row r="382" spans="26:240" x14ac:dyDescent="0.2">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row>
    <row r="383" spans="26:240" x14ac:dyDescent="0.2">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row>
    <row r="384" spans="26:240" x14ac:dyDescent="0.2">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row>
    <row r="385" spans="26:240" x14ac:dyDescent="0.2">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row>
    <row r="386" spans="26:240" x14ac:dyDescent="0.2">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row>
    <row r="387" spans="26:240" x14ac:dyDescent="0.2">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row>
    <row r="388" spans="26:240" x14ac:dyDescent="0.2">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row>
    <row r="389" spans="26:240" x14ac:dyDescent="0.2">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row>
    <row r="390" spans="26:240" x14ac:dyDescent="0.2">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row>
    <row r="391" spans="26:240" x14ac:dyDescent="0.2">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row>
    <row r="392" spans="26:240" x14ac:dyDescent="0.2">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row>
    <row r="393" spans="26:240" x14ac:dyDescent="0.2">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row>
    <row r="394" spans="26:240" x14ac:dyDescent="0.2">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row>
    <row r="395" spans="26:240" x14ac:dyDescent="0.2">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row>
    <row r="396" spans="26:240" x14ac:dyDescent="0.2">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row>
    <row r="397" spans="26:240" x14ac:dyDescent="0.2">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row>
    <row r="398" spans="26:240" x14ac:dyDescent="0.2">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row>
    <row r="399" spans="26:240" x14ac:dyDescent="0.2">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row>
    <row r="400" spans="26:240" x14ac:dyDescent="0.2">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row>
    <row r="401" spans="26:240" x14ac:dyDescent="0.2">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row>
    <row r="402" spans="26:240" x14ac:dyDescent="0.2">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row>
    <row r="403" spans="26:240" x14ac:dyDescent="0.2">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row>
    <row r="404" spans="26:240" x14ac:dyDescent="0.2">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row>
    <row r="405" spans="26:240" x14ac:dyDescent="0.2">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row>
    <row r="406" spans="26:240" x14ac:dyDescent="0.2">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row>
    <row r="407" spans="26:240" x14ac:dyDescent="0.2">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row>
    <row r="408" spans="26:240" x14ac:dyDescent="0.2">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row>
    <row r="409" spans="26:240" x14ac:dyDescent="0.2">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row>
    <row r="410" spans="26:240" x14ac:dyDescent="0.2">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row>
    <row r="411" spans="26:240" x14ac:dyDescent="0.2">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row>
    <row r="412" spans="26:240" x14ac:dyDescent="0.2">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row>
    <row r="413" spans="26:240" x14ac:dyDescent="0.2">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row>
    <row r="414" spans="26:240" x14ac:dyDescent="0.2">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row>
    <row r="415" spans="26:240" x14ac:dyDescent="0.2">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row>
    <row r="416" spans="26:240" x14ac:dyDescent="0.2">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row>
    <row r="417" spans="26:240" x14ac:dyDescent="0.2">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row>
    <row r="418" spans="26:240" x14ac:dyDescent="0.2">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row>
    <row r="419" spans="26:240" x14ac:dyDescent="0.2">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row>
    <row r="420" spans="26:240" x14ac:dyDescent="0.2">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row>
    <row r="421" spans="26:240" x14ac:dyDescent="0.2">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row>
    <row r="422" spans="26:240" x14ac:dyDescent="0.2">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row>
    <row r="423" spans="26:240" x14ac:dyDescent="0.2">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row>
    <row r="424" spans="26:240" x14ac:dyDescent="0.2">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row>
    <row r="425" spans="26:240" x14ac:dyDescent="0.2">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row>
    <row r="426" spans="26:240" x14ac:dyDescent="0.2">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row>
    <row r="427" spans="26:240" x14ac:dyDescent="0.2">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row>
    <row r="428" spans="26:240" x14ac:dyDescent="0.2">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row>
    <row r="429" spans="26:240" x14ac:dyDescent="0.2">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row>
    <row r="430" spans="26:240" x14ac:dyDescent="0.2">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row>
    <row r="431" spans="26:240" x14ac:dyDescent="0.2">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row>
    <row r="432" spans="26:240" x14ac:dyDescent="0.2">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row>
    <row r="433" spans="26:240" x14ac:dyDescent="0.2">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row>
    <row r="434" spans="26:240" x14ac:dyDescent="0.2">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row>
    <row r="435" spans="26:240" x14ac:dyDescent="0.2">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row>
    <row r="436" spans="26:240" x14ac:dyDescent="0.2">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row>
    <row r="437" spans="26:240" x14ac:dyDescent="0.2">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row>
    <row r="438" spans="26:240" x14ac:dyDescent="0.2">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row>
    <row r="439" spans="26:240" x14ac:dyDescent="0.2">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row>
    <row r="440" spans="26:240" x14ac:dyDescent="0.2">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row>
    <row r="441" spans="26:240" x14ac:dyDescent="0.2">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row>
    <row r="442" spans="26:240" x14ac:dyDescent="0.2">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row>
    <row r="443" spans="26:240" x14ac:dyDescent="0.2">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row>
    <row r="444" spans="26:240" x14ac:dyDescent="0.2">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row>
    <row r="445" spans="26:240" x14ac:dyDescent="0.2">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row>
    <row r="446" spans="26:240" x14ac:dyDescent="0.2">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row>
    <row r="447" spans="26:240" x14ac:dyDescent="0.2">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row>
    <row r="448" spans="26:240" x14ac:dyDescent="0.2">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row>
    <row r="449" spans="26:240" x14ac:dyDescent="0.2">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row>
    <row r="450" spans="26:240" x14ac:dyDescent="0.2">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row>
    <row r="451" spans="26:240" x14ac:dyDescent="0.2">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row>
    <row r="452" spans="26:240" x14ac:dyDescent="0.2">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row>
    <row r="453" spans="26:240" x14ac:dyDescent="0.2">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row>
    <row r="454" spans="26:240" x14ac:dyDescent="0.2">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row>
    <row r="455" spans="26:240" x14ac:dyDescent="0.2">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row>
    <row r="456" spans="26:240" x14ac:dyDescent="0.2">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row>
    <row r="457" spans="26:240" x14ac:dyDescent="0.2">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row>
    <row r="458" spans="26:240" x14ac:dyDescent="0.2">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row>
    <row r="459" spans="26:240" x14ac:dyDescent="0.2">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row>
    <row r="460" spans="26:240" x14ac:dyDescent="0.2">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row>
    <row r="461" spans="26:240" x14ac:dyDescent="0.2">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row>
    <row r="462" spans="26:240" x14ac:dyDescent="0.2">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row>
    <row r="463" spans="26:240" x14ac:dyDescent="0.2">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row>
    <row r="464" spans="26:240" x14ac:dyDescent="0.2">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row>
    <row r="465" spans="26:240" x14ac:dyDescent="0.2">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row>
    <row r="466" spans="26:240" x14ac:dyDescent="0.2">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row>
    <row r="467" spans="26:240" x14ac:dyDescent="0.2">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row>
    <row r="468" spans="26:240" x14ac:dyDescent="0.2">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row>
    <row r="469" spans="26:240" x14ac:dyDescent="0.2">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row>
    <row r="470" spans="26:240" x14ac:dyDescent="0.2">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row>
    <row r="471" spans="26:240" x14ac:dyDescent="0.2">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row>
    <row r="472" spans="26:240" x14ac:dyDescent="0.2">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row>
    <row r="473" spans="26:240" x14ac:dyDescent="0.2">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row>
    <row r="474" spans="26:240" x14ac:dyDescent="0.2">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row>
    <row r="475" spans="26:240" x14ac:dyDescent="0.2">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row>
    <row r="476" spans="26:240" x14ac:dyDescent="0.2">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row>
    <row r="477" spans="26:240" x14ac:dyDescent="0.2">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row>
    <row r="478" spans="26:240" x14ac:dyDescent="0.2">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row>
    <row r="479" spans="26:240" x14ac:dyDescent="0.2">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row>
    <row r="480" spans="26:240" x14ac:dyDescent="0.2">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row>
    <row r="481" spans="26:240" x14ac:dyDescent="0.2">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row>
    <row r="482" spans="26:240" x14ac:dyDescent="0.2">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row>
    <row r="483" spans="26:240" x14ac:dyDescent="0.2">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row>
    <row r="484" spans="26:240" x14ac:dyDescent="0.2">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row>
    <row r="485" spans="26:240" x14ac:dyDescent="0.2">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row>
    <row r="486" spans="26:240" x14ac:dyDescent="0.2">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row>
    <row r="487" spans="26:240" x14ac:dyDescent="0.2">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row>
    <row r="488" spans="26:240" x14ac:dyDescent="0.2">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row>
    <row r="489" spans="26:240" x14ac:dyDescent="0.2">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row>
    <row r="490" spans="26:240" x14ac:dyDescent="0.2">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row>
    <row r="491" spans="26:240" x14ac:dyDescent="0.2">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row>
    <row r="492" spans="26:240" x14ac:dyDescent="0.2">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row>
    <row r="493" spans="26:240" x14ac:dyDescent="0.2">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row>
    <row r="494" spans="26:240" x14ac:dyDescent="0.2">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row>
    <row r="495" spans="26:240" x14ac:dyDescent="0.2">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row>
    <row r="496" spans="26:240" x14ac:dyDescent="0.2">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row>
    <row r="497" spans="26:240" x14ac:dyDescent="0.2">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row>
    <row r="498" spans="26:240" x14ac:dyDescent="0.2">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row>
    <row r="499" spans="26:240" x14ac:dyDescent="0.2">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row>
    <row r="500" spans="26:240" x14ac:dyDescent="0.2">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row>
    <row r="501" spans="26:240" x14ac:dyDescent="0.2">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row>
    <row r="502" spans="26:240" x14ac:dyDescent="0.2">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row>
    <row r="503" spans="26:240" x14ac:dyDescent="0.2">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row>
    <row r="504" spans="26:240" x14ac:dyDescent="0.2">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row>
    <row r="505" spans="26:240" x14ac:dyDescent="0.2">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row>
    <row r="506" spans="26:240" x14ac:dyDescent="0.2">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row>
    <row r="507" spans="26:240" x14ac:dyDescent="0.2">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row>
    <row r="508" spans="26:240" x14ac:dyDescent="0.2">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row>
    <row r="509" spans="26:240" x14ac:dyDescent="0.2">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row>
    <row r="510" spans="26:240" x14ac:dyDescent="0.2">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row>
    <row r="511" spans="26:240" x14ac:dyDescent="0.2">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row>
    <row r="512" spans="26:240" x14ac:dyDescent="0.2">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row>
    <row r="513" spans="26:240" x14ac:dyDescent="0.2">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row>
    <row r="514" spans="26:240" x14ac:dyDescent="0.2">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row>
    <row r="515" spans="26:240" x14ac:dyDescent="0.2">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row>
    <row r="516" spans="26:240" x14ac:dyDescent="0.2">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row>
    <row r="517" spans="26:240" x14ac:dyDescent="0.2">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row>
    <row r="518" spans="26:240" x14ac:dyDescent="0.2">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row>
    <row r="519" spans="26:240" x14ac:dyDescent="0.2">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row>
    <row r="520" spans="26:240" x14ac:dyDescent="0.2">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row>
    <row r="521" spans="26:240" x14ac:dyDescent="0.2">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row>
    <row r="522" spans="26:240" x14ac:dyDescent="0.2">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row>
    <row r="523" spans="26:240" x14ac:dyDescent="0.2">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row>
    <row r="524" spans="26:240" x14ac:dyDescent="0.2">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row>
    <row r="525" spans="26:240" x14ac:dyDescent="0.2">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row>
    <row r="526" spans="26:240" x14ac:dyDescent="0.2">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row>
    <row r="527" spans="26:240" x14ac:dyDescent="0.2">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row>
    <row r="528" spans="26:240" x14ac:dyDescent="0.2">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row>
    <row r="529" spans="26:240" x14ac:dyDescent="0.2">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row>
    <row r="530" spans="26:240" x14ac:dyDescent="0.2">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row>
    <row r="531" spans="26:240" x14ac:dyDescent="0.2">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row>
    <row r="532" spans="26:240" x14ac:dyDescent="0.2">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row>
    <row r="533" spans="26:240" x14ac:dyDescent="0.2">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row>
    <row r="534" spans="26:240" x14ac:dyDescent="0.2">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row>
    <row r="535" spans="26:240" x14ac:dyDescent="0.2">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row>
    <row r="536" spans="26:240" x14ac:dyDescent="0.2">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row>
    <row r="537" spans="26:240" x14ac:dyDescent="0.2">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row>
    <row r="538" spans="26:240" x14ac:dyDescent="0.2">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row>
    <row r="539" spans="26:240" x14ac:dyDescent="0.2">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row>
    <row r="540" spans="26:240" x14ac:dyDescent="0.2">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row>
    <row r="541" spans="26:240" x14ac:dyDescent="0.2">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row>
    <row r="542" spans="26:240" x14ac:dyDescent="0.2">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row>
    <row r="543" spans="26:240" x14ac:dyDescent="0.2">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row>
    <row r="544" spans="26:240" x14ac:dyDescent="0.2">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row>
    <row r="545" spans="26:240" x14ac:dyDescent="0.2">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row>
    <row r="546" spans="26:240" x14ac:dyDescent="0.2">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row>
    <row r="547" spans="26:240" x14ac:dyDescent="0.2">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row>
    <row r="548" spans="26:240" x14ac:dyDescent="0.2">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row>
    <row r="549" spans="26:240" x14ac:dyDescent="0.2">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row>
    <row r="550" spans="26:240" x14ac:dyDescent="0.2">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row>
    <row r="551" spans="26:240" x14ac:dyDescent="0.2">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row>
    <row r="552" spans="26:240" x14ac:dyDescent="0.2">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row>
    <row r="553" spans="26:240" x14ac:dyDescent="0.2">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row>
    <row r="554" spans="26:240" x14ac:dyDescent="0.2">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row>
    <row r="555" spans="26:240" x14ac:dyDescent="0.2">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row>
    <row r="556" spans="26:240" x14ac:dyDescent="0.2">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row>
    <row r="557" spans="26:240" x14ac:dyDescent="0.2">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row>
    <row r="558" spans="26:240" x14ac:dyDescent="0.2">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row>
    <row r="559" spans="26:240" x14ac:dyDescent="0.2">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row>
    <row r="560" spans="26:240" x14ac:dyDescent="0.2">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row>
    <row r="561" spans="26:240" x14ac:dyDescent="0.2">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row>
    <row r="562" spans="26:240" x14ac:dyDescent="0.2">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row>
    <row r="563" spans="26:240" x14ac:dyDescent="0.2">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row>
    <row r="564" spans="26:240" x14ac:dyDescent="0.2">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row>
    <row r="565" spans="26:240" x14ac:dyDescent="0.2">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row>
    <row r="566" spans="26:240" x14ac:dyDescent="0.2">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row>
    <row r="567" spans="26:240" x14ac:dyDescent="0.2">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row>
    <row r="568" spans="26:240" x14ac:dyDescent="0.2">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row>
    <row r="569" spans="26:240" x14ac:dyDescent="0.2">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row>
    <row r="570" spans="26:240" x14ac:dyDescent="0.2">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row>
    <row r="571" spans="26:240" x14ac:dyDescent="0.2">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row>
    <row r="572" spans="26:240" x14ac:dyDescent="0.2">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row>
    <row r="573" spans="26:240" x14ac:dyDescent="0.2">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row>
    <row r="574" spans="26:240" x14ac:dyDescent="0.2">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row>
    <row r="575" spans="26:240" x14ac:dyDescent="0.2">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row>
    <row r="576" spans="26:240" x14ac:dyDescent="0.2">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row>
    <row r="577" spans="26:240" x14ac:dyDescent="0.2">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row>
    <row r="578" spans="26:240" x14ac:dyDescent="0.2">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row>
    <row r="579" spans="26:240" x14ac:dyDescent="0.2">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row>
    <row r="580" spans="26:240" x14ac:dyDescent="0.2">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row>
    <row r="581" spans="26:240" x14ac:dyDescent="0.2">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row>
    <row r="582" spans="26:240" x14ac:dyDescent="0.2">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row>
    <row r="583" spans="26:240" x14ac:dyDescent="0.2">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row>
    <row r="584" spans="26:240" x14ac:dyDescent="0.2">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row>
    <row r="585" spans="26:240" x14ac:dyDescent="0.2">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row>
    <row r="586" spans="26:240" x14ac:dyDescent="0.2">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row>
    <row r="587" spans="26:240" x14ac:dyDescent="0.2">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row>
    <row r="588" spans="26:240" x14ac:dyDescent="0.2">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row>
    <row r="589" spans="26:240" x14ac:dyDescent="0.2">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row>
    <row r="590" spans="26:240" x14ac:dyDescent="0.2">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row>
    <row r="591" spans="26:240" x14ac:dyDescent="0.2">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row>
    <row r="592" spans="26:240" x14ac:dyDescent="0.2">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row>
    <row r="593" spans="26:240" x14ac:dyDescent="0.2">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row>
    <row r="594" spans="26:240" x14ac:dyDescent="0.2">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row>
    <row r="595" spans="26:240" x14ac:dyDescent="0.2">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row>
    <row r="596" spans="26:240" x14ac:dyDescent="0.2">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row>
    <row r="597" spans="26:240" x14ac:dyDescent="0.2">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row>
    <row r="598" spans="26:240" x14ac:dyDescent="0.2">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row>
    <row r="599" spans="26:240" x14ac:dyDescent="0.2">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row>
    <row r="600" spans="26:240" x14ac:dyDescent="0.2">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row>
    <row r="601" spans="26:240" x14ac:dyDescent="0.2">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row>
    <row r="602" spans="26:240" x14ac:dyDescent="0.2">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row>
    <row r="603" spans="26:240" x14ac:dyDescent="0.2">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row>
    <row r="604" spans="26:240" x14ac:dyDescent="0.2">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row>
    <row r="605" spans="26:240" x14ac:dyDescent="0.2">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row>
    <row r="606" spans="26:240" x14ac:dyDescent="0.2">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row>
    <row r="607" spans="26:240" x14ac:dyDescent="0.2">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row>
    <row r="608" spans="26:240" x14ac:dyDescent="0.2">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row>
    <row r="609" spans="26:240" x14ac:dyDescent="0.2">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row>
    <row r="610" spans="26:240" x14ac:dyDescent="0.2">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row>
    <row r="611" spans="26:240" x14ac:dyDescent="0.2">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row>
    <row r="612" spans="26:240" x14ac:dyDescent="0.2">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row>
    <row r="613" spans="26:240" x14ac:dyDescent="0.2">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row>
    <row r="614" spans="26:240" x14ac:dyDescent="0.2">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row>
    <row r="615" spans="26:240" x14ac:dyDescent="0.2">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row>
    <row r="616" spans="26:240" x14ac:dyDescent="0.2">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row>
    <row r="617" spans="26:240" x14ac:dyDescent="0.2">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row>
    <row r="618" spans="26:240" x14ac:dyDescent="0.2">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row>
    <row r="619" spans="26:240" x14ac:dyDescent="0.2">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row>
    <row r="620" spans="26:240" x14ac:dyDescent="0.2">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row>
    <row r="621" spans="26:240" x14ac:dyDescent="0.2">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row>
    <row r="622" spans="26:240" x14ac:dyDescent="0.2">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row>
    <row r="623" spans="26:240" x14ac:dyDescent="0.2">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row>
    <row r="624" spans="26:240" x14ac:dyDescent="0.2">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row>
    <row r="625" spans="26:240" x14ac:dyDescent="0.2">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row>
    <row r="626" spans="26:240" x14ac:dyDescent="0.2">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row>
    <row r="627" spans="26:240" x14ac:dyDescent="0.2">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row>
    <row r="628" spans="26:240" x14ac:dyDescent="0.2">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row>
    <row r="629" spans="26:240" x14ac:dyDescent="0.2">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row>
    <row r="630" spans="26:240" x14ac:dyDescent="0.2">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row>
    <row r="631" spans="26:240" x14ac:dyDescent="0.2">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row>
    <row r="632" spans="26:240" x14ac:dyDescent="0.2">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row>
    <row r="633" spans="26:240" x14ac:dyDescent="0.2">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row>
    <row r="634" spans="26:240" x14ac:dyDescent="0.2">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row>
    <row r="635" spans="26:240" x14ac:dyDescent="0.2">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row>
    <row r="636" spans="26:240" x14ac:dyDescent="0.2">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row>
    <row r="637" spans="26:240" x14ac:dyDescent="0.2">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row>
    <row r="638" spans="26:240" x14ac:dyDescent="0.2">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row>
    <row r="639" spans="26:240" x14ac:dyDescent="0.2">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row>
    <row r="640" spans="26:240" x14ac:dyDescent="0.2">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row>
    <row r="641" spans="26:240" x14ac:dyDescent="0.2">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row>
    <row r="642" spans="26:240" x14ac:dyDescent="0.2">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row>
    <row r="643" spans="26:240" x14ac:dyDescent="0.2">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row>
    <row r="644" spans="26:240" x14ac:dyDescent="0.2">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row>
    <row r="645" spans="26:240" x14ac:dyDescent="0.2">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row>
    <row r="646" spans="26:240" x14ac:dyDescent="0.2">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row>
    <row r="647" spans="26:240" x14ac:dyDescent="0.2">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row>
    <row r="648" spans="26:240" x14ac:dyDescent="0.2">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row>
    <row r="649" spans="26:240" x14ac:dyDescent="0.2">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row>
    <row r="650" spans="26:240" x14ac:dyDescent="0.2">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row>
    <row r="651" spans="26:240" x14ac:dyDescent="0.2">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row>
    <row r="652" spans="26:240" x14ac:dyDescent="0.2">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row>
    <row r="653" spans="26:240" x14ac:dyDescent="0.2">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row>
    <row r="654" spans="26:240" x14ac:dyDescent="0.2">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row>
    <row r="655" spans="26:240" x14ac:dyDescent="0.2">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row>
    <row r="656" spans="26:240" x14ac:dyDescent="0.2">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row>
    <row r="657" spans="26:240" x14ac:dyDescent="0.2">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row>
    <row r="658" spans="26:240" x14ac:dyDescent="0.2">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row>
    <row r="659" spans="26:240" x14ac:dyDescent="0.2">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row>
    <row r="660" spans="26:240" x14ac:dyDescent="0.2">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row>
    <row r="661" spans="26:240" x14ac:dyDescent="0.2">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row>
    <row r="662" spans="26:240" x14ac:dyDescent="0.2">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row>
    <row r="663" spans="26:240" x14ac:dyDescent="0.2">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row>
    <row r="664" spans="26:240" x14ac:dyDescent="0.2">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row>
    <row r="665" spans="26:240" x14ac:dyDescent="0.2">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row>
    <row r="666" spans="26:240" x14ac:dyDescent="0.2">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row>
    <row r="667" spans="26:240" x14ac:dyDescent="0.2">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row>
    <row r="668" spans="26:240" x14ac:dyDescent="0.2">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row>
    <row r="669" spans="26:240" x14ac:dyDescent="0.2">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row>
    <row r="670" spans="26:240" x14ac:dyDescent="0.2">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row>
    <row r="671" spans="26:240" x14ac:dyDescent="0.2">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row>
    <row r="672" spans="26:240" x14ac:dyDescent="0.2">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row>
    <row r="673" spans="26:240" x14ac:dyDescent="0.2">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row>
    <row r="674" spans="26:240" x14ac:dyDescent="0.2">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row>
    <row r="675" spans="26:240" x14ac:dyDescent="0.2">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row>
    <row r="676" spans="26:240" x14ac:dyDescent="0.2">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row>
    <row r="677" spans="26:240" x14ac:dyDescent="0.2">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row>
    <row r="678" spans="26:240" x14ac:dyDescent="0.2">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row>
    <row r="679" spans="26:240" x14ac:dyDescent="0.2">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row>
    <row r="680" spans="26:240" x14ac:dyDescent="0.2">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row>
    <row r="681" spans="26:240" x14ac:dyDescent="0.2">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row>
    <row r="682" spans="26:240" x14ac:dyDescent="0.2">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row>
    <row r="683" spans="26:240" x14ac:dyDescent="0.2">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row>
    <row r="684" spans="26:240" x14ac:dyDescent="0.2">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row>
    <row r="685" spans="26:240" x14ac:dyDescent="0.2">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row>
    <row r="686" spans="26:240" x14ac:dyDescent="0.2">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row>
    <row r="687" spans="26:240" x14ac:dyDescent="0.2">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row>
    <row r="688" spans="26:240" x14ac:dyDescent="0.2">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row>
    <row r="689" spans="26:240" x14ac:dyDescent="0.2">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row>
    <row r="690" spans="26:240" x14ac:dyDescent="0.2">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row>
    <row r="691" spans="26:240" x14ac:dyDescent="0.2">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row>
    <row r="692" spans="26:240" x14ac:dyDescent="0.2">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row>
    <row r="693" spans="26:240" x14ac:dyDescent="0.2">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row>
    <row r="694" spans="26:240" x14ac:dyDescent="0.2">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row>
    <row r="695" spans="26:240" x14ac:dyDescent="0.2">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row>
    <row r="696" spans="26:240" x14ac:dyDescent="0.2">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row>
    <row r="697" spans="26:240" x14ac:dyDescent="0.2">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row>
    <row r="698" spans="26:240" x14ac:dyDescent="0.2">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row>
    <row r="699" spans="26:240" x14ac:dyDescent="0.2">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row>
    <row r="700" spans="26:240" x14ac:dyDescent="0.2">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row>
    <row r="701" spans="26:240" x14ac:dyDescent="0.2">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row>
    <row r="702" spans="26:240" x14ac:dyDescent="0.2">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row>
    <row r="703" spans="26:240" x14ac:dyDescent="0.2">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row>
    <row r="704" spans="26:240" x14ac:dyDescent="0.2">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row>
    <row r="705" spans="26:240" x14ac:dyDescent="0.2">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row>
    <row r="706" spans="26:240" x14ac:dyDescent="0.2">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row>
    <row r="707" spans="26:240" x14ac:dyDescent="0.2">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row>
    <row r="708" spans="26:240" x14ac:dyDescent="0.2">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row>
    <row r="709" spans="26:240" x14ac:dyDescent="0.2">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row>
    <row r="710" spans="26:240" x14ac:dyDescent="0.2">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row>
    <row r="711" spans="26:240" x14ac:dyDescent="0.2">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row>
    <row r="712" spans="26:240" x14ac:dyDescent="0.2">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row>
    <row r="713" spans="26:240" x14ac:dyDescent="0.2">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row>
    <row r="714" spans="26:240" x14ac:dyDescent="0.2">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row>
    <row r="715" spans="26:240" x14ac:dyDescent="0.2">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row>
    <row r="716" spans="26:240" x14ac:dyDescent="0.2">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row>
    <row r="717" spans="26:240" x14ac:dyDescent="0.2">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row>
    <row r="718" spans="26:240" x14ac:dyDescent="0.2">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row>
    <row r="719" spans="26:240" x14ac:dyDescent="0.2">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row>
    <row r="720" spans="26:240" x14ac:dyDescent="0.2">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row>
    <row r="721" spans="26:240" x14ac:dyDescent="0.2">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row>
    <row r="722" spans="26:240" x14ac:dyDescent="0.2">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row>
    <row r="723" spans="26:240" x14ac:dyDescent="0.2">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row>
    <row r="724" spans="26:240" x14ac:dyDescent="0.2">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row>
    <row r="725" spans="26:240" x14ac:dyDescent="0.2">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row>
    <row r="726" spans="26:240" x14ac:dyDescent="0.2">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row>
    <row r="727" spans="26:240" x14ac:dyDescent="0.2">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row>
    <row r="728" spans="26:240" x14ac:dyDescent="0.2">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row>
    <row r="729" spans="26:240" x14ac:dyDescent="0.2">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row>
    <row r="730" spans="26:240" x14ac:dyDescent="0.2">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row>
    <row r="731" spans="26:240" x14ac:dyDescent="0.2">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row>
    <row r="732" spans="26:240" x14ac:dyDescent="0.2">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row>
    <row r="733" spans="26:240" x14ac:dyDescent="0.2">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row>
    <row r="734" spans="26:240" x14ac:dyDescent="0.2">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row>
    <row r="735" spans="26:240" x14ac:dyDescent="0.2">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row>
    <row r="736" spans="26:240" x14ac:dyDescent="0.2">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row>
    <row r="737" spans="26:240" x14ac:dyDescent="0.2">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row>
    <row r="738" spans="26:240" x14ac:dyDescent="0.2">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row>
    <row r="739" spans="26:240" x14ac:dyDescent="0.2">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row>
    <row r="740" spans="26:240" x14ac:dyDescent="0.2">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row>
    <row r="741" spans="26:240" x14ac:dyDescent="0.2">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row>
    <row r="742" spans="26:240" x14ac:dyDescent="0.2">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row>
    <row r="743" spans="26:240" x14ac:dyDescent="0.2">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row>
    <row r="744" spans="26:240" x14ac:dyDescent="0.2">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row>
    <row r="745" spans="26:240" x14ac:dyDescent="0.2">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row>
    <row r="746" spans="26:240" x14ac:dyDescent="0.2">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row>
    <row r="747" spans="26:240" x14ac:dyDescent="0.2">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row>
    <row r="748" spans="26:240" x14ac:dyDescent="0.2">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row>
    <row r="749" spans="26:240" x14ac:dyDescent="0.2">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row>
    <row r="750" spans="26:240" x14ac:dyDescent="0.2">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row>
    <row r="751" spans="26:240" x14ac:dyDescent="0.2">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row>
    <row r="752" spans="26:240" x14ac:dyDescent="0.2">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row>
    <row r="753" spans="26:240" x14ac:dyDescent="0.2">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row>
    <row r="754" spans="26:240" x14ac:dyDescent="0.2">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row>
    <row r="755" spans="26:240" x14ac:dyDescent="0.2">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row>
    <row r="756" spans="26:240" x14ac:dyDescent="0.2">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row>
    <row r="757" spans="26:240" x14ac:dyDescent="0.2">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row>
    <row r="758" spans="26:240" x14ac:dyDescent="0.2">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row>
    <row r="759" spans="26:240" x14ac:dyDescent="0.2">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row>
    <row r="760" spans="26:240" x14ac:dyDescent="0.2">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row>
    <row r="761" spans="26:240" x14ac:dyDescent="0.2">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row>
    <row r="762" spans="26:240" x14ac:dyDescent="0.2">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row>
    <row r="763" spans="26:240" x14ac:dyDescent="0.2">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row>
    <row r="764" spans="26:240" x14ac:dyDescent="0.2">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row>
    <row r="765" spans="26:240" x14ac:dyDescent="0.2">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row>
    <row r="766" spans="26:240" x14ac:dyDescent="0.2">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row>
    <row r="767" spans="26:240" x14ac:dyDescent="0.2">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row>
    <row r="768" spans="26:240" x14ac:dyDescent="0.2">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row>
    <row r="769" spans="26:240" x14ac:dyDescent="0.2">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row>
    <row r="770" spans="26:240" x14ac:dyDescent="0.2">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row>
    <row r="771" spans="26:240" x14ac:dyDescent="0.2">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row>
    <row r="772" spans="26:240" x14ac:dyDescent="0.2">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row>
    <row r="773" spans="26:240" x14ac:dyDescent="0.2">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row>
    <row r="774" spans="26:240" x14ac:dyDescent="0.2">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row>
    <row r="775" spans="26:240" x14ac:dyDescent="0.2">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row>
    <row r="776" spans="26:240" x14ac:dyDescent="0.2">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row>
    <row r="777" spans="26:240" x14ac:dyDescent="0.2">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row>
    <row r="778" spans="26:240" x14ac:dyDescent="0.2">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row>
    <row r="779" spans="26:240" x14ac:dyDescent="0.2">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row>
    <row r="780" spans="26:240" x14ac:dyDescent="0.2">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row>
    <row r="781" spans="26:240" x14ac:dyDescent="0.2">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row>
    <row r="782" spans="26:240" x14ac:dyDescent="0.2">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row>
    <row r="783" spans="26:240" x14ac:dyDescent="0.2">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row>
    <row r="784" spans="26:240" x14ac:dyDescent="0.2">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row>
    <row r="785" spans="26:240" x14ac:dyDescent="0.2">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row>
    <row r="786" spans="26:240" x14ac:dyDescent="0.2">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row>
    <row r="787" spans="26:240" x14ac:dyDescent="0.2">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row>
    <row r="788" spans="26:240" x14ac:dyDescent="0.2">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row>
    <row r="789" spans="26:240" x14ac:dyDescent="0.2">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row>
    <row r="790" spans="26:240" x14ac:dyDescent="0.2">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row>
    <row r="791" spans="26:240" x14ac:dyDescent="0.2">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row>
    <row r="792" spans="26:240" x14ac:dyDescent="0.2">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row>
    <row r="793" spans="26:240" x14ac:dyDescent="0.2">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row>
    <row r="794" spans="26:240" x14ac:dyDescent="0.2">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row>
    <row r="795" spans="26:240" x14ac:dyDescent="0.2">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row>
    <row r="796" spans="26:240" x14ac:dyDescent="0.2">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row>
    <row r="797" spans="26:240" x14ac:dyDescent="0.2">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row>
    <row r="798" spans="26:240" x14ac:dyDescent="0.2">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row>
    <row r="799" spans="26:240" x14ac:dyDescent="0.2">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row>
    <row r="800" spans="26:240" x14ac:dyDescent="0.2">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row>
    <row r="801" spans="26:240" x14ac:dyDescent="0.2">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row>
    <row r="802" spans="26:240" x14ac:dyDescent="0.2">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row>
    <row r="803" spans="26:240" x14ac:dyDescent="0.2">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row>
    <row r="804" spans="26:240" x14ac:dyDescent="0.2">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row>
    <row r="805" spans="26:240" x14ac:dyDescent="0.2">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row>
    <row r="806" spans="26:240" x14ac:dyDescent="0.2">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row>
    <row r="807" spans="26:240" x14ac:dyDescent="0.2">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row>
    <row r="808" spans="26:240" x14ac:dyDescent="0.2">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row>
    <row r="809" spans="26:240" x14ac:dyDescent="0.2">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row>
    <row r="810" spans="26:240" x14ac:dyDescent="0.2">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row>
    <row r="811" spans="26:240" x14ac:dyDescent="0.2">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row>
    <row r="812" spans="26:240" x14ac:dyDescent="0.2">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row>
    <row r="813" spans="26:240" x14ac:dyDescent="0.2">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row>
    <row r="814" spans="26:240" x14ac:dyDescent="0.2">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row>
    <row r="815" spans="26:240" x14ac:dyDescent="0.2">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row>
    <row r="816" spans="26:240" x14ac:dyDescent="0.2">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row>
    <row r="817" spans="26:240" x14ac:dyDescent="0.2">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row>
    <row r="818" spans="26:240" x14ac:dyDescent="0.2">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row>
    <row r="819" spans="26:240" x14ac:dyDescent="0.2">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row>
    <row r="820" spans="26:240" x14ac:dyDescent="0.2">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row>
    <row r="821" spans="26:240" x14ac:dyDescent="0.2">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row>
    <row r="822" spans="26:240" x14ac:dyDescent="0.2">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row>
    <row r="823" spans="26:240" x14ac:dyDescent="0.2">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row>
    <row r="824" spans="26:240" x14ac:dyDescent="0.2">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row>
    <row r="825" spans="26:240" x14ac:dyDescent="0.2">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row>
    <row r="826" spans="26:240" x14ac:dyDescent="0.2">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row>
    <row r="827" spans="26:240" x14ac:dyDescent="0.2">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row>
    <row r="828" spans="26:240" x14ac:dyDescent="0.2">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row>
    <row r="829" spans="26:240" x14ac:dyDescent="0.2">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row>
    <row r="830" spans="26:240" x14ac:dyDescent="0.2">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row>
    <row r="831" spans="26:240" x14ac:dyDescent="0.2">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row>
    <row r="832" spans="26:240" x14ac:dyDescent="0.2">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row>
    <row r="833" spans="26:240" x14ac:dyDescent="0.2">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row>
    <row r="834" spans="26:240" x14ac:dyDescent="0.2">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row>
    <row r="835" spans="26:240" x14ac:dyDescent="0.2">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row>
    <row r="836" spans="26:240" x14ac:dyDescent="0.2">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row>
    <row r="837" spans="26:240" x14ac:dyDescent="0.2">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row>
    <row r="838" spans="26:240" x14ac:dyDescent="0.2">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row>
    <row r="839" spans="26:240" x14ac:dyDescent="0.2">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row>
    <row r="840" spans="26:240" x14ac:dyDescent="0.2">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row>
    <row r="841" spans="26:240" x14ac:dyDescent="0.2">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row>
    <row r="842" spans="26:240" x14ac:dyDescent="0.2">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row>
    <row r="843" spans="26:240" x14ac:dyDescent="0.2">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row>
    <row r="844" spans="26:240" x14ac:dyDescent="0.2">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row>
    <row r="845" spans="26:240" x14ac:dyDescent="0.2">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row>
    <row r="846" spans="26:240" x14ac:dyDescent="0.2">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row>
    <row r="847" spans="26:240" x14ac:dyDescent="0.2">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row>
    <row r="848" spans="26:240" x14ac:dyDescent="0.2">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row>
    <row r="849" spans="26:240" x14ac:dyDescent="0.2">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row>
    <row r="850" spans="26:240" x14ac:dyDescent="0.2">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row>
    <row r="851" spans="26:240" x14ac:dyDescent="0.2">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row>
    <row r="852" spans="26:240" x14ac:dyDescent="0.2">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row>
    <row r="853" spans="26:240" x14ac:dyDescent="0.2">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row>
    <row r="854" spans="26:240" x14ac:dyDescent="0.2">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row>
    <row r="855" spans="26:240" x14ac:dyDescent="0.2">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row>
    <row r="856" spans="26:240" x14ac:dyDescent="0.2">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row>
    <row r="857" spans="26:240" x14ac:dyDescent="0.2">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row>
    <row r="858" spans="26:240" x14ac:dyDescent="0.2">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row>
    <row r="859" spans="26:240" x14ac:dyDescent="0.2">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row>
    <row r="860" spans="26:240" x14ac:dyDescent="0.2">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row>
    <row r="861" spans="26:240" x14ac:dyDescent="0.2">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row>
    <row r="862" spans="26:240" x14ac:dyDescent="0.2">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row>
    <row r="863" spans="26:240" x14ac:dyDescent="0.2">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row>
    <row r="864" spans="26:240" x14ac:dyDescent="0.2">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row>
    <row r="865" spans="26:240" x14ac:dyDescent="0.2">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row>
    <row r="866" spans="26:240" x14ac:dyDescent="0.2">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row>
    <row r="867" spans="26:240" x14ac:dyDescent="0.2">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row>
    <row r="868" spans="26:240" x14ac:dyDescent="0.2">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row>
    <row r="869" spans="26:240" x14ac:dyDescent="0.2">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row>
    <row r="870" spans="26:240" x14ac:dyDescent="0.2">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row>
    <row r="871" spans="26:240" x14ac:dyDescent="0.2">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row>
    <row r="872" spans="26:240" x14ac:dyDescent="0.2">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row>
    <row r="873" spans="26:240" x14ac:dyDescent="0.2">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row>
    <row r="874" spans="26:240" x14ac:dyDescent="0.2">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row>
    <row r="875" spans="26:240" x14ac:dyDescent="0.2">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row>
    <row r="876" spans="26:240" x14ac:dyDescent="0.2">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row>
    <row r="877" spans="26:240" x14ac:dyDescent="0.2">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row>
    <row r="878" spans="26:240" x14ac:dyDescent="0.2">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row>
    <row r="879" spans="26:240" x14ac:dyDescent="0.2">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row>
    <row r="880" spans="26:240" x14ac:dyDescent="0.2">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row>
    <row r="881" spans="26:240" x14ac:dyDescent="0.2">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row>
    <row r="882" spans="26:240" x14ac:dyDescent="0.2">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row>
    <row r="883" spans="26:240" x14ac:dyDescent="0.2">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row>
    <row r="884" spans="26:240" x14ac:dyDescent="0.2">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row>
    <row r="885" spans="26:240" x14ac:dyDescent="0.2">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row>
    <row r="886" spans="26:240" x14ac:dyDescent="0.2">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row>
    <row r="887" spans="26:240" x14ac:dyDescent="0.2">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row>
    <row r="888" spans="26:240" x14ac:dyDescent="0.2">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row>
    <row r="889" spans="26:240" x14ac:dyDescent="0.2">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row>
    <row r="890" spans="26:240" x14ac:dyDescent="0.2">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row>
    <row r="891" spans="26:240" x14ac:dyDescent="0.2">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row>
    <row r="892" spans="26:240" x14ac:dyDescent="0.2">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row>
    <row r="893" spans="26:240" x14ac:dyDescent="0.2">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row>
    <row r="894" spans="26:240" x14ac:dyDescent="0.2">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row>
    <row r="895" spans="26:240" x14ac:dyDescent="0.2">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row>
    <row r="896" spans="26:240" x14ac:dyDescent="0.2">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row>
    <row r="897" spans="26:240" x14ac:dyDescent="0.2">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row>
    <row r="898" spans="26:240" x14ac:dyDescent="0.2">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row>
    <row r="899" spans="26:240" x14ac:dyDescent="0.2">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row>
    <row r="900" spans="26:240" x14ac:dyDescent="0.2">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row>
    <row r="901" spans="26:240" x14ac:dyDescent="0.2">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row>
    <row r="902" spans="26:240" x14ac:dyDescent="0.2">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row>
    <row r="903" spans="26:240" x14ac:dyDescent="0.2">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row>
    <row r="904" spans="26:240" x14ac:dyDescent="0.2">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row>
    <row r="905" spans="26:240" x14ac:dyDescent="0.2">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row>
    <row r="906" spans="26:240" x14ac:dyDescent="0.2">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row>
    <row r="907" spans="26:240" x14ac:dyDescent="0.2">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row>
    <row r="908" spans="26:240" x14ac:dyDescent="0.2">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row>
    <row r="909" spans="26:240" x14ac:dyDescent="0.2">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row>
    <row r="910" spans="26:240" x14ac:dyDescent="0.2">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row>
    <row r="911" spans="26:240" x14ac:dyDescent="0.2">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row>
    <row r="912" spans="26:240" x14ac:dyDescent="0.2">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row>
    <row r="913" spans="26:240" x14ac:dyDescent="0.2">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row>
    <row r="914" spans="26:240" x14ac:dyDescent="0.2">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row>
    <row r="915" spans="26:240" x14ac:dyDescent="0.2">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row>
    <row r="916" spans="26:240" x14ac:dyDescent="0.2">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row>
    <row r="917" spans="26:240" x14ac:dyDescent="0.2">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row>
    <row r="918" spans="26:240" x14ac:dyDescent="0.2">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row>
    <row r="919" spans="26:240" x14ac:dyDescent="0.2">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row>
    <row r="920" spans="26:240" x14ac:dyDescent="0.2">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row>
    <row r="921" spans="26:240" x14ac:dyDescent="0.2">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row>
    <row r="922" spans="26:240" x14ac:dyDescent="0.2">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row>
    <row r="923" spans="26:240" x14ac:dyDescent="0.2">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row>
    <row r="924" spans="26:240" x14ac:dyDescent="0.2">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row>
    <row r="925" spans="26:240" x14ac:dyDescent="0.2">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row>
    <row r="926" spans="26:240" x14ac:dyDescent="0.2">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row>
    <row r="927" spans="26:240" x14ac:dyDescent="0.2">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row>
    <row r="928" spans="26:240" x14ac:dyDescent="0.2">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row>
    <row r="929" spans="26:240" x14ac:dyDescent="0.2">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row>
    <row r="930" spans="26:240" x14ac:dyDescent="0.2">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row>
    <row r="931" spans="26:240" x14ac:dyDescent="0.2">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row>
    <row r="932" spans="26:240" x14ac:dyDescent="0.2">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row>
    <row r="933" spans="26:240" x14ac:dyDescent="0.2">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row>
    <row r="934" spans="26:240" x14ac:dyDescent="0.2">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row>
    <row r="935" spans="26:240" x14ac:dyDescent="0.2">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row>
    <row r="936" spans="26:240" x14ac:dyDescent="0.2">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row>
    <row r="937" spans="26:240" x14ac:dyDescent="0.2">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row>
    <row r="938" spans="26:240" x14ac:dyDescent="0.2">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row>
    <row r="939" spans="26:240" x14ac:dyDescent="0.2">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row>
    <row r="940" spans="26:240" x14ac:dyDescent="0.2">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row>
    <row r="941" spans="26:240" x14ac:dyDescent="0.2">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row>
    <row r="942" spans="26:240" x14ac:dyDescent="0.2">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row>
    <row r="943" spans="26:240" x14ac:dyDescent="0.2">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row>
    <row r="944" spans="26:240" x14ac:dyDescent="0.2">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row>
    <row r="945" spans="26:240" x14ac:dyDescent="0.2">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row>
    <row r="946" spans="26:240" x14ac:dyDescent="0.2">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row>
    <row r="947" spans="26:240" x14ac:dyDescent="0.2">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row>
    <row r="948" spans="26:240" x14ac:dyDescent="0.2">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row>
    <row r="949" spans="26:240" x14ac:dyDescent="0.2">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row>
    <row r="950" spans="26:240" x14ac:dyDescent="0.2">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row>
    <row r="951" spans="26:240" x14ac:dyDescent="0.2">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row>
    <row r="952" spans="26:240" x14ac:dyDescent="0.2">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row>
    <row r="953" spans="26:240" x14ac:dyDescent="0.2">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row>
    <row r="954" spans="26:240" x14ac:dyDescent="0.2">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row>
    <row r="955" spans="26:240" x14ac:dyDescent="0.2">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row>
    <row r="956" spans="26:240" x14ac:dyDescent="0.2">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row>
    <row r="957" spans="26:240" x14ac:dyDescent="0.2">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row>
    <row r="958" spans="26:240" x14ac:dyDescent="0.2">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row>
    <row r="959" spans="26:240" x14ac:dyDescent="0.2">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row>
    <row r="960" spans="26:240" x14ac:dyDescent="0.2">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row>
    <row r="961" spans="26:240" x14ac:dyDescent="0.2">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row>
    <row r="962" spans="26:240" x14ac:dyDescent="0.2">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row>
    <row r="963" spans="26:240" x14ac:dyDescent="0.2">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row>
    <row r="964" spans="26:240" x14ac:dyDescent="0.2">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row>
    <row r="965" spans="26:240" x14ac:dyDescent="0.2">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row>
    <row r="966" spans="26:240" x14ac:dyDescent="0.2">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row>
    <row r="967" spans="26:240" x14ac:dyDescent="0.2">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row>
    <row r="968" spans="26:240" x14ac:dyDescent="0.2">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row>
    <row r="969" spans="26:240" x14ac:dyDescent="0.2">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row>
    <row r="970" spans="26:240" x14ac:dyDescent="0.2">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row>
    <row r="971" spans="26:240" x14ac:dyDescent="0.2">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row>
    <row r="972" spans="26:240" x14ac:dyDescent="0.2">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row>
    <row r="973" spans="26:240" x14ac:dyDescent="0.2">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row>
    <row r="974" spans="26:240" x14ac:dyDescent="0.2">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row>
    <row r="975" spans="26:240" x14ac:dyDescent="0.2">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row>
    <row r="976" spans="26:240" x14ac:dyDescent="0.2">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row>
    <row r="977" spans="26:240" x14ac:dyDescent="0.2">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row>
    <row r="978" spans="26:240" x14ac:dyDescent="0.2">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row>
    <row r="979" spans="26:240" x14ac:dyDescent="0.2">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row>
    <row r="980" spans="26:240" x14ac:dyDescent="0.2">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row>
    <row r="981" spans="26:240" x14ac:dyDescent="0.2">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row>
    <row r="982" spans="26:240" x14ac:dyDescent="0.2">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row>
    <row r="983" spans="26:240" x14ac:dyDescent="0.2">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row>
    <row r="984" spans="26:240" x14ac:dyDescent="0.2">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row>
    <row r="985" spans="26:240" x14ac:dyDescent="0.2">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row>
    <row r="986" spans="26:240" x14ac:dyDescent="0.2">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row>
    <row r="987" spans="26:240" x14ac:dyDescent="0.2">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row>
    <row r="988" spans="26:240" x14ac:dyDescent="0.2">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row>
    <row r="989" spans="26:240" x14ac:dyDescent="0.2">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row>
    <row r="990" spans="26:240" x14ac:dyDescent="0.2">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row>
    <row r="991" spans="26:240" x14ac:dyDescent="0.2">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row>
    <row r="992" spans="26:240" x14ac:dyDescent="0.2">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row>
    <row r="993" spans="26:240" x14ac:dyDescent="0.2">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row>
    <row r="994" spans="26:240" x14ac:dyDescent="0.2">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row>
    <row r="995" spans="26:240" x14ac:dyDescent="0.2">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row>
    <row r="996" spans="26:240" x14ac:dyDescent="0.2">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row>
    <row r="997" spans="26:240" x14ac:dyDescent="0.2">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row>
    <row r="998" spans="26:240" x14ac:dyDescent="0.2">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row>
    <row r="999" spans="26:240" x14ac:dyDescent="0.2">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row>
    <row r="1000" spans="26:240" x14ac:dyDescent="0.2">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row>
    <row r="1001" spans="26:240" x14ac:dyDescent="0.2">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row>
    <row r="1002" spans="26:240" x14ac:dyDescent="0.2">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row>
    <row r="1003" spans="26:240" x14ac:dyDescent="0.2">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row>
    <row r="1004" spans="26:240" x14ac:dyDescent="0.2">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row>
    <row r="1005" spans="26:240" x14ac:dyDescent="0.2">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row>
    <row r="1006" spans="26:240" x14ac:dyDescent="0.2">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row>
    <row r="1007" spans="26:240" x14ac:dyDescent="0.2">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row>
    <row r="1008" spans="26:240" x14ac:dyDescent="0.2">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row>
    <row r="1009" spans="26:240" x14ac:dyDescent="0.2">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row>
    <row r="1010" spans="26:240" x14ac:dyDescent="0.2">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row>
    <row r="1011" spans="26:240" x14ac:dyDescent="0.2">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row>
    <row r="1012" spans="26:240" x14ac:dyDescent="0.2">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row>
    <row r="1013" spans="26:240" x14ac:dyDescent="0.2">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row>
    <row r="1014" spans="26:240" x14ac:dyDescent="0.2">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row>
    <row r="1015" spans="26:240" x14ac:dyDescent="0.2">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row>
    <row r="1016" spans="26:240" x14ac:dyDescent="0.2">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row>
    <row r="1017" spans="26:240" x14ac:dyDescent="0.2">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row>
    <row r="1018" spans="26:240" x14ac:dyDescent="0.2">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row>
    <row r="1019" spans="26:240" x14ac:dyDescent="0.2">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row>
    <row r="1020" spans="26:240" x14ac:dyDescent="0.2">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row>
    <row r="1021" spans="26:240" x14ac:dyDescent="0.2">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row>
    <row r="1022" spans="26:240" x14ac:dyDescent="0.2">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row>
    <row r="1023" spans="26:240" x14ac:dyDescent="0.2">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row>
    <row r="1024" spans="26:240" x14ac:dyDescent="0.2">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row>
    <row r="1025" spans="26:240" x14ac:dyDescent="0.2">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row>
    <row r="1026" spans="26:240" x14ac:dyDescent="0.2">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row>
    <row r="1027" spans="26:240" x14ac:dyDescent="0.2">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row>
    <row r="1028" spans="26:240" x14ac:dyDescent="0.2">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row>
    <row r="1029" spans="26:240" x14ac:dyDescent="0.2">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row>
    <row r="1030" spans="26:240" x14ac:dyDescent="0.2">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row>
    <row r="1031" spans="26:240" x14ac:dyDescent="0.2">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row>
    <row r="1032" spans="26:240" x14ac:dyDescent="0.2">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row>
    <row r="1033" spans="26:240" x14ac:dyDescent="0.2">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row>
    <row r="1034" spans="26:240" x14ac:dyDescent="0.2">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row>
    <row r="1035" spans="26:240" x14ac:dyDescent="0.2">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row>
    <row r="1036" spans="26:240" x14ac:dyDescent="0.2">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row>
    <row r="1037" spans="26:240" x14ac:dyDescent="0.2">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row>
    <row r="1038" spans="26:240" x14ac:dyDescent="0.2">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row>
    <row r="1039" spans="26:240" x14ac:dyDescent="0.2">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row>
    <row r="1040" spans="26:240" x14ac:dyDescent="0.2">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row>
    <row r="1041" spans="26:240" x14ac:dyDescent="0.2">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row>
    <row r="1042" spans="26:240" x14ac:dyDescent="0.2">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row>
    <row r="1043" spans="26:240" x14ac:dyDescent="0.2">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row>
    <row r="1044" spans="26:240" x14ac:dyDescent="0.2">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row>
    <row r="1045" spans="26:240" x14ac:dyDescent="0.2">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row>
    <row r="1046" spans="26:240" x14ac:dyDescent="0.2">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row>
    <row r="1047" spans="26:240" x14ac:dyDescent="0.2">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row>
    <row r="1048" spans="26:240" x14ac:dyDescent="0.2">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row>
    <row r="1049" spans="26:240" x14ac:dyDescent="0.2">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row>
    <row r="1050" spans="26:240" x14ac:dyDescent="0.2">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row>
    <row r="1051" spans="26:240" x14ac:dyDescent="0.2">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row>
    <row r="1052" spans="26:240" x14ac:dyDescent="0.2">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row>
    <row r="1053" spans="26:240" x14ac:dyDescent="0.2">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row>
    <row r="1054" spans="26:240" x14ac:dyDescent="0.2">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row>
    <row r="1055" spans="26:240" x14ac:dyDescent="0.2">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row>
    <row r="1056" spans="26:240" x14ac:dyDescent="0.2">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row>
    <row r="1057" spans="26:240" x14ac:dyDescent="0.2">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row>
    <row r="1058" spans="26:240" x14ac:dyDescent="0.2">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row>
    <row r="1059" spans="26:240" x14ac:dyDescent="0.2">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row>
    <row r="1060" spans="26:240" x14ac:dyDescent="0.2">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row>
    <row r="1061" spans="26:240" x14ac:dyDescent="0.2">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row>
    <row r="1062" spans="26:240" x14ac:dyDescent="0.2">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row>
    <row r="1063" spans="26:240" x14ac:dyDescent="0.2">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row>
    <row r="1064" spans="26:240" x14ac:dyDescent="0.2">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row>
    <row r="1065" spans="26:240" x14ac:dyDescent="0.2">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row>
    <row r="1066" spans="26:240" x14ac:dyDescent="0.2">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row>
    <row r="1067" spans="26:240" x14ac:dyDescent="0.2">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row>
    <row r="1068" spans="26:240" x14ac:dyDescent="0.2">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row>
    <row r="1069" spans="26:240" x14ac:dyDescent="0.2">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row>
    <row r="1070" spans="26:240" x14ac:dyDescent="0.2">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row>
    <row r="1071" spans="26:240" x14ac:dyDescent="0.2">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row>
    <row r="1072" spans="26:240" x14ac:dyDescent="0.2">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row>
    <row r="1073" spans="26:240" x14ac:dyDescent="0.2">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row>
    <row r="1074" spans="26:240" x14ac:dyDescent="0.2">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row>
    <row r="1075" spans="26:240" x14ac:dyDescent="0.2">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row>
    <row r="1076" spans="26:240" x14ac:dyDescent="0.2">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row>
    <row r="1077" spans="26:240" x14ac:dyDescent="0.2">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row>
    <row r="1078" spans="26:240" x14ac:dyDescent="0.2">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row>
    <row r="1079" spans="26:240" x14ac:dyDescent="0.2">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row>
    <row r="1080" spans="26:240" x14ac:dyDescent="0.2">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row>
    <row r="1081" spans="26:240" x14ac:dyDescent="0.2">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row>
    <row r="1082" spans="26:240" x14ac:dyDescent="0.2">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row>
    <row r="1083" spans="26:240" x14ac:dyDescent="0.2">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row>
    <row r="1084" spans="26:240" x14ac:dyDescent="0.2">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row>
    <row r="1085" spans="26:240" x14ac:dyDescent="0.2">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row>
    <row r="1086" spans="26:240" x14ac:dyDescent="0.2">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row>
    <row r="1087" spans="26:240" x14ac:dyDescent="0.2">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row>
    <row r="1088" spans="26:240" x14ac:dyDescent="0.2">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row>
    <row r="1089" spans="26:240" x14ac:dyDescent="0.2">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row>
    <row r="1090" spans="26:240" x14ac:dyDescent="0.2">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row>
    <row r="1091" spans="26:240" x14ac:dyDescent="0.2">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row>
    <row r="1092" spans="26:240" x14ac:dyDescent="0.2">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c r="DK1092" s="4"/>
      <c r="DL1092" s="4"/>
      <c r="DM1092" s="4"/>
      <c r="DN1092" s="4"/>
      <c r="DO1092" s="4"/>
      <c r="DP1092" s="4"/>
      <c r="DQ1092" s="4"/>
      <c r="DR1092" s="4"/>
      <c r="DS1092" s="4"/>
      <c r="DT1092" s="4"/>
      <c r="DU1092" s="4"/>
      <c r="DV1092" s="4"/>
      <c r="DW1092" s="4"/>
      <c r="DX1092" s="4"/>
      <c r="DY1092" s="4"/>
      <c r="DZ1092" s="4"/>
      <c r="EA1092" s="4"/>
      <c r="EB1092" s="4"/>
      <c r="EC1092" s="4"/>
      <c r="ED1092" s="4"/>
      <c r="EE1092" s="4"/>
      <c r="EF1092" s="4"/>
      <c r="EG1092" s="4"/>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c r="FP1092" s="4"/>
      <c r="FQ1092" s="4"/>
      <c r="FR1092" s="4"/>
      <c r="FS1092" s="4"/>
      <c r="FT1092" s="4"/>
      <c r="FU1092" s="4"/>
      <c r="FV1092" s="4"/>
      <c r="FW1092" s="4"/>
      <c r="FX1092" s="4"/>
      <c r="FY1092" s="4"/>
      <c r="FZ1092" s="4"/>
      <c r="GA1092" s="4"/>
      <c r="GB1092" s="4"/>
      <c r="GC1092" s="4"/>
      <c r="GD1092" s="4"/>
      <c r="GE1092" s="4"/>
      <c r="GF1092" s="4"/>
      <c r="GG1092" s="4"/>
      <c r="GH1092" s="4"/>
      <c r="GI1092" s="4"/>
      <c r="GJ1092" s="4"/>
      <c r="GK1092" s="4"/>
      <c r="GL1092" s="4"/>
      <c r="GM1092" s="4"/>
      <c r="GN1092" s="4"/>
      <c r="GO1092" s="4"/>
      <c r="GP1092" s="4"/>
      <c r="GQ1092" s="4"/>
      <c r="GR1092" s="4"/>
      <c r="GS1092" s="4"/>
      <c r="GT1092" s="4"/>
      <c r="GU1092" s="4"/>
      <c r="GV1092" s="4"/>
      <c r="GW1092" s="4"/>
      <c r="GX1092" s="4"/>
      <c r="GY1092" s="4"/>
      <c r="GZ1092" s="4"/>
      <c r="HA1092" s="4"/>
      <c r="HB1092" s="4"/>
      <c r="HC1092" s="4"/>
      <c r="HD1092" s="4"/>
      <c r="HE1092" s="4"/>
      <c r="HF1092" s="4"/>
      <c r="HG1092" s="4"/>
      <c r="HH1092" s="4"/>
      <c r="HI1092" s="4"/>
      <c r="HJ1092" s="4"/>
      <c r="HK1092" s="4"/>
      <c r="HL1092" s="4"/>
      <c r="HM1092" s="4"/>
      <c r="HN1092" s="4"/>
      <c r="HO1092" s="4"/>
      <c r="HP1092" s="4"/>
      <c r="HQ1092" s="4"/>
      <c r="HR1092" s="4"/>
      <c r="HS1092" s="4"/>
      <c r="HT1092" s="4"/>
      <c r="HU1092" s="4"/>
      <c r="HV1092" s="4"/>
      <c r="HW1092" s="4"/>
      <c r="HX1092" s="4"/>
      <c r="HY1092" s="4"/>
      <c r="HZ1092" s="4"/>
      <c r="IA1092" s="4"/>
      <c r="IB1092" s="4"/>
      <c r="IC1092" s="4"/>
      <c r="ID1092" s="4"/>
      <c r="IE1092" s="4"/>
      <c r="IF1092" s="4"/>
    </row>
    <row r="1093" spans="26:240" x14ac:dyDescent="0.2">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c r="DK1093" s="4"/>
      <c r="DL1093" s="4"/>
      <c r="DM1093" s="4"/>
      <c r="DN1093" s="4"/>
      <c r="DO1093" s="4"/>
      <c r="DP1093" s="4"/>
      <c r="DQ1093" s="4"/>
      <c r="DR1093" s="4"/>
      <c r="DS1093" s="4"/>
      <c r="DT1093" s="4"/>
      <c r="DU1093" s="4"/>
      <c r="DV1093" s="4"/>
      <c r="DW1093" s="4"/>
      <c r="DX1093" s="4"/>
      <c r="DY1093" s="4"/>
      <c r="DZ1093" s="4"/>
      <c r="EA1093" s="4"/>
      <c r="EB1093" s="4"/>
      <c r="EC1093" s="4"/>
      <c r="ED1093" s="4"/>
      <c r="EE1093" s="4"/>
      <c r="EF1093" s="4"/>
      <c r="EG1093" s="4"/>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c r="FP1093" s="4"/>
      <c r="FQ1093" s="4"/>
      <c r="FR1093" s="4"/>
      <c r="FS1093" s="4"/>
      <c r="FT1093" s="4"/>
      <c r="FU1093" s="4"/>
      <c r="FV1093" s="4"/>
      <c r="FW1093" s="4"/>
      <c r="FX1093" s="4"/>
      <c r="FY1093" s="4"/>
      <c r="FZ1093" s="4"/>
      <c r="GA1093" s="4"/>
      <c r="GB1093" s="4"/>
      <c r="GC1093" s="4"/>
      <c r="GD1093" s="4"/>
      <c r="GE1093" s="4"/>
      <c r="GF1093" s="4"/>
      <c r="GG1093" s="4"/>
      <c r="GH1093" s="4"/>
      <c r="GI1093" s="4"/>
      <c r="GJ1093" s="4"/>
      <c r="GK1093" s="4"/>
      <c r="GL1093" s="4"/>
      <c r="GM1093" s="4"/>
      <c r="GN1093" s="4"/>
      <c r="GO1093" s="4"/>
      <c r="GP1093" s="4"/>
      <c r="GQ1093" s="4"/>
      <c r="GR1093" s="4"/>
      <c r="GS1093" s="4"/>
      <c r="GT1093" s="4"/>
      <c r="GU1093" s="4"/>
      <c r="GV1093" s="4"/>
      <c r="GW1093" s="4"/>
      <c r="GX1093" s="4"/>
      <c r="GY1093" s="4"/>
      <c r="GZ1093" s="4"/>
      <c r="HA1093" s="4"/>
      <c r="HB1093" s="4"/>
      <c r="HC1093" s="4"/>
      <c r="HD1093" s="4"/>
      <c r="HE1093" s="4"/>
      <c r="HF1093" s="4"/>
      <c r="HG1093" s="4"/>
      <c r="HH1093" s="4"/>
      <c r="HI1093" s="4"/>
      <c r="HJ1093" s="4"/>
      <c r="HK1093" s="4"/>
      <c r="HL1093" s="4"/>
      <c r="HM1093" s="4"/>
      <c r="HN1093" s="4"/>
      <c r="HO1093" s="4"/>
      <c r="HP1093" s="4"/>
      <c r="HQ1093" s="4"/>
      <c r="HR1093" s="4"/>
      <c r="HS1093" s="4"/>
      <c r="HT1093" s="4"/>
      <c r="HU1093" s="4"/>
      <c r="HV1093" s="4"/>
      <c r="HW1093" s="4"/>
      <c r="HX1093" s="4"/>
      <c r="HY1093" s="4"/>
      <c r="HZ1093" s="4"/>
      <c r="IA1093" s="4"/>
      <c r="IB1093" s="4"/>
      <c r="IC1093" s="4"/>
      <c r="ID1093" s="4"/>
      <c r="IE1093" s="4"/>
      <c r="IF1093" s="4"/>
    </row>
    <row r="1094" spans="26:240" x14ac:dyDescent="0.2">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c r="DK1094" s="4"/>
      <c r="DL1094" s="4"/>
      <c r="DM1094" s="4"/>
      <c r="DN1094" s="4"/>
      <c r="DO1094" s="4"/>
      <c r="DP1094" s="4"/>
      <c r="DQ1094" s="4"/>
      <c r="DR1094" s="4"/>
      <c r="DS1094" s="4"/>
      <c r="DT1094" s="4"/>
      <c r="DU1094" s="4"/>
      <c r="DV1094" s="4"/>
      <c r="DW1094" s="4"/>
      <c r="DX1094" s="4"/>
      <c r="DY1094" s="4"/>
      <c r="DZ1094" s="4"/>
      <c r="EA1094" s="4"/>
      <c r="EB1094" s="4"/>
      <c r="EC1094" s="4"/>
      <c r="ED1094" s="4"/>
      <c r="EE1094" s="4"/>
      <c r="EF1094" s="4"/>
      <c r="EG1094" s="4"/>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c r="FP1094" s="4"/>
      <c r="FQ1094" s="4"/>
      <c r="FR1094" s="4"/>
      <c r="FS1094" s="4"/>
      <c r="FT1094" s="4"/>
      <c r="FU1094" s="4"/>
      <c r="FV1094" s="4"/>
      <c r="FW1094" s="4"/>
      <c r="FX1094" s="4"/>
      <c r="FY1094" s="4"/>
      <c r="FZ1094" s="4"/>
      <c r="GA1094" s="4"/>
      <c r="GB1094" s="4"/>
      <c r="GC1094" s="4"/>
      <c r="GD1094" s="4"/>
      <c r="GE1094" s="4"/>
      <c r="GF1094" s="4"/>
      <c r="GG1094" s="4"/>
      <c r="GH1094" s="4"/>
      <c r="GI1094" s="4"/>
      <c r="GJ1094" s="4"/>
      <c r="GK1094" s="4"/>
      <c r="GL1094" s="4"/>
      <c r="GM1094" s="4"/>
      <c r="GN1094" s="4"/>
      <c r="GO1094" s="4"/>
      <c r="GP1094" s="4"/>
      <c r="GQ1094" s="4"/>
      <c r="GR1094" s="4"/>
      <c r="GS1094" s="4"/>
      <c r="GT1094" s="4"/>
      <c r="GU1094" s="4"/>
      <c r="GV1094" s="4"/>
      <c r="GW1094" s="4"/>
      <c r="GX1094" s="4"/>
      <c r="GY1094" s="4"/>
      <c r="GZ1094" s="4"/>
      <c r="HA1094" s="4"/>
      <c r="HB1094" s="4"/>
      <c r="HC1094" s="4"/>
      <c r="HD1094" s="4"/>
      <c r="HE1094" s="4"/>
      <c r="HF1094" s="4"/>
      <c r="HG1094" s="4"/>
      <c r="HH1094" s="4"/>
      <c r="HI1094" s="4"/>
      <c r="HJ1094" s="4"/>
      <c r="HK1094" s="4"/>
      <c r="HL1094" s="4"/>
      <c r="HM1094" s="4"/>
      <c r="HN1094" s="4"/>
      <c r="HO1094" s="4"/>
      <c r="HP1094" s="4"/>
      <c r="HQ1094" s="4"/>
      <c r="HR1094" s="4"/>
      <c r="HS1094" s="4"/>
      <c r="HT1094" s="4"/>
      <c r="HU1094" s="4"/>
      <c r="HV1094" s="4"/>
      <c r="HW1094" s="4"/>
      <c r="HX1094" s="4"/>
      <c r="HY1094" s="4"/>
      <c r="HZ1094" s="4"/>
      <c r="IA1094" s="4"/>
      <c r="IB1094" s="4"/>
      <c r="IC1094" s="4"/>
      <c r="ID1094" s="4"/>
      <c r="IE1094" s="4"/>
      <c r="IF1094" s="4"/>
    </row>
    <row r="1095" spans="26:240" x14ac:dyDescent="0.2">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c r="DK1095" s="4"/>
      <c r="DL1095" s="4"/>
      <c r="DM1095" s="4"/>
      <c r="DN1095" s="4"/>
      <c r="DO1095" s="4"/>
      <c r="DP1095" s="4"/>
      <c r="DQ1095" s="4"/>
      <c r="DR1095" s="4"/>
      <c r="DS1095" s="4"/>
      <c r="DT1095" s="4"/>
      <c r="DU1095" s="4"/>
      <c r="DV1095" s="4"/>
      <c r="DW1095" s="4"/>
      <c r="DX1095" s="4"/>
      <c r="DY1095" s="4"/>
      <c r="DZ1095" s="4"/>
      <c r="EA1095" s="4"/>
      <c r="EB1095" s="4"/>
      <c r="EC1095" s="4"/>
      <c r="ED1095" s="4"/>
      <c r="EE1095" s="4"/>
      <c r="EF1095" s="4"/>
      <c r="EG1095" s="4"/>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c r="FP1095" s="4"/>
      <c r="FQ1095" s="4"/>
      <c r="FR1095" s="4"/>
      <c r="FS1095" s="4"/>
      <c r="FT1095" s="4"/>
      <c r="FU1095" s="4"/>
      <c r="FV1095" s="4"/>
      <c r="FW1095" s="4"/>
      <c r="FX1095" s="4"/>
      <c r="FY1095" s="4"/>
      <c r="FZ1095" s="4"/>
      <c r="GA1095" s="4"/>
      <c r="GB1095" s="4"/>
      <c r="GC1095" s="4"/>
      <c r="GD1095" s="4"/>
      <c r="GE1095" s="4"/>
      <c r="GF1095" s="4"/>
      <c r="GG1095" s="4"/>
      <c r="GH1095" s="4"/>
      <c r="GI1095" s="4"/>
      <c r="GJ1095" s="4"/>
      <c r="GK1095" s="4"/>
      <c r="GL1095" s="4"/>
      <c r="GM1095" s="4"/>
      <c r="GN1095" s="4"/>
      <c r="GO1095" s="4"/>
      <c r="GP1095" s="4"/>
      <c r="GQ1095" s="4"/>
      <c r="GR1095" s="4"/>
      <c r="GS1095" s="4"/>
      <c r="GT1095" s="4"/>
      <c r="GU1095" s="4"/>
      <c r="GV1095" s="4"/>
      <c r="GW1095" s="4"/>
      <c r="GX1095" s="4"/>
      <c r="GY1095" s="4"/>
      <c r="GZ1095" s="4"/>
      <c r="HA1095" s="4"/>
      <c r="HB1095" s="4"/>
      <c r="HC1095" s="4"/>
      <c r="HD1095" s="4"/>
      <c r="HE1095" s="4"/>
      <c r="HF1095" s="4"/>
      <c r="HG1095" s="4"/>
      <c r="HH1095" s="4"/>
      <c r="HI1095" s="4"/>
      <c r="HJ1095" s="4"/>
      <c r="HK1095" s="4"/>
      <c r="HL1095" s="4"/>
      <c r="HM1095" s="4"/>
      <c r="HN1095" s="4"/>
      <c r="HO1095" s="4"/>
      <c r="HP1095" s="4"/>
      <c r="HQ1095" s="4"/>
      <c r="HR1095" s="4"/>
      <c r="HS1095" s="4"/>
      <c r="HT1095" s="4"/>
      <c r="HU1095" s="4"/>
      <c r="HV1095" s="4"/>
      <c r="HW1095" s="4"/>
      <c r="HX1095" s="4"/>
      <c r="HY1095" s="4"/>
      <c r="HZ1095" s="4"/>
      <c r="IA1095" s="4"/>
      <c r="IB1095" s="4"/>
      <c r="IC1095" s="4"/>
      <c r="ID1095" s="4"/>
      <c r="IE1095" s="4"/>
      <c r="IF1095" s="4"/>
    </row>
    <row r="1096" spans="26:240" x14ac:dyDescent="0.2">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c r="DK1096" s="4"/>
      <c r="DL1096" s="4"/>
      <c r="DM1096" s="4"/>
      <c r="DN1096" s="4"/>
      <c r="DO1096" s="4"/>
      <c r="DP1096" s="4"/>
      <c r="DQ1096" s="4"/>
      <c r="DR1096" s="4"/>
      <c r="DS1096" s="4"/>
      <c r="DT1096" s="4"/>
      <c r="DU1096" s="4"/>
      <c r="DV1096" s="4"/>
      <c r="DW1096" s="4"/>
      <c r="DX1096" s="4"/>
      <c r="DY1096" s="4"/>
      <c r="DZ1096" s="4"/>
      <c r="EA1096" s="4"/>
      <c r="EB1096" s="4"/>
      <c r="EC1096" s="4"/>
      <c r="ED1096" s="4"/>
      <c r="EE1096" s="4"/>
      <c r="EF1096" s="4"/>
      <c r="EG1096" s="4"/>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c r="FP1096" s="4"/>
      <c r="FQ1096" s="4"/>
      <c r="FR1096" s="4"/>
      <c r="FS1096" s="4"/>
      <c r="FT1096" s="4"/>
      <c r="FU1096" s="4"/>
      <c r="FV1096" s="4"/>
      <c r="FW1096" s="4"/>
      <c r="FX1096" s="4"/>
      <c r="FY1096" s="4"/>
      <c r="FZ1096" s="4"/>
      <c r="GA1096" s="4"/>
      <c r="GB1096" s="4"/>
      <c r="GC1096" s="4"/>
      <c r="GD1096" s="4"/>
      <c r="GE1096" s="4"/>
      <c r="GF1096" s="4"/>
      <c r="GG1096" s="4"/>
      <c r="GH1096" s="4"/>
      <c r="GI1096" s="4"/>
      <c r="GJ1096" s="4"/>
      <c r="GK1096" s="4"/>
      <c r="GL1096" s="4"/>
      <c r="GM1096" s="4"/>
      <c r="GN1096" s="4"/>
      <c r="GO1096" s="4"/>
      <c r="GP1096" s="4"/>
      <c r="GQ1096" s="4"/>
      <c r="GR1096" s="4"/>
      <c r="GS1096" s="4"/>
      <c r="GT1096" s="4"/>
      <c r="GU1096" s="4"/>
      <c r="GV1096" s="4"/>
      <c r="GW1096" s="4"/>
      <c r="GX1096" s="4"/>
      <c r="GY1096" s="4"/>
      <c r="GZ1096" s="4"/>
      <c r="HA1096" s="4"/>
      <c r="HB1096" s="4"/>
      <c r="HC1096" s="4"/>
      <c r="HD1096" s="4"/>
      <c r="HE1096" s="4"/>
      <c r="HF1096" s="4"/>
      <c r="HG1096" s="4"/>
      <c r="HH1096" s="4"/>
      <c r="HI1096" s="4"/>
      <c r="HJ1096" s="4"/>
      <c r="HK1096" s="4"/>
      <c r="HL1096" s="4"/>
      <c r="HM1096" s="4"/>
      <c r="HN1096" s="4"/>
      <c r="HO1096" s="4"/>
      <c r="HP1096" s="4"/>
      <c r="HQ1096" s="4"/>
      <c r="HR1096" s="4"/>
      <c r="HS1096" s="4"/>
      <c r="HT1096" s="4"/>
      <c r="HU1096" s="4"/>
      <c r="HV1096" s="4"/>
      <c r="HW1096" s="4"/>
      <c r="HX1096" s="4"/>
      <c r="HY1096" s="4"/>
      <c r="HZ1096" s="4"/>
      <c r="IA1096" s="4"/>
      <c r="IB1096" s="4"/>
      <c r="IC1096" s="4"/>
      <c r="ID1096" s="4"/>
      <c r="IE1096" s="4"/>
      <c r="IF1096" s="4"/>
    </row>
    <row r="1097" spans="26:240" x14ac:dyDescent="0.2">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c r="DK1097" s="4"/>
      <c r="DL1097" s="4"/>
      <c r="DM1097" s="4"/>
      <c r="DN1097" s="4"/>
      <c r="DO1097" s="4"/>
      <c r="DP1097" s="4"/>
      <c r="DQ1097" s="4"/>
      <c r="DR1097" s="4"/>
      <c r="DS1097" s="4"/>
      <c r="DT1097" s="4"/>
      <c r="DU1097" s="4"/>
      <c r="DV1097" s="4"/>
      <c r="DW1097" s="4"/>
      <c r="DX1097" s="4"/>
      <c r="DY1097" s="4"/>
      <c r="DZ1097" s="4"/>
      <c r="EA1097" s="4"/>
      <c r="EB1097" s="4"/>
      <c r="EC1097" s="4"/>
      <c r="ED1097" s="4"/>
      <c r="EE1097" s="4"/>
      <c r="EF1097" s="4"/>
      <c r="EG1097" s="4"/>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c r="FP1097" s="4"/>
      <c r="FQ1097" s="4"/>
      <c r="FR1097" s="4"/>
      <c r="FS1097" s="4"/>
      <c r="FT1097" s="4"/>
      <c r="FU1097" s="4"/>
      <c r="FV1097" s="4"/>
      <c r="FW1097" s="4"/>
      <c r="FX1097" s="4"/>
      <c r="FY1097" s="4"/>
      <c r="FZ1097" s="4"/>
      <c r="GA1097" s="4"/>
      <c r="GB1097" s="4"/>
      <c r="GC1097" s="4"/>
      <c r="GD1097" s="4"/>
      <c r="GE1097" s="4"/>
      <c r="GF1097" s="4"/>
      <c r="GG1097" s="4"/>
      <c r="GH1097" s="4"/>
      <c r="GI1097" s="4"/>
      <c r="GJ1097" s="4"/>
      <c r="GK1097" s="4"/>
      <c r="GL1097" s="4"/>
      <c r="GM1097" s="4"/>
      <c r="GN1097" s="4"/>
      <c r="GO1097" s="4"/>
      <c r="GP1097" s="4"/>
      <c r="GQ1097" s="4"/>
      <c r="GR1097" s="4"/>
      <c r="GS1097" s="4"/>
      <c r="GT1097" s="4"/>
      <c r="GU1097" s="4"/>
      <c r="GV1097" s="4"/>
      <c r="GW1097" s="4"/>
      <c r="GX1097" s="4"/>
      <c r="GY1097" s="4"/>
      <c r="GZ1097" s="4"/>
      <c r="HA1097" s="4"/>
      <c r="HB1097" s="4"/>
      <c r="HC1097" s="4"/>
      <c r="HD1097" s="4"/>
      <c r="HE1097" s="4"/>
      <c r="HF1097" s="4"/>
      <c r="HG1097" s="4"/>
      <c r="HH1097" s="4"/>
      <c r="HI1097" s="4"/>
      <c r="HJ1097" s="4"/>
      <c r="HK1097" s="4"/>
      <c r="HL1097" s="4"/>
      <c r="HM1097" s="4"/>
      <c r="HN1097" s="4"/>
      <c r="HO1097" s="4"/>
      <c r="HP1097" s="4"/>
      <c r="HQ1097" s="4"/>
      <c r="HR1097" s="4"/>
      <c r="HS1097" s="4"/>
      <c r="HT1097" s="4"/>
      <c r="HU1097" s="4"/>
      <c r="HV1097" s="4"/>
      <c r="HW1097" s="4"/>
      <c r="HX1097" s="4"/>
      <c r="HY1097" s="4"/>
      <c r="HZ1097" s="4"/>
      <c r="IA1097" s="4"/>
      <c r="IB1097" s="4"/>
      <c r="IC1097" s="4"/>
      <c r="ID1097" s="4"/>
      <c r="IE1097" s="4"/>
      <c r="IF1097" s="4"/>
    </row>
    <row r="1098" spans="26:240" x14ac:dyDescent="0.2">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c r="DK1098" s="4"/>
      <c r="DL1098" s="4"/>
      <c r="DM1098" s="4"/>
      <c r="DN1098" s="4"/>
      <c r="DO1098" s="4"/>
      <c r="DP1098" s="4"/>
      <c r="DQ1098" s="4"/>
      <c r="DR1098" s="4"/>
      <c r="DS1098" s="4"/>
      <c r="DT1098" s="4"/>
      <c r="DU1098" s="4"/>
      <c r="DV1098" s="4"/>
      <c r="DW1098" s="4"/>
      <c r="DX1098" s="4"/>
      <c r="DY1098" s="4"/>
      <c r="DZ1098" s="4"/>
      <c r="EA1098" s="4"/>
      <c r="EB1098" s="4"/>
      <c r="EC1098" s="4"/>
      <c r="ED1098" s="4"/>
      <c r="EE1098" s="4"/>
      <c r="EF1098" s="4"/>
      <c r="EG1098" s="4"/>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c r="FP1098" s="4"/>
      <c r="FQ1098" s="4"/>
      <c r="FR1098" s="4"/>
      <c r="FS1098" s="4"/>
      <c r="FT1098" s="4"/>
      <c r="FU1098" s="4"/>
      <c r="FV1098" s="4"/>
      <c r="FW1098" s="4"/>
      <c r="FX1098" s="4"/>
      <c r="FY1098" s="4"/>
      <c r="FZ1098" s="4"/>
      <c r="GA1098" s="4"/>
      <c r="GB1098" s="4"/>
      <c r="GC1098" s="4"/>
      <c r="GD1098" s="4"/>
      <c r="GE1098" s="4"/>
      <c r="GF1098" s="4"/>
      <c r="GG1098" s="4"/>
      <c r="GH1098" s="4"/>
      <c r="GI1098" s="4"/>
      <c r="GJ1098" s="4"/>
      <c r="GK1098" s="4"/>
      <c r="GL1098" s="4"/>
      <c r="GM1098" s="4"/>
      <c r="GN1098" s="4"/>
      <c r="GO1098" s="4"/>
      <c r="GP1098" s="4"/>
      <c r="GQ1098" s="4"/>
      <c r="GR1098" s="4"/>
      <c r="GS1098" s="4"/>
      <c r="GT1098" s="4"/>
      <c r="GU1098" s="4"/>
      <c r="GV1098" s="4"/>
      <c r="GW1098" s="4"/>
      <c r="GX1098" s="4"/>
      <c r="GY1098" s="4"/>
      <c r="GZ1098" s="4"/>
      <c r="HA1098" s="4"/>
      <c r="HB1098" s="4"/>
      <c r="HC1098" s="4"/>
      <c r="HD1098" s="4"/>
      <c r="HE1098" s="4"/>
      <c r="HF1098" s="4"/>
      <c r="HG1098" s="4"/>
      <c r="HH1098" s="4"/>
      <c r="HI1098" s="4"/>
      <c r="HJ1098" s="4"/>
      <c r="HK1098" s="4"/>
      <c r="HL1098" s="4"/>
      <c r="HM1098" s="4"/>
      <c r="HN1098" s="4"/>
      <c r="HO1098" s="4"/>
      <c r="HP1098" s="4"/>
      <c r="HQ1098" s="4"/>
      <c r="HR1098" s="4"/>
      <c r="HS1098" s="4"/>
      <c r="HT1098" s="4"/>
      <c r="HU1098" s="4"/>
      <c r="HV1098" s="4"/>
      <c r="HW1098" s="4"/>
      <c r="HX1098" s="4"/>
      <c r="HY1098" s="4"/>
      <c r="HZ1098" s="4"/>
      <c r="IA1098" s="4"/>
      <c r="IB1098" s="4"/>
      <c r="IC1098" s="4"/>
      <c r="ID1098" s="4"/>
      <c r="IE1098" s="4"/>
      <c r="IF1098" s="4"/>
    </row>
    <row r="1099" spans="26:240" x14ac:dyDescent="0.2">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c r="DK1099" s="4"/>
      <c r="DL1099" s="4"/>
      <c r="DM1099" s="4"/>
      <c r="DN1099" s="4"/>
      <c r="DO1099" s="4"/>
      <c r="DP1099" s="4"/>
      <c r="DQ1099" s="4"/>
      <c r="DR1099" s="4"/>
      <c r="DS1099" s="4"/>
      <c r="DT1099" s="4"/>
      <c r="DU1099" s="4"/>
      <c r="DV1099" s="4"/>
      <c r="DW1099" s="4"/>
      <c r="DX1099" s="4"/>
      <c r="DY1099" s="4"/>
      <c r="DZ1099" s="4"/>
      <c r="EA1099" s="4"/>
      <c r="EB1099" s="4"/>
      <c r="EC1099" s="4"/>
      <c r="ED1099" s="4"/>
      <c r="EE1099" s="4"/>
      <c r="EF1099" s="4"/>
      <c r="EG1099" s="4"/>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c r="FP1099" s="4"/>
      <c r="FQ1099" s="4"/>
      <c r="FR1099" s="4"/>
      <c r="FS1099" s="4"/>
      <c r="FT1099" s="4"/>
      <c r="FU1099" s="4"/>
      <c r="FV1099" s="4"/>
      <c r="FW1099" s="4"/>
      <c r="FX1099" s="4"/>
      <c r="FY1099" s="4"/>
      <c r="FZ1099" s="4"/>
      <c r="GA1099" s="4"/>
      <c r="GB1099" s="4"/>
      <c r="GC1099" s="4"/>
      <c r="GD1099" s="4"/>
      <c r="GE1099" s="4"/>
      <c r="GF1099" s="4"/>
      <c r="GG1099" s="4"/>
      <c r="GH1099" s="4"/>
      <c r="GI1099" s="4"/>
      <c r="GJ1099" s="4"/>
      <c r="GK1099" s="4"/>
      <c r="GL1099" s="4"/>
      <c r="GM1099" s="4"/>
      <c r="GN1099" s="4"/>
      <c r="GO1099" s="4"/>
      <c r="GP1099" s="4"/>
      <c r="GQ1099" s="4"/>
      <c r="GR1099" s="4"/>
      <c r="GS1099" s="4"/>
      <c r="GT1099" s="4"/>
      <c r="GU1099" s="4"/>
      <c r="GV1099" s="4"/>
      <c r="GW1099" s="4"/>
      <c r="GX1099" s="4"/>
      <c r="GY1099" s="4"/>
      <c r="GZ1099" s="4"/>
      <c r="HA1099" s="4"/>
      <c r="HB1099" s="4"/>
      <c r="HC1099" s="4"/>
      <c r="HD1099" s="4"/>
      <c r="HE1099" s="4"/>
      <c r="HF1099" s="4"/>
      <c r="HG1099" s="4"/>
      <c r="HH1099" s="4"/>
      <c r="HI1099" s="4"/>
      <c r="HJ1099" s="4"/>
      <c r="HK1099" s="4"/>
      <c r="HL1099" s="4"/>
      <c r="HM1099" s="4"/>
      <c r="HN1099" s="4"/>
      <c r="HO1099" s="4"/>
      <c r="HP1099" s="4"/>
      <c r="HQ1099" s="4"/>
      <c r="HR1099" s="4"/>
      <c r="HS1099" s="4"/>
      <c r="HT1099" s="4"/>
      <c r="HU1099" s="4"/>
      <c r="HV1099" s="4"/>
      <c r="HW1099" s="4"/>
      <c r="HX1099" s="4"/>
      <c r="HY1099" s="4"/>
      <c r="HZ1099" s="4"/>
      <c r="IA1099" s="4"/>
      <c r="IB1099" s="4"/>
      <c r="IC1099" s="4"/>
      <c r="ID1099" s="4"/>
      <c r="IE1099" s="4"/>
      <c r="IF1099" s="4"/>
    </row>
    <row r="1100" spans="26:240" x14ac:dyDescent="0.2">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c r="DK1100" s="4"/>
      <c r="DL1100" s="4"/>
      <c r="DM1100" s="4"/>
      <c r="DN1100" s="4"/>
      <c r="DO1100" s="4"/>
      <c r="DP1100" s="4"/>
      <c r="DQ1100" s="4"/>
      <c r="DR1100" s="4"/>
      <c r="DS1100" s="4"/>
      <c r="DT1100" s="4"/>
      <c r="DU1100" s="4"/>
      <c r="DV1100" s="4"/>
      <c r="DW1100" s="4"/>
      <c r="DX1100" s="4"/>
      <c r="DY1100" s="4"/>
      <c r="DZ1100" s="4"/>
      <c r="EA1100" s="4"/>
      <c r="EB1100" s="4"/>
      <c r="EC1100" s="4"/>
      <c r="ED1100" s="4"/>
      <c r="EE1100" s="4"/>
      <c r="EF1100" s="4"/>
      <c r="EG1100" s="4"/>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c r="FP1100" s="4"/>
      <c r="FQ1100" s="4"/>
      <c r="FR1100" s="4"/>
      <c r="FS1100" s="4"/>
      <c r="FT1100" s="4"/>
      <c r="FU1100" s="4"/>
      <c r="FV1100" s="4"/>
      <c r="FW1100" s="4"/>
      <c r="FX1100" s="4"/>
      <c r="FY1100" s="4"/>
      <c r="FZ1100" s="4"/>
      <c r="GA1100" s="4"/>
      <c r="GB1100" s="4"/>
      <c r="GC1100" s="4"/>
      <c r="GD1100" s="4"/>
      <c r="GE1100" s="4"/>
      <c r="GF1100" s="4"/>
      <c r="GG1100" s="4"/>
      <c r="GH1100" s="4"/>
      <c r="GI1100" s="4"/>
      <c r="GJ1100" s="4"/>
      <c r="GK1100" s="4"/>
      <c r="GL1100" s="4"/>
      <c r="GM1100" s="4"/>
      <c r="GN1100" s="4"/>
      <c r="GO1100" s="4"/>
      <c r="GP1100" s="4"/>
      <c r="GQ1100" s="4"/>
      <c r="GR1100" s="4"/>
      <c r="GS1100" s="4"/>
      <c r="GT1100" s="4"/>
      <c r="GU1100" s="4"/>
      <c r="GV1100" s="4"/>
      <c r="GW1100" s="4"/>
      <c r="GX1100" s="4"/>
      <c r="GY1100" s="4"/>
      <c r="GZ1100" s="4"/>
      <c r="HA1100" s="4"/>
      <c r="HB1100" s="4"/>
      <c r="HC1100" s="4"/>
      <c r="HD1100" s="4"/>
      <c r="HE1100" s="4"/>
      <c r="HF1100" s="4"/>
      <c r="HG1100" s="4"/>
      <c r="HH1100" s="4"/>
      <c r="HI1100" s="4"/>
      <c r="HJ1100" s="4"/>
      <c r="HK1100" s="4"/>
      <c r="HL1100" s="4"/>
      <c r="HM1100" s="4"/>
      <c r="HN1100" s="4"/>
      <c r="HO1100" s="4"/>
      <c r="HP1100" s="4"/>
      <c r="HQ1100" s="4"/>
      <c r="HR1100" s="4"/>
      <c r="HS1100" s="4"/>
      <c r="HT1100" s="4"/>
      <c r="HU1100" s="4"/>
      <c r="HV1100" s="4"/>
      <c r="HW1100" s="4"/>
      <c r="HX1100" s="4"/>
      <c r="HY1100" s="4"/>
      <c r="HZ1100" s="4"/>
      <c r="IA1100" s="4"/>
      <c r="IB1100" s="4"/>
      <c r="IC1100" s="4"/>
      <c r="ID1100" s="4"/>
      <c r="IE1100" s="4"/>
      <c r="IF1100" s="4"/>
    </row>
    <row r="1101" spans="26:240" x14ac:dyDescent="0.2">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c r="DK1101" s="4"/>
      <c r="DL1101" s="4"/>
      <c r="DM1101" s="4"/>
      <c r="DN1101" s="4"/>
      <c r="DO1101" s="4"/>
      <c r="DP1101" s="4"/>
      <c r="DQ1101" s="4"/>
      <c r="DR1101" s="4"/>
      <c r="DS1101" s="4"/>
      <c r="DT1101" s="4"/>
      <c r="DU1101" s="4"/>
      <c r="DV1101" s="4"/>
      <c r="DW1101" s="4"/>
      <c r="DX1101" s="4"/>
      <c r="DY1101" s="4"/>
      <c r="DZ1101" s="4"/>
      <c r="EA1101" s="4"/>
      <c r="EB1101" s="4"/>
      <c r="EC1101" s="4"/>
      <c r="ED1101" s="4"/>
      <c r="EE1101" s="4"/>
      <c r="EF1101" s="4"/>
      <c r="EG1101" s="4"/>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c r="FP1101" s="4"/>
      <c r="FQ1101" s="4"/>
      <c r="FR1101" s="4"/>
      <c r="FS1101" s="4"/>
      <c r="FT1101" s="4"/>
      <c r="FU1101" s="4"/>
      <c r="FV1101" s="4"/>
      <c r="FW1101" s="4"/>
      <c r="FX1101" s="4"/>
      <c r="FY1101" s="4"/>
      <c r="FZ1101" s="4"/>
      <c r="GA1101" s="4"/>
      <c r="GB1101" s="4"/>
      <c r="GC1101" s="4"/>
      <c r="GD1101" s="4"/>
      <c r="GE1101" s="4"/>
      <c r="GF1101" s="4"/>
      <c r="GG1101" s="4"/>
      <c r="GH1101" s="4"/>
      <c r="GI1101" s="4"/>
      <c r="GJ1101" s="4"/>
      <c r="GK1101" s="4"/>
      <c r="GL1101" s="4"/>
      <c r="GM1101" s="4"/>
      <c r="GN1101" s="4"/>
      <c r="GO1101" s="4"/>
      <c r="GP1101" s="4"/>
      <c r="GQ1101" s="4"/>
      <c r="GR1101" s="4"/>
      <c r="GS1101" s="4"/>
      <c r="GT1101" s="4"/>
      <c r="GU1101" s="4"/>
      <c r="GV1101" s="4"/>
      <c r="GW1101" s="4"/>
      <c r="GX1101" s="4"/>
      <c r="GY1101" s="4"/>
      <c r="GZ1101" s="4"/>
      <c r="HA1101" s="4"/>
      <c r="HB1101" s="4"/>
      <c r="HC1101" s="4"/>
      <c r="HD1101" s="4"/>
      <c r="HE1101" s="4"/>
      <c r="HF1101" s="4"/>
      <c r="HG1101" s="4"/>
      <c r="HH1101" s="4"/>
      <c r="HI1101" s="4"/>
      <c r="HJ1101" s="4"/>
      <c r="HK1101" s="4"/>
      <c r="HL1101" s="4"/>
      <c r="HM1101" s="4"/>
      <c r="HN1101" s="4"/>
      <c r="HO1101" s="4"/>
      <c r="HP1101" s="4"/>
      <c r="HQ1101" s="4"/>
      <c r="HR1101" s="4"/>
      <c r="HS1101" s="4"/>
      <c r="HT1101" s="4"/>
      <c r="HU1101" s="4"/>
      <c r="HV1101" s="4"/>
      <c r="HW1101" s="4"/>
      <c r="HX1101" s="4"/>
      <c r="HY1101" s="4"/>
      <c r="HZ1101" s="4"/>
      <c r="IA1101" s="4"/>
      <c r="IB1101" s="4"/>
      <c r="IC1101" s="4"/>
      <c r="ID1101" s="4"/>
      <c r="IE1101" s="4"/>
      <c r="IF1101" s="4"/>
    </row>
    <row r="1102" spans="26:240" x14ac:dyDescent="0.2">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c r="DK1102" s="4"/>
      <c r="DL1102" s="4"/>
      <c r="DM1102" s="4"/>
      <c r="DN1102" s="4"/>
      <c r="DO1102" s="4"/>
      <c r="DP1102" s="4"/>
      <c r="DQ1102" s="4"/>
      <c r="DR1102" s="4"/>
      <c r="DS1102" s="4"/>
      <c r="DT1102" s="4"/>
      <c r="DU1102" s="4"/>
      <c r="DV1102" s="4"/>
      <c r="DW1102" s="4"/>
      <c r="DX1102" s="4"/>
      <c r="DY1102" s="4"/>
      <c r="DZ1102" s="4"/>
      <c r="EA1102" s="4"/>
      <c r="EB1102" s="4"/>
      <c r="EC1102" s="4"/>
      <c r="ED1102" s="4"/>
      <c r="EE1102" s="4"/>
      <c r="EF1102" s="4"/>
      <c r="EG1102" s="4"/>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c r="FP1102" s="4"/>
      <c r="FQ1102" s="4"/>
      <c r="FR1102" s="4"/>
      <c r="FS1102" s="4"/>
      <c r="FT1102" s="4"/>
      <c r="FU1102" s="4"/>
      <c r="FV1102" s="4"/>
      <c r="FW1102" s="4"/>
      <c r="FX1102" s="4"/>
      <c r="FY1102" s="4"/>
      <c r="FZ1102" s="4"/>
      <c r="GA1102" s="4"/>
      <c r="GB1102" s="4"/>
      <c r="GC1102" s="4"/>
      <c r="GD1102" s="4"/>
      <c r="GE1102" s="4"/>
      <c r="GF1102" s="4"/>
      <c r="GG1102" s="4"/>
      <c r="GH1102" s="4"/>
      <c r="GI1102" s="4"/>
      <c r="GJ1102" s="4"/>
      <c r="GK1102" s="4"/>
      <c r="GL1102" s="4"/>
      <c r="GM1102" s="4"/>
      <c r="GN1102" s="4"/>
      <c r="GO1102" s="4"/>
      <c r="GP1102" s="4"/>
      <c r="GQ1102" s="4"/>
      <c r="GR1102" s="4"/>
      <c r="GS1102" s="4"/>
      <c r="GT1102" s="4"/>
      <c r="GU1102" s="4"/>
      <c r="GV1102" s="4"/>
      <c r="GW1102" s="4"/>
      <c r="GX1102" s="4"/>
      <c r="GY1102" s="4"/>
      <c r="GZ1102" s="4"/>
      <c r="HA1102" s="4"/>
      <c r="HB1102" s="4"/>
      <c r="HC1102" s="4"/>
      <c r="HD1102" s="4"/>
      <c r="HE1102" s="4"/>
      <c r="HF1102" s="4"/>
      <c r="HG1102" s="4"/>
      <c r="HH1102" s="4"/>
      <c r="HI1102" s="4"/>
      <c r="HJ1102" s="4"/>
      <c r="HK1102" s="4"/>
      <c r="HL1102" s="4"/>
      <c r="HM1102" s="4"/>
      <c r="HN1102" s="4"/>
      <c r="HO1102" s="4"/>
      <c r="HP1102" s="4"/>
      <c r="HQ1102" s="4"/>
      <c r="HR1102" s="4"/>
      <c r="HS1102" s="4"/>
      <c r="HT1102" s="4"/>
      <c r="HU1102" s="4"/>
      <c r="HV1102" s="4"/>
      <c r="HW1102" s="4"/>
      <c r="HX1102" s="4"/>
      <c r="HY1102" s="4"/>
      <c r="HZ1102" s="4"/>
      <c r="IA1102" s="4"/>
      <c r="IB1102" s="4"/>
      <c r="IC1102" s="4"/>
      <c r="ID1102" s="4"/>
      <c r="IE1102" s="4"/>
      <c r="IF1102" s="4"/>
    </row>
    <row r="1103" spans="26:240" x14ac:dyDescent="0.2">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c r="DK1103" s="4"/>
      <c r="DL1103" s="4"/>
      <c r="DM1103" s="4"/>
      <c r="DN1103" s="4"/>
      <c r="DO1103" s="4"/>
      <c r="DP1103" s="4"/>
      <c r="DQ1103" s="4"/>
      <c r="DR1103" s="4"/>
      <c r="DS1103" s="4"/>
      <c r="DT1103" s="4"/>
      <c r="DU1103" s="4"/>
      <c r="DV1103" s="4"/>
      <c r="DW1103" s="4"/>
      <c r="DX1103" s="4"/>
      <c r="DY1103" s="4"/>
      <c r="DZ1103" s="4"/>
      <c r="EA1103" s="4"/>
      <c r="EB1103" s="4"/>
      <c r="EC1103" s="4"/>
      <c r="ED1103" s="4"/>
      <c r="EE1103" s="4"/>
      <c r="EF1103" s="4"/>
      <c r="EG1103" s="4"/>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c r="FP1103" s="4"/>
      <c r="FQ1103" s="4"/>
      <c r="FR1103" s="4"/>
      <c r="FS1103" s="4"/>
      <c r="FT1103" s="4"/>
      <c r="FU1103" s="4"/>
      <c r="FV1103" s="4"/>
      <c r="FW1103" s="4"/>
      <c r="FX1103" s="4"/>
      <c r="FY1103" s="4"/>
      <c r="FZ1103" s="4"/>
      <c r="GA1103" s="4"/>
      <c r="GB1103" s="4"/>
      <c r="GC1103" s="4"/>
      <c r="GD1103" s="4"/>
      <c r="GE1103" s="4"/>
      <c r="GF1103" s="4"/>
      <c r="GG1103" s="4"/>
      <c r="GH1103" s="4"/>
      <c r="GI1103" s="4"/>
      <c r="GJ1103" s="4"/>
      <c r="GK1103" s="4"/>
      <c r="GL1103" s="4"/>
      <c r="GM1103" s="4"/>
      <c r="GN1103" s="4"/>
      <c r="GO1103" s="4"/>
      <c r="GP1103" s="4"/>
      <c r="GQ1103" s="4"/>
      <c r="GR1103" s="4"/>
      <c r="GS1103" s="4"/>
      <c r="GT1103" s="4"/>
      <c r="GU1103" s="4"/>
      <c r="GV1103" s="4"/>
      <c r="GW1103" s="4"/>
      <c r="GX1103" s="4"/>
      <c r="GY1103" s="4"/>
      <c r="GZ1103" s="4"/>
      <c r="HA1103" s="4"/>
      <c r="HB1103" s="4"/>
      <c r="HC1103" s="4"/>
      <c r="HD1103" s="4"/>
      <c r="HE1103" s="4"/>
      <c r="HF1103" s="4"/>
      <c r="HG1103" s="4"/>
      <c r="HH1103" s="4"/>
      <c r="HI1103" s="4"/>
      <c r="HJ1103" s="4"/>
      <c r="HK1103" s="4"/>
      <c r="HL1103" s="4"/>
      <c r="HM1103" s="4"/>
      <c r="HN1103" s="4"/>
      <c r="HO1103" s="4"/>
      <c r="HP1103" s="4"/>
      <c r="HQ1103" s="4"/>
      <c r="HR1103" s="4"/>
      <c r="HS1103" s="4"/>
      <c r="HT1103" s="4"/>
      <c r="HU1103" s="4"/>
      <c r="HV1103" s="4"/>
      <c r="HW1103" s="4"/>
      <c r="HX1103" s="4"/>
      <c r="HY1103" s="4"/>
      <c r="HZ1103" s="4"/>
      <c r="IA1103" s="4"/>
      <c r="IB1103" s="4"/>
      <c r="IC1103" s="4"/>
      <c r="ID1103" s="4"/>
      <c r="IE1103" s="4"/>
      <c r="IF1103" s="4"/>
    </row>
    <row r="1104" spans="26:240" x14ac:dyDescent="0.2">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c r="DK1104" s="4"/>
      <c r="DL1104" s="4"/>
      <c r="DM1104" s="4"/>
      <c r="DN1104" s="4"/>
      <c r="DO1104" s="4"/>
      <c r="DP1104" s="4"/>
      <c r="DQ1104" s="4"/>
      <c r="DR1104" s="4"/>
      <c r="DS1104" s="4"/>
      <c r="DT1104" s="4"/>
      <c r="DU1104" s="4"/>
      <c r="DV1104" s="4"/>
      <c r="DW1104" s="4"/>
      <c r="DX1104" s="4"/>
      <c r="DY1104" s="4"/>
      <c r="DZ1104" s="4"/>
      <c r="EA1104" s="4"/>
      <c r="EB1104" s="4"/>
      <c r="EC1104" s="4"/>
      <c r="ED1104" s="4"/>
      <c r="EE1104" s="4"/>
      <c r="EF1104" s="4"/>
      <c r="EG1104" s="4"/>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c r="FP1104" s="4"/>
      <c r="FQ1104" s="4"/>
      <c r="FR1104" s="4"/>
      <c r="FS1104" s="4"/>
      <c r="FT1104" s="4"/>
      <c r="FU1104" s="4"/>
      <c r="FV1104" s="4"/>
      <c r="FW1104" s="4"/>
      <c r="FX1104" s="4"/>
      <c r="FY1104" s="4"/>
      <c r="FZ1104" s="4"/>
      <c r="GA1104" s="4"/>
      <c r="GB1104" s="4"/>
      <c r="GC1104" s="4"/>
      <c r="GD1104" s="4"/>
      <c r="GE1104" s="4"/>
      <c r="GF1104" s="4"/>
      <c r="GG1104" s="4"/>
      <c r="GH1104" s="4"/>
      <c r="GI1104" s="4"/>
      <c r="GJ1104" s="4"/>
      <c r="GK1104" s="4"/>
      <c r="GL1104" s="4"/>
      <c r="GM1104" s="4"/>
      <c r="GN1104" s="4"/>
      <c r="GO1104" s="4"/>
      <c r="GP1104" s="4"/>
      <c r="GQ1104" s="4"/>
      <c r="GR1104" s="4"/>
      <c r="GS1104" s="4"/>
      <c r="GT1104" s="4"/>
      <c r="GU1104" s="4"/>
      <c r="GV1104" s="4"/>
      <c r="GW1104" s="4"/>
      <c r="GX1104" s="4"/>
      <c r="GY1104" s="4"/>
      <c r="GZ1104" s="4"/>
      <c r="HA1104" s="4"/>
      <c r="HB1104" s="4"/>
      <c r="HC1104" s="4"/>
      <c r="HD1104" s="4"/>
      <c r="HE1104" s="4"/>
      <c r="HF1104" s="4"/>
      <c r="HG1104" s="4"/>
      <c r="HH1104" s="4"/>
      <c r="HI1104" s="4"/>
      <c r="HJ1104" s="4"/>
      <c r="HK1104" s="4"/>
      <c r="HL1104" s="4"/>
      <c r="HM1104" s="4"/>
      <c r="HN1104" s="4"/>
      <c r="HO1104" s="4"/>
      <c r="HP1104" s="4"/>
      <c r="HQ1104" s="4"/>
      <c r="HR1104" s="4"/>
      <c r="HS1104" s="4"/>
      <c r="HT1104" s="4"/>
      <c r="HU1104" s="4"/>
      <c r="HV1104" s="4"/>
      <c r="HW1104" s="4"/>
      <c r="HX1104" s="4"/>
      <c r="HY1104" s="4"/>
      <c r="HZ1104" s="4"/>
      <c r="IA1104" s="4"/>
      <c r="IB1104" s="4"/>
      <c r="IC1104" s="4"/>
      <c r="ID1104" s="4"/>
      <c r="IE1104" s="4"/>
      <c r="IF1104" s="4"/>
    </row>
    <row r="1105" spans="26:240" x14ac:dyDescent="0.2">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c r="DK1105" s="4"/>
      <c r="DL1105" s="4"/>
      <c r="DM1105" s="4"/>
      <c r="DN1105" s="4"/>
      <c r="DO1105" s="4"/>
      <c r="DP1105" s="4"/>
      <c r="DQ1105" s="4"/>
      <c r="DR1105" s="4"/>
      <c r="DS1105" s="4"/>
      <c r="DT1105" s="4"/>
      <c r="DU1105" s="4"/>
      <c r="DV1105" s="4"/>
      <c r="DW1105" s="4"/>
      <c r="DX1105" s="4"/>
      <c r="DY1105" s="4"/>
      <c r="DZ1105" s="4"/>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c r="FP1105" s="4"/>
      <c r="FQ1105" s="4"/>
      <c r="FR1105" s="4"/>
      <c r="FS1105" s="4"/>
      <c r="FT1105" s="4"/>
      <c r="FU1105" s="4"/>
      <c r="FV1105" s="4"/>
      <c r="FW1105" s="4"/>
      <c r="FX1105" s="4"/>
      <c r="FY1105" s="4"/>
      <c r="FZ1105" s="4"/>
      <c r="GA1105" s="4"/>
      <c r="GB1105" s="4"/>
      <c r="GC1105" s="4"/>
      <c r="GD1105" s="4"/>
      <c r="GE1105" s="4"/>
      <c r="GF1105" s="4"/>
      <c r="GG1105" s="4"/>
      <c r="GH1105" s="4"/>
      <c r="GI1105" s="4"/>
      <c r="GJ1105" s="4"/>
      <c r="GK1105" s="4"/>
      <c r="GL1105" s="4"/>
      <c r="GM1105" s="4"/>
      <c r="GN1105" s="4"/>
      <c r="GO1105" s="4"/>
      <c r="GP1105" s="4"/>
      <c r="GQ1105" s="4"/>
      <c r="GR1105" s="4"/>
      <c r="GS1105" s="4"/>
      <c r="GT1105" s="4"/>
      <c r="GU1105" s="4"/>
      <c r="GV1105" s="4"/>
      <c r="GW1105" s="4"/>
      <c r="GX1105" s="4"/>
      <c r="GY1105" s="4"/>
      <c r="GZ1105" s="4"/>
      <c r="HA1105" s="4"/>
      <c r="HB1105" s="4"/>
      <c r="HC1105" s="4"/>
      <c r="HD1105" s="4"/>
      <c r="HE1105" s="4"/>
      <c r="HF1105" s="4"/>
      <c r="HG1105" s="4"/>
      <c r="HH1105" s="4"/>
      <c r="HI1105" s="4"/>
      <c r="HJ1105" s="4"/>
      <c r="HK1105" s="4"/>
      <c r="HL1105" s="4"/>
      <c r="HM1105" s="4"/>
      <c r="HN1105" s="4"/>
      <c r="HO1105" s="4"/>
      <c r="HP1105" s="4"/>
      <c r="HQ1105" s="4"/>
      <c r="HR1105" s="4"/>
      <c r="HS1105" s="4"/>
      <c r="HT1105" s="4"/>
      <c r="HU1105" s="4"/>
      <c r="HV1105" s="4"/>
      <c r="HW1105" s="4"/>
      <c r="HX1105" s="4"/>
      <c r="HY1105" s="4"/>
      <c r="HZ1105" s="4"/>
      <c r="IA1105" s="4"/>
      <c r="IB1105" s="4"/>
      <c r="IC1105" s="4"/>
      <c r="ID1105" s="4"/>
      <c r="IE1105" s="4"/>
      <c r="IF1105" s="4"/>
    </row>
    <row r="1106" spans="26:240" x14ac:dyDescent="0.2">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c r="DK1106" s="4"/>
      <c r="DL1106" s="4"/>
      <c r="DM1106" s="4"/>
      <c r="DN1106" s="4"/>
      <c r="DO1106" s="4"/>
      <c r="DP1106" s="4"/>
      <c r="DQ1106" s="4"/>
      <c r="DR1106" s="4"/>
      <c r="DS1106" s="4"/>
      <c r="DT1106" s="4"/>
      <c r="DU1106" s="4"/>
      <c r="DV1106" s="4"/>
      <c r="DW1106" s="4"/>
      <c r="DX1106" s="4"/>
      <c r="DY1106" s="4"/>
      <c r="DZ1106" s="4"/>
      <c r="EA1106" s="4"/>
      <c r="EB1106" s="4"/>
      <c r="EC1106" s="4"/>
      <c r="ED1106" s="4"/>
      <c r="EE1106" s="4"/>
      <c r="EF1106" s="4"/>
      <c r="EG1106" s="4"/>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c r="FP1106" s="4"/>
      <c r="FQ1106" s="4"/>
      <c r="FR1106" s="4"/>
      <c r="FS1106" s="4"/>
      <c r="FT1106" s="4"/>
      <c r="FU1106" s="4"/>
      <c r="FV1106" s="4"/>
      <c r="FW1106" s="4"/>
      <c r="FX1106" s="4"/>
      <c r="FY1106" s="4"/>
      <c r="FZ1106" s="4"/>
      <c r="GA1106" s="4"/>
      <c r="GB1106" s="4"/>
      <c r="GC1106" s="4"/>
      <c r="GD1106" s="4"/>
      <c r="GE1106" s="4"/>
      <c r="GF1106" s="4"/>
      <c r="GG1106" s="4"/>
      <c r="GH1106" s="4"/>
      <c r="GI1106" s="4"/>
      <c r="GJ1106" s="4"/>
      <c r="GK1106" s="4"/>
      <c r="GL1106" s="4"/>
      <c r="GM1106" s="4"/>
      <c r="GN1106" s="4"/>
      <c r="GO1106" s="4"/>
      <c r="GP1106" s="4"/>
      <c r="GQ1106" s="4"/>
      <c r="GR1106" s="4"/>
      <c r="GS1106" s="4"/>
      <c r="GT1106" s="4"/>
      <c r="GU1106" s="4"/>
      <c r="GV1106" s="4"/>
      <c r="GW1106" s="4"/>
      <c r="GX1106" s="4"/>
      <c r="GY1106" s="4"/>
      <c r="GZ1106" s="4"/>
      <c r="HA1106" s="4"/>
      <c r="HB1106" s="4"/>
      <c r="HC1106" s="4"/>
      <c r="HD1106" s="4"/>
      <c r="HE1106" s="4"/>
      <c r="HF1106" s="4"/>
      <c r="HG1106" s="4"/>
      <c r="HH1106" s="4"/>
      <c r="HI1106" s="4"/>
      <c r="HJ1106" s="4"/>
      <c r="HK1106" s="4"/>
      <c r="HL1106" s="4"/>
      <c r="HM1106" s="4"/>
      <c r="HN1106" s="4"/>
      <c r="HO1106" s="4"/>
      <c r="HP1106" s="4"/>
      <c r="HQ1106" s="4"/>
      <c r="HR1106" s="4"/>
      <c r="HS1106" s="4"/>
      <c r="HT1106" s="4"/>
      <c r="HU1106" s="4"/>
      <c r="HV1106" s="4"/>
      <c r="HW1106" s="4"/>
      <c r="HX1106" s="4"/>
      <c r="HY1106" s="4"/>
      <c r="HZ1106" s="4"/>
      <c r="IA1106" s="4"/>
      <c r="IB1106" s="4"/>
      <c r="IC1106" s="4"/>
      <c r="ID1106" s="4"/>
      <c r="IE1106" s="4"/>
      <c r="IF1106" s="4"/>
    </row>
    <row r="1107" spans="26:240" x14ac:dyDescent="0.2">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c r="DK1107" s="4"/>
      <c r="DL1107" s="4"/>
      <c r="DM1107" s="4"/>
      <c r="DN1107" s="4"/>
      <c r="DO1107" s="4"/>
      <c r="DP1107" s="4"/>
      <c r="DQ1107" s="4"/>
      <c r="DR1107" s="4"/>
      <c r="DS1107" s="4"/>
      <c r="DT1107" s="4"/>
      <c r="DU1107" s="4"/>
      <c r="DV1107" s="4"/>
      <c r="DW1107" s="4"/>
      <c r="DX1107" s="4"/>
      <c r="DY1107" s="4"/>
      <c r="DZ1107" s="4"/>
      <c r="EA1107" s="4"/>
      <c r="EB1107" s="4"/>
      <c r="EC1107" s="4"/>
      <c r="ED1107" s="4"/>
      <c r="EE1107" s="4"/>
      <c r="EF1107" s="4"/>
      <c r="EG1107" s="4"/>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c r="FP1107" s="4"/>
      <c r="FQ1107" s="4"/>
      <c r="FR1107" s="4"/>
      <c r="FS1107" s="4"/>
      <c r="FT1107" s="4"/>
      <c r="FU1107" s="4"/>
      <c r="FV1107" s="4"/>
      <c r="FW1107" s="4"/>
      <c r="FX1107" s="4"/>
      <c r="FY1107" s="4"/>
      <c r="FZ1107" s="4"/>
      <c r="GA1107" s="4"/>
      <c r="GB1107" s="4"/>
      <c r="GC1107" s="4"/>
      <c r="GD1107" s="4"/>
      <c r="GE1107" s="4"/>
      <c r="GF1107" s="4"/>
      <c r="GG1107" s="4"/>
      <c r="GH1107" s="4"/>
      <c r="GI1107" s="4"/>
      <c r="GJ1107" s="4"/>
      <c r="GK1107" s="4"/>
      <c r="GL1107" s="4"/>
      <c r="GM1107" s="4"/>
      <c r="GN1107" s="4"/>
      <c r="GO1107" s="4"/>
      <c r="GP1107" s="4"/>
      <c r="GQ1107" s="4"/>
      <c r="GR1107" s="4"/>
      <c r="GS1107" s="4"/>
      <c r="GT1107" s="4"/>
      <c r="GU1107" s="4"/>
      <c r="GV1107" s="4"/>
      <c r="GW1107" s="4"/>
      <c r="GX1107" s="4"/>
      <c r="GY1107" s="4"/>
      <c r="GZ1107" s="4"/>
      <c r="HA1107" s="4"/>
      <c r="HB1107" s="4"/>
      <c r="HC1107" s="4"/>
      <c r="HD1107" s="4"/>
      <c r="HE1107" s="4"/>
      <c r="HF1107" s="4"/>
      <c r="HG1107" s="4"/>
      <c r="HH1107" s="4"/>
      <c r="HI1107" s="4"/>
      <c r="HJ1107" s="4"/>
      <c r="HK1107" s="4"/>
      <c r="HL1107" s="4"/>
      <c r="HM1107" s="4"/>
      <c r="HN1107" s="4"/>
      <c r="HO1107" s="4"/>
      <c r="HP1107" s="4"/>
      <c r="HQ1107" s="4"/>
      <c r="HR1107" s="4"/>
      <c r="HS1107" s="4"/>
      <c r="HT1107" s="4"/>
      <c r="HU1107" s="4"/>
      <c r="HV1107" s="4"/>
      <c r="HW1107" s="4"/>
      <c r="HX1107" s="4"/>
      <c r="HY1107" s="4"/>
      <c r="HZ1107" s="4"/>
      <c r="IA1107" s="4"/>
      <c r="IB1107" s="4"/>
      <c r="IC1107" s="4"/>
      <c r="ID1107" s="4"/>
      <c r="IE1107" s="4"/>
      <c r="IF1107" s="4"/>
    </row>
    <row r="1108" spans="26:240" x14ac:dyDescent="0.2">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c r="DK1108" s="4"/>
      <c r="DL1108" s="4"/>
      <c r="DM1108" s="4"/>
      <c r="DN1108" s="4"/>
      <c r="DO1108" s="4"/>
      <c r="DP1108" s="4"/>
      <c r="DQ1108" s="4"/>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c r="FK1108" s="4"/>
      <c r="FL1108" s="4"/>
      <c r="FM1108" s="4"/>
      <c r="FN1108" s="4"/>
      <c r="FO1108" s="4"/>
      <c r="FP1108" s="4"/>
      <c r="FQ1108" s="4"/>
      <c r="FR1108" s="4"/>
      <c r="FS1108" s="4"/>
      <c r="FT1108" s="4"/>
      <c r="FU1108" s="4"/>
      <c r="FV1108" s="4"/>
      <c r="FW1108" s="4"/>
      <c r="FX1108" s="4"/>
      <c r="FY1108" s="4"/>
      <c r="FZ1108" s="4"/>
      <c r="GA1108" s="4"/>
      <c r="GB1108" s="4"/>
      <c r="GC1108" s="4"/>
      <c r="GD1108" s="4"/>
      <c r="GE1108" s="4"/>
      <c r="GF1108" s="4"/>
      <c r="GG1108" s="4"/>
      <c r="GH1108" s="4"/>
      <c r="GI1108" s="4"/>
      <c r="GJ1108" s="4"/>
      <c r="GK1108" s="4"/>
      <c r="GL1108" s="4"/>
      <c r="GM1108" s="4"/>
      <c r="GN1108" s="4"/>
      <c r="GO1108" s="4"/>
      <c r="GP1108" s="4"/>
      <c r="GQ1108" s="4"/>
      <c r="GR1108" s="4"/>
      <c r="GS1108" s="4"/>
      <c r="GT1108" s="4"/>
      <c r="GU1108" s="4"/>
      <c r="GV1108" s="4"/>
      <c r="GW1108" s="4"/>
      <c r="GX1108" s="4"/>
      <c r="GY1108" s="4"/>
      <c r="GZ1108" s="4"/>
      <c r="HA1108" s="4"/>
      <c r="HB1108" s="4"/>
      <c r="HC1108" s="4"/>
      <c r="HD1108" s="4"/>
      <c r="HE1108" s="4"/>
      <c r="HF1108" s="4"/>
      <c r="HG1108" s="4"/>
      <c r="HH1108" s="4"/>
      <c r="HI1108" s="4"/>
      <c r="HJ1108" s="4"/>
      <c r="HK1108" s="4"/>
      <c r="HL1108" s="4"/>
      <c r="HM1108" s="4"/>
      <c r="HN1108" s="4"/>
      <c r="HO1108" s="4"/>
      <c r="HP1108" s="4"/>
      <c r="HQ1108" s="4"/>
      <c r="HR1108" s="4"/>
      <c r="HS1108" s="4"/>
      <c r="HT1108" s="4"/>
      <c r="HU1108" s="4"/>
      <c r="HV1108" s="4"/>
      <c r="HW1108" s="4"/>
      <c r="HX1108" s="4"/>
      <c r="HY1108" s="4"/>
      <c r="HZ1108" s="4"/>
      <c r="IA1108" s="4"/>
      <c r="IB1108" s="4"/>
      <c r="IC1108" s="4"/>
      <c r="ID1108" s="4"/>
      <c r="IE1108" s="4"/>
      <c r="IF1108" s="4"/>
    </row>
    <row r="1109" spans="26:240" x14ac:dyDescent="0.2">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c r="DK1109" s="4"/>
      <c r="DL1109" s="4"/>
      <c r="DM1109" s="4"/>
      <c r="DN1109" s="4"/>
      <c r="DO1109" s="4"/>
      <c r="DP1109" s="4"/>
      <c r="DQ1109" s="4"/>
      <c r="DR1109" s="4"/>
      <c r="DS1109" s="4"/>
      <c r="DT1109" s="4"/>
      <c r="DU1109" s="4"/>
      <c r="DV1109" s="4"/>
      <c r="DW1109" s="4"/>
      <c r="DX1109" s="4"/>
      <c r="DY1109" s="4"/>
      <c r="DZ1109" s="4"/>
      <c r="EA1109" s="4"/>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c r="FP1109" s="4"/>
      <c r="FQ1109" s="4"/>
      <c r="FR1109" s="4"/>
      <c r="FS1109" s="4"/>
      <c r="FT1109" s="4"/>
      <c r="FU1109" s="4"/>
      <c r="FV1109" s="4"/>
      <c r="FW1109" s="4"/>
      <c r="FX1109" s="4"/>
      <c r="FY1109" s="4"/>
      <c r="FZ1109" s="4"/>
      <c r="GA1109" s="4"/>
      <c r="GB1109" s="4"/>
      <c r="GC1109" s="4"/>
      <c r="GD1109" s="4"/>
      <c r="GE1109" s="4"/>
      <c r="GF1109" s="4"/>
      <c r="GG1109" s="4"/>
      <c r="GH1109" s="4"/>
      <c r="GI1109" s="4"/>
      <c r="GJ1109" s="4"/>
      <c r="GK1109" s="4"/>
      <c r="GL1109" s="4"/>
      <c r="GM1109" s="4"/>
      <c r="GN1109" s="4"/>
      <c r="GO1109" s="4"/>
      <c r="GP1109" s="4"/>
      <c r="GQ1109" s="4"/>
      <c r="GR1109" s="4"/>
      <c r="GS1109" s="4"/>
      <c r="GT1109" s="4"/>
      <c r="GU1109" s="4"/>
      <c r="GV1109" s="4"/>
      <c r="GW1109" s="4"/>
      <c r="GX1109" s="4"/>
      <c r="GY1109" s="4"/>
      <c r="GZ1109" s="4"/>
      <c r="HA1109" s="4"/>
      <c r="HB1109" s="4"/>
      <c r="HC1109" s="4"/>
      <c r="HD1109" s="4"/>
      <c r="HE1109" s="4"/>
      <c r="HF1109" s="4"/>
      <c r="HG1109" s="4"/>
      <c r="HH1109" s="4"/>
      <c r="HI1109" s="4"/>
      <c r="HJ1109" s="4"/>
      <c r="HK1109" s="4"/>
      <c r="HL1109" s="4"/>
      <c r="HM1109" s="4"/>
      <c r="HN1109" s="4"/>
      <c r="HO1109" s="4"/>
      <c r="HP1109" s="4"/>
      <c r="HQ1109" s="4"/>
      <c r="HR1109" s="4"/>
      <c r="HS1109" s="4"/>
      <c r="HT1109" s="4"/>
      <c r="HU1109" s="4"/>
      <c r="HV1109" s="4"/>
      <c r="HW1109" s="4"/>
      <c r="HX1109" s="4"/>
      <c r="HY1109" s="4"/>
      <c r="HZ1109" s="4"/>
      <c r="IA1109" s="4"/>
      <c r="IB1109" s="4"/>
      <c r="IC1109" s="4"/>
      <c r="ID1109" s="4"/>
      <c r="IE1109" s="4"/>
      <c r="IF1109" s="4"/>
    </row>
    <row r="1110" spans="26:240" x14ac:dyDescent="0.2">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c r="DK1110" s="4"/>
      <c r="DL1110" s="4"/>
      <c r="DM1110" s="4"/>
      <c r="DN1110" s="4"/>
      <c r="DO1110" s="4"/>
      <c r="DP1110" s="4"/>
      <c r="DQ1110" s="4"/>
      <c r="DR1110" s="4"/>
      <c r="DS1110" s="4"/>
      <c r="DT1110" s="4"/>
      <c r="DU1110" s="4"/>
      <c r="DV1110" s="4"/>
      <c r="DW1110" s="4"/>
      <c r="DX1110" s="4"/>
      <c r="DY1110" s="4"/>
      <c r="DZ1110" s="4"/>
      <c r="EA1110" s="4"/>
      <c r="EB1110" s="4"/>
      <c r="EC1110" s="4"/>
      <c r="ED1110" s="4"/>
      <c r="EE1110" s="4"/>
      <c r="EF1110" s="4"/>
      <c r="EG1110" s="4"/>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c r="FP1110" s="4"/>
      <c r="FQ1110" s="4"/>
      <c r="FR1110" s="4"/>
      <c r="FS1110" s="4"/>
      <c r="FT1110" s="4"/>
      <c r="FU1110" s="4"/>
      <c r="FV1110" s="4"/>
      <c r="FW1110" s="4"/>
      <c r="FX1110" s="4"/>
      <c r="FY1110" s="4"/>
      <c r="FZ1110" s="4"/>
      <c r="GA1110" s="4"/>
      <c r="GB1110" s="4"/>
      <c r="GC1110" s="4"/>
      <c r="GD1110" s="4"/>
      <c r="GE1110" s="4"/>
      <c r="GF1110" s="4"/>
      <c r="GG1110" s="4"/>
      <c r="GH1110" s="4"/>
      <c r="GI1110" s="4"/>
      <c r="GJ1110" s="4"/>
      <c r="GK1110" s="4"/>
      <c r="GL1110" s="4"/>
      <c r="GM1110" s="4"/>
      <c r="GN1110" s="4"/>
      <c r="GO1110" s="4"/>
      <c r="GP1110" s="4"/>
      <c r="GQ1110" s="4"/>
      <c r="GR1110" s="4"/>
      <c r="GS1110" s="4"/>
      <c r="GT1110" s="4"/>
      <c r="GU1110" s="4"/>
      <c r="GV1110" s="4"/>
      <c r="GW1110" s="4"/>
      <c r="GX1110" s="4"/>
      <c r="GY1110" s="4"/>
      <c r="GZ1110" s="4"/>
      <c r="HA1110" s="4"/>
      <c r="HB1110" s="4"/>
      <c r="HC1110" s="4"/>
      <c r="HD1110" s="4"/>
      <c r="HE1110" s="4"/>
      <c r="HF1110" s="4"/>
      <c r="HG1110" s="4"/>
      <c r="HH1110" s="4"/>
      <c r="HI1110" s="4"/>
      <c r="HJ1110" s="4"/>
      <c r="HK1110" s="4"/>
      <c r="HL1110" s="4"/>
      <c r="HM1110" s="4"/>
      <c r="HN1110" s="4"/>
      <c r="HO1110" s="4"/>
      <c r="HP1110" s="4"/>
      <c r="HQ1110" s="4"/>
      <c r="HR1110" s="4"/>
      <c r="HS1110" s="4"/>
      <c r="HT1110" s="4"/>
      <c r="HU1110" s="4"/>
      <c r="HV1110" s="4"/>
      <c r="HW1110" s="4"/>
      <c r="HX1110" s="4"/>
      <c r="HY1110" s="4"/>
      <c r="HZ1110" s="4"/>
      <c r="IA1110" s="4"/>
      <c r="IB1110" s="4"/>
      <c r="IC1110" s="4"/>
      <c r="ID1110" s="4"/>
      <c r="IE1110" s="4"/>
      <c r="IF1110" s="4"/>
    </row>
    <row r="1111" spans="26:240" x14ac:dyDescent="0.2">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c r="DK1111" s="4"/>
      <c r="DL1111" s="4"/>
      <c r="DM1111" s="4"/>
      <c r="DN1111" s="4"/>
      <c r="DO1111" s="4"/>
      <c r="DP1111" s="4"/>
      <c r="DQ1111" s="4"/>
      <c r="DR1111" s="4"/>
      <c r="DS1111" s="4"/>
      <c r="DT1111" s="4"/>
      <c r="DU1111" s="4"/>
      <c r="DV1111" s="4"/>
      <c r="DW1111" s="4"/>
      <c r="DX1111" s="4"/>
      <c r="DY1111" s="4"/>
      <c r="DZ1111" s="4"/>
      <c r="EA1111" s="4"/>
      <c r="EB1111" s="4"/>
      <c r="EC1111" s="4"/>
      <c r="ED1111" s="4"/>
      <c r="EE1111" s="4"/>
      <c r="EF1111" s="4"/>
      <c r="EG1111" s="4"/>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c r="FP1111" s="4"/>
      <c r="FQ1111" s="4"/>
      <c r="FR1111" s="4"/>
      <c r="FS1111" s="4"/>
      <c r="FT1111" s="4"/>
      <c r="FU1111" s="4"/>
      <c r="FV1111" s="4"/>
      <c r="FW1111" s="4"/>
      <c r="FX1111" s="4"/>
      <c r="FY1111" s="4"/>
      <c r="FZ1111" s="4"/>
      <c r="GA1111" s="4"/>
      <c r="GB1111" s="4"/>
      <c r="GC1111" s="4"/>
      <c r="GD1111" s="4"/>
      <c r="GE1111" s="4"/>
      <c r="GF1111" s="4"/>
      <c r="GG1111" s="4"/>
      <c r="GH1111" s="4"/>
      <c r="GI1111" s="4"/>
      <c r="GJ1111" s="4"/>
      <c r="GK1111" s="4"/>
      <c r="GL1111" s="4"/>
      <c r="GM1111" s="4"/>
      <c r="GN1111" s="4"/>
      <c r="GO1111" s="4"/>
      <c r="GP1111" s="4"/>
      <c r="GQ1111" s="4"/>
      <c r="GR1111" s="4"/>
      <c r="GS1111" s="4"/>
      <c r="GT1111" s="4"/>
      <c r="GU1111" s="4"/>
      <c r="GV1111" s="4"/>
      <c r="GW1111" s="4"/>
      <c r="GX1111" s="4"/>
      <c r="GY1111" s="4"/>
      <c r="GZ1111" s="4"/>
      <c r="HA1111" s="4"/>
      <c r="HB1111" s="4"/>
      <c r="HC1111" s="4"/>
      <c r="HD1111" s="4"/>
      <c r="HE1111" s="4"/>
      <c r="HF1111" s="4"/>
      <c r="HG1111" s="4"/>
      <c r="HH1111" s="4"/>
      <c r="HI1111" s="4"/>
      <c r="HJ1111" s="4"/>
      <c r="HK1111" s="4"/>
      <c r="HL1111" s="4"/>
      <c r="HM1111" s="4"/>
      <c r="HN1111" s="4"/>
      <c r="HO1111" s="4"/>
      <c r="HP1111" s="4"/>
      <c r="HQ1111" s="4"/>
      <c r="HR1111" s="4"/>
      <c r="HS1111" s="4"/>
      <c r="HT1111" s="4"/>
      <c r="HU1111" s="4"/>
      <c r="HV1111" s="4"/>
      <c r="HW1111" s="4"/>
      <c r="HX1111" s="4"/>
      <c r="HY1111" s="4"/>
      <c r="HZ1111" s="4"/>
      <c r="IA1111" s="4"/>
      <c r="IB1111" s="4"/>
      <c r="IC1111" s="4"/>
      <c r="ID1111" s="4"/>
      <c r="IE1111" s="4"/>
      <c r="IF1111" s="4"/>
    </row>
    <row r="1112" spans="26:240" x14ac:dyDescent="0.2">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c r="DK1112" s="4"/>
      <c r="DL1112" s="4"/>
      <c r="DM1112" s="4"/>
      <c r="DN1112" s="4"/>
      <c r="DO1112" s="4"/>
      <c r="DP1112" s="4"/>
      <c r="DQ1112" s="4"/>
      <c r="DR1112" s="4"/>
      <c r="DS1112" s="4"/>
      <c r="DT1112" s="4"/>
      <c r="DU1112" s="4"/>
      <c r="DV1112" s="4"/>
      <c r="DW1112" s="4"/>
      <c r="DX1112" s="4"/>
      <c r="DY1112" s="4"/>
      <c r="DZ1112" s="4"/>
      <c r="EA1112" s="4"/>
      <c r="EB1112" s="4"/>
      <c r="EC1112" s="4"/>
      <c r="ED1112" s="4"/>
      <c r="EE1112" s="4"/>
      <c r="EF1112" s="4"/>
      <c r="EG1112" s="4"/>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c r="FP1112" s="4"/>
      <c r="FQ1112" s="4"/>
      <c r="FR1112" s="4"/>
      <c r="FS1112" s="4"/>
      <c r="FT1112" s="4"/>
      <c r="FU1112" s="4"/>
      <c r="FV1112" s="4"/>
      <c r="FW1112" s="4"/>
      <c r="FX1112" s="4"/>
      <c r="FY1112" s="4"/>
      <c r="FZ1112" s="4"/>
      <c r="GA1112" s="4"/>
      <c r="GB1112" s="4"/>
      <c r="GC1112" s="4"/>
      <c r="GD1112" s="4"/>
      <c r="GE1112" s="4"/>
      <c r="GF1112" s="4"/>
      <c r="GG1112" s="4"/>
      <c r="GH1112" s="4"/>
      <c r="GI1112" s="4"/>
      <c r="GJ1112" s="4"/>
      <c r="GK1112" s="4"/>
      <c r="GL1112" s="4"/>
      <c r="GM1112" s="4"/>
      <c r="GN1112" s="4"/>
      <c r="GO1112" s="4"/>
      <c r="GP1112" s="4"/>
      <c r="GQ1112" s="4"/>
      <c r="GR1112" s="4"/>
      <c r="GS1112" s="4"/>
      <c r="GT1112" s="4"/>
      <c r="GU1112" s="4"/>
      <c r="GV1112" s="4"/>
      <c r="GW1112" s="4"/>
      <c r="GX1112" s="4"/>
      <c r="GY1112" s="4"/>
      <c r="GZ1112" s="4"/>
      <c r="HA1112" s="4"/>
      <c r="HB1112" s="4"/>
      <c r="HC1112" s="4"/>
      <c r="HD1112" s="4"/>
      <c r="HE1112" s="4"/>
      <c r="HF1112" s="4"/>
      <c r="HG1112" s="4"/>
      <c r="HH1112" s="4"/>
      <c r="HI1112" s="4"/>
      <c r="HJ1112" s="4"/>
      <c r="HK1112" s="4"/>
      <c r="HL1112" s="4"/>
      <c r="HM1112" s="4"/>
      <c r="HN1112" s="4"/>
      <c r="HO1112" s="4"/>
      <c r="HP1112" s="4"/>
      <c r="HQ1112" s="4"/>
      <c r="HR1112" s="4"/>
      <c r="HS1112" s="4"/>
      <c r="HT1112" s="4"/>
      <c r="HU1112" s="4"/>
      <c r="HV1112" s="4"/>
      <c r="HW1112" s="4"/>
      <c r="HX1112" s="4"/>
      <c r="HY1112" s="4"/>
      <c r="HZ1112" s="4"/>
      <c r="IA1112" s="4"/>
      <c r="IB1112" s="4"/>
      <c r="IC1112" s="4"/>
      <c r="ID1112" s="4"/>
      <c r="IE1112" s="4"/>
      <c r="IF1112" s="4"/>
    </row>
    <row r="1113" spans="26:240" x14ac:dyDescent="0.2">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c r="DK1113" s="4"/>
      <c r="DL1113" s="4"/>
      <c r="DM1113" s="4"/>
      <c r="DN1113" s="4"/>
      <c r="DO1113" s="4"/>
      <c r="DP1113" s="4"/>
      <c r="DQ1113" s="4"/>
      <c r="DR1113" s="4"/>
      <c r="DS1113" s="4"/>
      <c r="DT1113" s="4"/>
      <c r="DU1113" s="4"/>
      <c r="DV1113" s="4"/>
      <c r="DW1113" s="4"/>
      <c r="DX1113" s="4"/>
      <c r="DY1113" s="4"/>
      <c r="DZ1113" s="4"/>
      <c r="EA1113" s="4"/>
      <c r="EB1113" s="4"/>
      <c r="EC1113" s="4"/>
      <c r="ED1113" s="4"/>
      <c r="EE1113" s="4"/>
      <c r="EF1113" s="4"/>
      <c r="EG1113" s="4"/>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c r="FP1113" s="4"/>
      <c r="FQ1113" s="4"/>
      <c r="FR1113" s="4"/>
      <c r="FS1113" s="4"/>
      <c r="FT1113" s="4"/>
      <c r="FU1113" s="4"/>
      <c r="FV1113" s="4"/>
      <c r="FW1113" s="4"/>
      <c r="FX1113" s="4"/>
      <c r="FY1113" s="4"/>
      <c r="FZ1113" s="4"/>
      <c r="GA1113" s="4"/>
      <c r="GB1113" s="4"/>
      <c r="GC1113" s="4"/>
      <c r="GD1113" s="4"/>
      <c r="GE1113" s="4"/>
      <c r="GF1113" s="4"/>
      <c r="GG1113" s="4"/>
      <c r="GH1113" s="4"/>
      <c r="GI1113" s="4"/>
      <c r="GJ1113" s="4"/>
      <c r="GK1113" s="4"/>
      <c r="GL1113" s="4"/>
      <c r="GM1113" s="4"/>
      <c r="GN1113" s="4"/>
      <c r="GO1113" s="4"/>
      <c r="GP1113" s="4"/>
      <c r="GQ1113" s="4"/>
      <c r="GR1113" s="4"/>
      <c r="GS1113" s="4"/>
      <c r="GT1113" s="4"/>
      <c r="GU1113" s="4"/>
      <c r="GV1113" s="4"/>
      <c r="GW1113" s="4"/>
      <c r="GX1113" s="4"/>
      <c r="GY1113" s="4"/>
      <c r="GZ1113" s="4"/>
      <c r="HA1113" s="4"/>
      <c r="HB1113" s="4"/>
      <c r="HC1113" s="4"/>
      <c r="HD1113" s="4"/>
      <c r="HE1113" s="4"/>
      <c r="HF1113" s="4"/>
      <c r="HG1113" s="4"/>
      <c r="HH1113" s="4"/>
      <c r="HI1113" s="4"/>
      <c r="HJ1113" s="4"/>
      <c r="HK1113" s="4"/>
      <c r="HL1113" s="4"/>
      <c r="HM1113" s="4"/>
      <c r="HN1113" s="4"/>
      <c r="HO1113" s="4"/>
      <c r="HP1113" s="4"/>
      <c r="HQ1113" s="4"/>
      <c r="HR1113" s="4"/>
      <c r="HS1113" s="4"/>
      <c r="HT1113" s="4"/>
      <c r="HU1113" s="4"/>
      <c r="HV1113" s="4"/>
      <c r="HW1113" s="4"/>
      <c r="HX1113" s="4"/>
      <c r="HY1113" s="4"/>
      <c r="HZ1113" s="4"/>
      <c r="IA1113" s="4"/>
      <c r="IB1113" s="4"/>
      <c r="IC1113" s="4"/>
      <c r="ID1113" s="4"/>
      <c r="IE1113" s="4"/>
      <c r="IF1113" s="4"/>
    </row>
    <row r="1114" spans="26:240" x14ac:dyDescent="0.2">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c r="DK1114" s="4"/>
      <c r="DL1114" s="4"/>
      <c r="DM1114" s="4"/>
      <c r="DN1114" s="4"/>
      <c r="DO1114" s="4"/>
      <c r="DP1114" s="4"/>
      <c r="DQ1114" s="4"/>
      <c r="DR1114" s="4"/>
      <c r="DS1114" s="4"/>
      <c r="DT1114" s="4"/>
      <c r="DU1114" s="4"/>
      <c r="DV1114" s="4"/>
      <c r="DW1114" s="4"/>
      <c r="DX1114" s="4"/>
      <c r="DY1114" s="4"/>
      <c r="DZ1114" s="4"/>
      <c r="EA1114" s="4"/>
      <c r="EB1114" s="4"/>
      <c r="EC1114" s="4"/>
      <c r="ED1114" s="4"/>
      <c r="EE1114" s="4"/>
      <c r="EF1114" s="4"/>
      <c r="EG1114" s="4"/>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c r="FP1114" s="4"/>
      <c r="FQ1114" s="4"/>
      <c r="FR1114" s="4"/>
      <c r="FS1114" s="4"/>
      <c r="FT1114" s="4"/>
      <c r="FU1114" s="4"/>
      <c r="FV1114" s="4"/>
      <c r="FW1114" s="4"/>
      <c r="FX1114" s="4"/>
      <c r="FY1114" s="4"/>
      <c r="FZ1114" s="4"/>
      <c r="GA1114" s="4"/>
      <c r="GB1114" s="4"/>
      <c r="GC1114" s="4"/>
      <c r="GD1114" s="4"/>
      <c r="GE1114" s="4"/>
      <c r="GF1114" s="4"/>
      <c r="GG1114" s="4"/>
      <c r="GH1114" s="4"/>
      <c r="GI1114" s="4"/>
      <c r="GJ1114" s="4"/>
      <c r="GK1114" s="4"/>
      <c r="GL1114" s="4"/>
      <c r="GM1114" s="4"/>
      <c r="GN1114" s="4"/>
      <c r="GO1114" s="4"/>
      <c r="GP1114" s="4"/>
      <c r="GQ1114" s="4"/>
      <c r="GR1114" s="4"/>
      <c r="GS1114" s="4"/>
      <c r="GT1114" s="4"/>
      <c r="GU1114" s="4"/>
      <c r="GV1114" s="4"/>
      <c r="GW1114" s="4"/>
      <c r="GX1114" s="4"/>
      <c r="GY1114" s="4"/>
      <c r="GZ1114" s="4"/>
      <c r="HA1114" s="4"/>
      <c r="HB1114" s="4"/>
      <c r="HC1114" s="4"/>
      <c r="HD1114" s="4"/>
      <c r="HE1114" s="4"/>
      <c r="HF1114" s="4"/>
      <c r="HG1114" s="4"/>
      <c r="HH1114" s="4"/>
      <c r="HI1114" s="4"/>
      <c r="HJ1114" s="4"/>
      <c r="HK1114" s="4"/>
      <c r="HL1114" s="4"/>
      <c r="HM1114" s="4"/>
      <c r="HN1114" s="4"/>
      <c r="HO1114" s="4"/>
      <c r="HP1114" s="4"/>
      <c r="HQ1114" s="4"/>
      <c r="HR1114" s="4"/>
      <c r="HS1114" s="4"/>
      <c r="HT1114" s="4"/>
      <c r="HU1114" s="4"/>
      <c r="HV1114" s="4"/>
      <c r="HW1114" s="4"/>
      <c r="HX1114" s="4"/>
      <c r="HY1114" s="4"/>
      <c r="HZ1114" s="4"/>
      <c r="IA1114" s="4"/>
      <c r="IB1114" s="4"/>
      <c r="IC1114" s="4"/>
      <c r="ID1114" s="4"/>
      <c r="IE1114" s="4"/>
      <c r="IF1114" s="4"/>
    </row>
    <row r="1115" spans="26:240" x14ac:dyDescent="0.2">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c r="DK1115" s="4"/>
      <c r="DL1115" s="4"/>
      <c r="DM1115" s="4"/>
      <c r="DN1115" s="4"/>
      <c r="DO1115" s="4"/>
      <c r="DP1115" s="4"/>
      <c r="DQ1115" s="4"/>
      <c r="DR1115" s="4"/>
      <c r="DS1115" s="4"/>
      <c r="DT1115" s="4"/>
      <c r="DU1115" s="4"/>
      <c r="DV1115" s="4"/>
      <c r="DW1115" s="4"/>
      <c r="DX1115" s="4"/>
      <c r="DY1115" s="4"/>
      <c r="DZ1115" s="4"/>
      <c r="EA1115" s="4"/>
      <c r="EB1115" s="4"/>
      <c r="EC1115" s="4"/>
      <c r="ED1115" s="4"/>
      <c r="EE1115" s="4"/>
      <c r="EF1115" s="4"/>
      <c r="EG1115" s="4"/>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c r="FP1115" s="4"/>
      <c r="FQ1115" s="4"/>
      <c r="FR1115" s="4"/>
      <c r="FS1115" s="4"/>
      <c r="FT1115" s="4"/>
      <c r="FU1115" s="4"/>
      <c r="FV1115" s="4"/>
      <c r="FW1115" s="4"/>
      <c r="FX1115" s="4"/>
      <c r="FY1115" s="4"/>
      <c r="FZ1115" s="4"/>
      <c r="GA1115" s="4"/>
      <c r="GB1115" s="4"/>
      <c r="GC1115" s="4"/>
      <c r="GD1115" s="4"/>
      <c r="GE1115" s="4"/>
      <c r="GF1115" s="4"/>
      <c r="GG1115" s="4"/>
      <c r="GH1115" s="4"/>
      <c r="GI1115" s="4"/>
      <c r="GJ1115" s="4"/>
      <c r="GK1115" s="4"/>
      <c r="GL1115" s="4"/>
      <c r="GM1115" s="4"/>
      <c r="GN1115" s="4"/>
      <c r="GO1115" s="4"/>
      <c r="GP1115" s="4"/>
      <c r="GQ1115" s="4"/>
      <c r="GR1115" s="4"/>
      <c r="GS1115" s="4"/>
      <c r="GT1115" s="4"/>
      <c r="GU1115" s="4"/>
      <c r="GV1115" s="4"/>
      <c r="GW1115" s="4"/>
      <c r="GX1115" s="4"/>
      <c r="GY1115" s="4"/>
      <c r="GZ1115" s="4"/>
      <c r="HA1115" s="4"/>
      <c r="HB1115" s="4"/>
      <c r="HC1115" s="4"/>
      <c r="HD1115" s="4"/>
      <c r="HE1115" s="4"/>
      <c r="HF1115" s="4"/>
      <c r="HG1115" s="4"/>
      <c r="HH1115" s="4"/>
      <c r="HI1115" s="4"/>
      <c r="HJ1115" s="4"/>
      <c r="HK1115" s="4"/>
      <c r="HL1115" s="4"/>
      <c r="HM1115" s="4"/>
      <c r="HN1115" s="4"/>
      <c r="HO1115" s="4"/>
      <c r="HP1115" s="4"/>
      <c r="HQ1115" s="4"/>
      <c r="HR1115" s="4"/>
      <c r="HS1115" s="4"/>
      <c r="HT1115" s="4"/>
      <c r="HU1115" s="4"/>
      <c r="HV1115" s="4"/>
      <c r="HW1115" s="4"/>
      <c r="HX1115" s="4"/>
      <c r="HY1115" s="4"/>
      <c r="HZ1115" s="4"/>
      <c r="IA1115" s="4"/>
      <c r="IB1115" s="4"/>
      <c r="IC1115" s="4"/>
      <c r="ID1115" s="4"/>
      <c r="IE1115" s="4"/>
      <c r="IF1115" s="4"/>
    </row>
    <row r="1116" spans="26:240" x14ac:dyDescent="0.2">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c r="DK1116" s="4"/>
      <c r="DL1116" s="4"/>
      <c r="DM1116" s="4"/>
      <c r="DN1116" s="4"/>
      <c r="DO1116" s="4"/>
      <c r="DP1116" s="4"/>
      <c r="DQ1116" s="4"/>
      <c r="DR1116" s="4"/>
      <c r="DS1116" s="4"/>
      <c r="DT1116" s="4"/>
      <c r="DU1116" s="4"/>
      <c r="DV1116" s="4"/>
      <c r="DW1116" s="4"/>
      <c r="DX1116" s="4"/>
      <c r="DY1116" s="4"/>
      <c r="DZ1116" s="4"/>
      <c r="EA1116" s="4"/>
      <c r="EB1116" s="4"/>
      <c r="EC1116" s="4"/>
      <c r="ED1116" s="4"/>
      <c r="EE1116" s="4"/>
      <c r="EF1116" s="4"/>
      <c r="EG1116" s="4"/>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c r="FP1116" s="4"/>
      <c r="FQ1116" s="4"/>
      <c r="FR1116" s="4"/>
      <c r="FS1116" s="4"/>
      <c r="FT1116" s="4"/>
      <c r="FU1116" s="4"/>
      <c r="FV1116" s="4"/>
      <c r="FW1116" s="4"/>
      <c r="FX1116" s="4"/>
      <c r="FY1116" s="4"/>
      <c r="FZ1116" s="4"/>
      <c r="GA1116" s="4"/>
      <c r="GB1116" s="4"/>
      <c r="GC1116" s="4"/>
      <c r="GD1116" s="4"/>
      <c r="GE1116" s="4"/>
      <c r="GF1116" s="4"/>
      <c r="GG1116" s="4"/>
      <c r="GH1116" s="4"/>
      <c r="GI1116" s="4"/>
      <c r="GJ1116" s="4"/>
      <c r="GK1116" s="4"/>
      <c r="GL1116" s="4"/>
      <c r="GM1116" s="4"/>
      <c r="GN1116" s="4"/>
      <c r="GO1116" s="4"/>
      <c r="GP1116" s="4"/>
      <c r="GQ1116" s="4"/>
      <c r="GR1116" s="4"/>
      <c r="GS1116" s="4"/>
      <c r="GT1116" s="4"/>
      <c r="GU1116" s="4"/>
      <c r="GV1116" s="4"/>
      <c r="GW1116" s="4"/>
      <c r="GX1116" s="4"/>
      <c r="GY1116" s="4"/>
      <c r="GZ1116" s="4"/>
      <c r="HA1116" s="4"/>
      <c r="HB1116" s="4"/>
      <c r="HC1116" s="4"/>
      <c r="HD1116" s="4"/>
      <c r="HE1116" s="4"/>
      <c r="HF1116" s="4"/>
      <c r="HG1116" s="4"/>
      <c r="HH1116" s="4"/>
      <c r="HI1116" s="4"/>
      <c r="HJ1116" s="4"/>
      <c r="HK1116" s="4"/>
      <c r="HL1116" s="4"/>
      <c r="HM1116" s="4"/>
      <c r="HN1116" s="4"/>
      <c r="HO1116" s="4"/>
      <c r="HP1116" s="4"/>
      <c r="HQ1116" s="4"/>
      <c r="HR1116" s="4"/>
      <c r="HS1116" s="4"/>
      <c r="HT1116" s="4"/>
      <c r="HU1116" s="4"/>
      <c r="HV1116" s="4"/>
      <c r="HW1116" s="4"/>
      <c r="HX1116" s="4"/>
      <c r="HY1116" s="4"/>
      <c r="HZ1116" s="4"/>
      <c r="IA1116" s="4"/>
      <c r="IB1116" s="4"/>
      <c r="IC1116" s="4"/>
      <c r="ID1116" s="4"/>
      <c r="IE1116" s="4"/>
      <c r="IF1116" s="4"/>
    </row>
    <row r="1117" spans="26:240" x14ac:dyDescent="0.2">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c r="DK1117" s="4"/>
      <c r="DL1117" s="4"/>
      <c r="DM1117" s="4"/>
      <c r="DN1117" s="4"/>
      <c r="DO1117" s="4"/>
      <c r="DP1117" s="4"/>
      <c r="DQ1117" s="4"/>
      <c r="DR1117" s="4"/>
      <c r="DS1117" s="4"/>
      <c r="DT1117" s="4"/>
      <c r="DU1117" s="4"/>
      <c r="DV1117" s="4"/>
      <c r="DW1117" s="4"/>
      <c r="DX1117" s="4"/>
      <c r="DY1117" s="4"/>
      <c r="DZ1117" s="4"/>
      <c r="EA1117" s="4"/>
      <c r="EB1117" s="4"/>
      <c r="EC1117" s="4"/>
      <c r="ED1117" s="4"/>
      <c r="EE1117" s="4"/>
      <c r="EF1117" s="4"/>
      <c r="EG1117" s="4"/>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c r="FP1117" s="4"/>
      <c r="FQ1117" s="4"/>
      <c r="FR1117" s="4"/>
      <c r="FS1117" s="4"/>
      <c r="FT1117" s="4"/>
      <c r="FU1117" s="4"/>
      <c r="FV1117" s="4"/>
      <c r="FW1117" s="4"/>
      <c r="FX1117" s="4"/>
      <c r="FY1117" s="4"/>
      <c r="FZ1117" s="4"/>
      <c r="GA1117" s="4"/>
      <c r="GB1117" s="4"/>
      <c r="GC1117" s="4"/>
      <c r="GD1117" s="4"/>
      <c r="GE1117" s="4"/>
      <c r="GF1117" s="4"/>
      <c r="GG1117" s="4"/>
      <c r="GH1117" s="4"/>
      <c r="GI1117" s="4"/>
      <c r="GJ1117" s="4"/>
      <c r="GK1117" s="4"/>
      <c r="GL1117" s="4"/>
      <c r="GM1117" s="4"/>
      <c r="GN1117" s="4"/>
      <c r="GO1117" s="4"/>
      <c r="GP1117" s="4"/>
      <c r="GQ1117" s="4"/>
      <c r="GR1117" s="4"/>
      <c r="GS1117" s="4"/>
      <c r="GT1117" s="4"/>
      <c r="GU1117" s="4"/>
      <c r="GV1117" s="4"/>
      <c r="GW1117" s="4"/>
      <c r="GX1117" s="4"/>
      <c r="GY1117" s="4"/>
      <c r="GZ1117" s="4"/>
      <c r="HA1117" s="4"/>
      <c r="HB1117" s="4"/>
      <c r="HC1117" s="4"/>
      <c r="HD1117" s="4"/>
      <c r="HE1117" s="4"/>
      <c r="HF1117" s="4"/>
      <c r="HG1117" s="4"/>
      <c r="HH1117" s="4"/>
      <c r="HI1117" s="4"/>
      <c r="HJ1117" s="4"/>
      <c r="HK1117" s="4"/>
      <c r="HL1117" s="4"/>
      <c r="HM1117" s="4"/>
      <c r="HN1117" s="4"/>
      <c r="HO1117" s="4"/>
      <c r="HP1117" s="4"/>
      <c r="HQ1117" s="4"/>
      <c r="HR1117" s="4"/>
      <c r="HS1117" s="4"/>
      <c r="HT1117" s="4"/>
      <c r="HU1117" s="4"/>
      <c r="HV1117" s="4"/>
      <c r="HW1117" s="4"/>
      <c r="HX1117" s="4"/>
      <c r="HY1117" s="4"/>
      <c r="HZ1117" s="4"/>
      <c r="IA1117" s="4"/>
      <c r="IB1117" s="4"/>
      <c r="IC1117" s="4"/>
      <c r="ID1117" s="4"/>
      <c r="IE1117" s="4"/>
      <c r="IF1117" s="4"/>
    </row>
    <row r="1118" spans="26:240" x14ac:dyDescent="0.2">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c r="DK1118" s="4"/>
      <c r="DL1118" s="4"/>
      <c r="DM1118" s="4"/>
      <c r="DN1118" s="4"/>
      <c r="DO1118" s="4"/>
      <c r="DP1118" s="4"/>
      <c r="DQ1118" s="4"/>
      <c r="DR1118" s="4"/>
      <c r="DS1118" s="4"/>
      <c r="DT1118" s="4"/>
      <c r="DU1118" s="4"/>
      <c r="DV1118" s="4"/>
      <c r="DW1118" s="4"/>
      <c r="DX1118" s="4"/>
      <c r="DY1118" s="4"/>
      <c r="DZ1118" s="4"/>
      <c r="EA1118" s="4"/>
      <c r="EB1118" s="4"/>
      <c r="EC1118" s="4"/>
      <c r="ED1118" s="4"/>
      <c r="EE1118" s="4"/>
      <c r="EF1118" s="4"/>
      <c r="EG1118" s="4"/>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c r="FP1118" s="4"/>
      <c r="FQ1118" s="4"/>
      <c r="FR1118" s="4"/>
      <c r="FS1118" s="4"/>
      <c r="FT1118" s="4"/>
      <c r="FU1118" s="4"/>
      <c r="FV1118" s="4"/>
      <c r="FW1118" s="4"/>
      <c r="FX1118" s="4"/>
      <c r="FY1118" s="4"/>
      <c r="FZ1118" s="4"/>
      <c r="GA1118" s="4"/>
      <c r="GB1118" s="4"/>
      <c r="GC1118" s="4"/>
      <c r="GD1118" s="4"/>
      <c r="GE1118" s="4"/>
      <c r="GF1118" s="4"/>
      <c r="GG1118" s="4"/>
      <c r="GH1118" s="4"/>
      <c r="GI1118" s="4"/>
      <c r="GJ1118" s="4"/>
      <c r="GK1118" s="4"/>
      <c r="GL1118" s="4"/>
      <c r="GM1118" s="4"/>
      <c r="GN1118" s="4"/>
      <c r="GO1118" s="4"/>
      <c r="GP1118" s="4"/>
      <c r="GQ1118" s="4"/>
      <c r="GR1118" s="4"/>
      <c r="GS1118" s="4"/>
      <c r="GT1118" s="4"/>
      <c r="GU1118" s="4"/>
      <c r="GV1118" s="4"/>
      <c r="GW1118" s="4"/>
      <c r="GX1118" s="4"/>
      <c r="GY1118" s="4"/>
      <c r="GZ1118" s="4"/>
      <c r="HA1118" s="4"/>
      <c r="HB1118" s="4"/>
      <c r="HC1118" s="4"/>
      <c r="HD1118" s="4"/>
      <c r="HE1118" s="4"/>
      <c r="HF1118" s="4"/>
      <c r="HG1118" s="4"/>
      <c r="HH1118" s="4"/>
      <c r="HI1118" s="4"/>
      <c r="HJ1118" s="4"/>
      <c r="HK1118" s="4"/>
      <c r="HL1118" s="4"/>
      <c r="HM1118" s="4"/>
      <c r="HN1118" s="4"/>
      <c r="HO1118" s="4"/>
      <c r="HP1118" s="4"/>
      <c r="HQ1118" s="4"/>
      <c r="HR1118" s="4"/>
      <c r="HS1118" s="4"/>
      <c r="HT1118" s="4"/>
      <c r="HU1118" s="4"/>
      <c r="HV1118" s="4"/>
      <c r="HW1118" s="4"/>
      <c r="HX1118" s="4"/>
      <c r="HY1118" s="4"/>
      <c r="HZ1118" s="4"/>
      <c r="IA1118" s="4"/>
      <c r="IB1118" s="4"/>
      <c r="IC1118" s="4"/>
      <c r="ID1118" s="4"/>
      <c r="IE1118" s="4"/>
      <c r="IF1118" s="4"/>
    </row>
    <row r="1119" spans="26:240" x14ac:dyDescent="0.2">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c r="DK1119" s="4"/>
      <c r="DL1119" s="4"/>
      <c r="DM1119" s="4"/>
      <c r="DN1119" s="4"/>
      <c r="DO1119" s="4"/>
      <c r="DP1119" s="4"/>
      <c r="DQ1119" s="4"/>
      <c r="DR1119" s="4"/>
      <c r="DS1119" s="4"/>
      <c r="DT1119" s="4"/>
      <c r="DU1119" s="4"/>
      <c r="DV1119" s="4"/>
      <c r="DW1119" s="4"/>
      <c r="DX1119" s="4"/>
      <c r="DY1119" s="4"/>
      <c r="DZ1119" s="4"/>
      <c r="EA1119" s="4"/>
      <c r="EB1119" s="4"/>
      <c r="EC1119" s="4"/>
      <c r="ED1119" s="4"/>
      <c r="EE1119" s="4"/>
      <c r="EF1119" s="4"/>
      <c r="EG1119" s="4"/>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c r="FP1119" s="4"/>
      <c r="FQ1119" s="4"/>
      <c r="FR1119" s="4"/>
      <c r="FS1119" s="4"/>
      <c r="FT1119" s="4"/>
      <c r="FU1119" s="4"/>
      <c r="FV1119" s="4"/>
      <c r="FW1119" s="4"/>
      <c r="FX1119" s="4"/>
      <c r="FY1119" s="4"/>
      <c r="FZ1119" s="4"/>
      <c r="GA1119" s="4"/>
      <c r="GB1119" s="4"/>
      <c r="GC1119" s="4"/>
      <c r="GD1119" s="4"/>
      <c r="GE1119" s="4"/>
      <c r="GF1119" s="4"/>
      <c r="GG1119" s="4"/>
      <c r="GH1119" s="4"/>
      <c r="GI1119" s="4"/>
      <c r="GJ1119" s="4"/>
      <c r="GK1119" s="4"/>
      <c r="GL1119" s="4"/>
      <c r="GM1119" s="4"/>
      <c r="GN1119" s="4"/>
      <c r="GO1119" s="4"/>
      <c r="GP1119" s="4"/>
      <c r="GQ1119" s="4"/>
      <c r="GR1119" s="4"/>
      <c r="GS1119" s="4"/>
      <c r="GT1119" s="4"/>
      <c r="GU1119" s="4"/>
      <c r="GV1119" s="4"/>
      <c r="GW1119" s="4"/>
      <c r="GX1119" s="4"/>
      <c r="GY1119" s="4"/>
      <c r="GZ1119" s="4"/>
      <c r="HA1119" s="4"/>
      <c r="HB1119" s="4"/>
      <c r="HC1119" s="4"/>
      <c r="HD1119" s="4"/>
      <c r="HE1119" s="4"/>
      <c r="HF1119" s="4"/>
      <c r="HG1119" s="4"/>
      <c r="HH1119" s="4"/>
      <c r="HI1119" s="4"/>
      <c r="HJ1119" s="4"/>
      <c r="HK1119" s="4"/>
      <c r="HL1119" s="4"/>
      <c r="HM1119" s="4"/>
      <c r="HN1119" s="4"/>
      <c r="HO1119" s="4"/>
      <c r="HP1119" s="4"/>
      <c r="HQ1119" s="4"/>
      <c r="HR1119" s="4"/>
      <c r="HS1119" s="4"/>
      <c r="HT1119" s="4"/>
      <c r="HU1119" s="4"/>
      <c r="HV1119" s="4"/>
      <c r="HW1119" s="4"/>
      <c r="HX1119" s="4"/>
      <c r="HY1119" s="4"/>
      <c r="HZ1119" s="4"/>
      <c r="IA1119" s="4"/>
      <c r="IB1119" s="4"/>
      <c r="IC1119" s="4"/>
      <c r="ID1119" s="4"/>
      <c r="IE1119" s="4"/>
      <c r="IF1119" s="4"/>
    </row>
    <row r="1120" spans="26:240" x14ac:dyDescent="0.2">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c r="DK1120" s="4"/>
      <c r="DL1120" s="4"/>
      <c r="DM1120" s="4"/>
      <c r="DN1120" s="4"/>
      <c r="DO1120" s="4"/>
      <c r="DP1120" s="4"/>
      <c r="DQ1120" s="4"/>
      <c r="DR1120" s="4"/>
      <c r="DS1120" s="4"/>
      <c r="DT1120" s="4"/>
      <c r="DU1120" s="4"/>
      <c r="DV1120" s="4"/>
      <c r="DW1120" s="4"/>
      <c r="DX1120" s="4"/>
      <c r="DY1120" s="4"/>
      <c r="DZ1120" s="4"/>
      <c r="EA1120" s="4"/>
      <c r="EB1120" s="4"/>
      <c r="EC1120" s="4"/>
      <c r="ED1120" s="4"/>
      <c r="EE1120" s="4"/>
      <c r="EF1120" s="4"/>
      <c r="EG1120" s="4"/>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c r="FP1120" s="4"/>
      <c r="FQ1120" s="4"/>
      <c r="FR1120" s="4"/>
      <c r="FS1120" s="4"/>
      <c r="FT1120" s="4"/>
      <c r="FU1120" s="4"/>
      <c r="FV1120" s="4"/>
      <c r="FW1120" s="4"/>
      <c r="FX1120" s="4"/>
      <c r="FY1120" s="4"/>
      <c r="FZ1120" s="4"/>
      <c r="GA1120" s="4"/>
      <c r="GB1120" s="4"/>
      <c r="GC1120" s="4"/>
      <c r="GD1120" s="4"/>
      <c r="GE1120" s="4"/>
      <c r="GF1120" s="4"/>
      <c r="GG1120" s="4"/>
      <c r="GH1120" s="4"/>
      <c r="GI1120" s="4"/>
      <c r="GJ1120" s="4"/>
      <c r="GK1120" s="4"/>
      <c r="GL1120" s="4"/>
      <c r="GM1120" s="4"/>
      <c r="GN1120" s="4"/>
      <c r="GO1120" s="4"/>
      <c r="GP1120" s="4"/>
      <c r="GQ1120" s="4"/>
      <c r="GR1120" s="4"/>
      <c r="GS1120" s="4"/>
      <c r="GT1120" s="4"/>
      <c r="GU1120" s="4"/>
      <c r="GV1120" s="4"/>
      <c r="GW1120" s="4"/>
      <c r="GX1120" s="4"/>
      <c r="GY1120" s="4"/>
      <c r="GZ1120" s="4"/>
      <c r="HA1120" s="4"/>
      <c r="HB1120" s="4"/>
      <c r="HC1120" s="4"/>
      <c r="HD1120" s="4"/>
      <c r="HE1120" s="4"/>
      <c r="HF1120" s="4"/>
      <c r="HG1120" s="4"/>
      <c r="HH1120" s="4"/>
      <c r="HI1120" s="4"/>
      <c r="HJ1120" s="4"/>
      <c r="HK1120" s="4"/>
      <c r="HL1120" s="4"/>
      <c r="HM1120" s="4"/>
      <c r="HN1120" s="4"/>
      <c r="HO1120" s="4"/>
      <c r="HP1120" s="4"/>
      <c r="HQ1120" s="4"/>
      <c r="HR1120" s="4"/>
      <c r="HS1120" s="4"/>
      <c r="HT1120" s="4"/>
      <c r="HU1120" s="4"/>
      <c r="HV1120" s="4"/>
      <c r="HW1120" s="4"/>
      <c r="HX1120" s="4"/>
      <c r="HY1120" s="4"/>
      <c r="HZ1120" s="4"/>
      <c r="IA1120" s="4"/>
      <c r="IB1120" s="4"/>
      <c r="IC1120" s="4"/>
      <c r="ID1120" s="4"/>
      <c r="IE1120" s="4"/>
      <c r="IF1120" s="4"/>
    </row>
    <row r="1121" spans="26:240" x14ac:dyDescent="0.2">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c r="FP1121" s="4"/>
      <c r="FQ1121" s="4"/>
      <c r="FR1121" s="4"/>
      <c r="FS1121" s="4"/>
      <c r="FT1121" s="4"/>
      <c r="FU1121" s="4"/>
      <c r="FV1121" s="4"/>
      <c r="FW1121" s="4"/>
      <c r="FX1121" s="4"/>
      <c r="FY1121" s="4"/>
      <c r="FZ1121" s="4"/>
      <c r="GA1121" s="4"/>
      <c r="GB1121" s="4"/>
      <c r="GC1121" s="4"/>
      <c r="GD1121" s="4"/>
      <c r="GE1121" s="4"/>
      <c r="GF1121" s="4"/>
      <c r="GG1121" s="4"/>
      <c r="GH1121" s="4"/>
      <c r="GI1121" s="4"/>
      <c r="GJ1121" s="4"/>
      <c r="GK1121" s="4"/>
      <c r="GL1121" s="4"/>
      <c r="GM1121" s="4"/>
      <c r="GN1121" s="4"/>
      <c r="GO1121" s="4"/>
      <c r="GP1121" s="4"/>
      <c r="GQ1121" s="4"/>
      <c r="GR1121" s="4"/>
      <c r="GS1121" s="4"/>
      <c r="GT1121" s="4"/>
      <c r="GU1121" s="4"/>
      <c r="GV1121" s="4"/>
      <c r="GW1121" s="4"/>
      <c r="GX1121" s="4"/>
      <c r="GY1121" s="4"/>
      <c r="GZ1121" s="4"/>
      <c r="HA1121" s="4"/>
      <c r="HB1121" s="4"/>
      <c r="HC1121" s="4"/>
      <c r="HD1121" s="4"/>
      <c r="HE1121" s="4"/>
      <c r="HF1121" s="4"/>
      <c r="HG1121" s="4"/>
      <c r="HH1121" s="4"/>
      <c r="HI1121" s="4"/>
      <c r="HJ1121" s="4"/>
      <c r="HK1121" s="4"/>
      <c r="HL1121" s="4"/>
      <c r="HM1121" s="4"/>
      <c r="HN1121" s="4"/>
      <c r="HO1121" s="4"/>
      <c r="HP1121" s="4"/>
      <c r="HQ1121" s="4"/>
      <c r="HR1121" s="4"/>
      <c r="HS1121" s="4"/>
      <c r="HT1121" s="4"/>
      <c r="HU1121" s="4"/>
      <c r="HV1121" s="4"/>
      <c r="HW1121" s="4"/>
      <c r="HX1121" s="4"/>
      <c r="HY1121" s="4"/>
      <c r="HZ1121" s="4"/>
      <c r="IA1121" s="4"/>
      <c r="IB1121" s="4"/>
      <c r="IC1121" s="4"/>
      <c r="ID1121" s="4"/>
      <c r="IE1121" s="4"/>
      <c r="IF1121" s="4"/>
    </row>
    <row r="1122" spans="26:240" x14ac:dyDescent="0.2">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c r="DK1122" s="4"/>
      <c r="DL1122" s="4"/>
      <c r="DM1122" s="4"/>
      <c r="DN1122" s="4"/>
      <c r="DO1122" s="4"/>
      <c r="DP1122" s="4"/>
      <c r="DQ1122" s="4"/>
      <c r="DR1122" s="4"/>
      <c r="DS1122" s="4"/>
      <c r="DT1122" s="4"/>
      <c r="DU1122" s="4"/>
      <c r="DV1122" s="4"/>
      <c r="DW1122" s="4"/>
      <c r="DX1122" s="4"/>
      <c r="DY1122" s="4"/>
      <c r="DZ1122" s="4"/>
      <c r="EA1122" s="4"/>
      <c r="EB1122" s="4"/>
      <c r="EC1122" s="4"/>
      <c r="ED1122" s="4"/>
      <c r="EE1122" s="4"/>
      <c r="EF1122" s="4"/>
      <c r="EG1122" s="4"/>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c r="FP1122" s="4"/>
      <c r="FQ1122" s="4"/>
      <c r="FR1122" s="4"/>
      <c r="FS1122" s="4"/>
      <c r="FT1122" s="4"/>
      <c r="FU1122" s="4"/>
      <c r="FV1122" s="4"/>
      <c r="FW1122" s="4"/>
      <c r="FX1122" s="4"/>
      <c r="FY1122" s="4"/>
      <c r="FZ1122" s="4"/>
      <c r="GA1122" s="4"/>
      <c r="GB1122" s="4"/>
      <c r="GC1122" s="4"/>
      <c r="GD1122" s="4"/>
      <c r="GE1122" s="4"/>
      <c r="GF1122" s="4"/>
      <c r="GG1122" s="4"/>
      <c r="GH1122" s="4"/>
      <c r="GI1122" s="4"/>
      <c r="GJ1122" s="4"/>
      <c r="GK1122" s="4"/>
      <c r="GL1122" s="4"/>
      <c r="GM1122" s="4"/>
      <c r="GN1122" s="4"/>
      <c r="GO1122" s="4"/>
      <c r="GP1122" s="4"/>
      <c r="GQ1122" s="4"/>
      <c r="GR1122" s="4"/>
      <c r="GS1122" s="4"/>
      <c r="GT1122" s="4"/>
      <c r="GU1122" s="4"/>
      <c r="GV1122" s="4"/>
      <c r="GW1122" s="4"/>
      <c r="GX1122" s="4"/>
      <c r="GY1122" s="4"/>
      <c r="GZ1122" s="4"/>
      <c r="HA1122" s="4"/>
      <c r="HB1122" s="4"/>
      <c r="HC1122" s="4"/>
      <c r="HD1122" s="4"/>
      <c r="HE1122" s="4"/>
      <c r="HF1122" s="4"/>
      <c r="HG1122" s="4"/>
      <c r="HH1122" s="4"/>
      <c r="HI1122" s="4"/>
      <c r="HJ1122" s="4"/>
      <c r="HK1122" s="4"/>
      <c r="HL1122" s="4"/>
      <c r="HM1122" s="4"/>
      <c r="HN1122" s="4"/>
      <c r="HO1122" s="4"/>
      <c r="HP1122" s="4"/>
      <c r="HQ1122" s="4"/>
      <c r="HR1122" s="4"/>
      <c r="HS1122" s="4"/>
      <c r="HT1122" s="4"/>
      <c r="HU1122" s="4"/>
      <c r="HV1122" s="4"/>
      <c r="HW1122" s="4"/>
      <c r="HX1122" s="4"/>
      <c r="HY1122" s="4"/>
      <c r="HZ1122" s="4"/>
      <c r="IA1122" s="4"/>
      <c r="IB1122" s="4"/>
      <c r="IC1122" s="4"/>
      <c r="ID1122" s="4"/>
      <c r="IE1122" s="4"/>
      <c r="IF1122" s="4"/>
    </row>
    <row r="1123" spans="26:240" x14ac:dyDescent="0.2">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c r="DK1123" s="4"/>
      <c r="DL1123" s="4"/>
      <c r="DM1123" s="4"/>
      <c r="DN1123" s="4"/>
      <c r="DO1123" s="4"/>
      <c r="DP1123" s="4"/>
      <c r="DQ1123" s="4"/>
      <c r="DR1123" s="4"/>
      <c r="DS1123" s="4"/>
      <c r="DT1123" s="4"/>
      <c r="DU1123" s="4"/>
      <c r="DV1123" s="4"/>
      <c r="DW1123" s="4"/>
      <c r="DX1123" s="4"/>
      <c r="DY1123" s="4"/>
      <c r="DZ1123" s="4"/>
      <c r="EA1123" s="4"/>
      <c r="EB1123" s="4"/>
      <c r="EC1123" s="4"/>
      <c r="ED1123" s="4"/>
      <c r="EE1123" s="4"/>
      <c r="EF1123" s="4"/>
      <c r="EG1123" s="4"/>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c r="FP1123" s="4"/>
      <c r="FQ1123" s="4"/>
      <c r="FR1123" s="4"/>
      <c r="FS1123" s="4"/>
      <c r="FT1123" s="4"/>
      <c r="FU1123" s="4"/>
      <c r="FV1123" s="4"/>
      <c r="FW1123" s="4"/>
      <c r="FX1123" s="4"/>
      <c r="FY1123" s="4"/>
      <c r="FZ1123" s="4"/>
      <c r="GA1123" s="4"/>
      <c r="GB1123" s="4"/>
      <c r="GC1123" s="4"/>
      <c r="GD1123" s="4"/>
      <c r="GE1123" s="4"/>
      <c r="GF1123" s="4"/>
      <c r="GG1123" s="4"/>
      <c r="GH1123" s="4"/>
      <c r="GI1123" s="4"/>
      <c r="GJ1123" s="4"/>
      <c r="GK1123" s="4"/>
      <c r="GL1123" s="4"/>
      <c r="GM1123" s="4"/>
      <c r="GN1123" s="4"/>
      <c r="GO1123" s="4"/>
      <c r="GP1123" s="4"/>
      <c r="GQ1123" s="4"/>
      <c r="GR1123" s="4"/>
      <c r="GS1123" s="4"/>
      <c r="GT1123" s="4"/>
      <c r="GU1123" s="4"/>
      <c r="GV1123" s="4"/>
      <c r="GW1123" s="4"/>
      <c r="GX1123" s="4"/>
      <c r="GY1123" s="4"/>
      <c r="GZ1123" s="4"/>
      <c r="HA1123" s="4"/>
      <c r="HB1123" s="4"/>
      <c r="HC1123" s="4"/>
      <c r="HD1123" s="4"/>
      <c r="HE1123" s="4"/>
      <c r="HF1123" s="4"/>
      <c r="HG1123" s="4"/>
      <c r="HH1123" s="4"/>
      <c r="HI1123" s="4"/>
      <c r="HJ1123" s="4"/>
      <c r="HK1123" s="4"/>
      <c r="HL1123" s="4"/>
      <c r="HM1123" s="4"/>
      <c r="HN1123" s="4"/>
      <c r="HO1123" s="4"/>
      <c r="HP1123" s="4"/>
      <c r="HQ1123" s="4"/>
      <c r="HR1123" s="4"/>
      <c r="HS1123" s="4"/>
      <c r="HT1123" s="4"/>
      <c r="HU1123" s="4"/>
      <c r="HV1123" s="4"/>
      <c r="HW1123" s="4"/>
      <c r="HX1123" s="4"/>
      <c r="HY1123" s="4"/>
      <c r="HZ1123" s="4"/>
      <c r="IA1123" s="4"/>
      <c r="IB1123" s="4"/>
      <c r="IC1123" s="4"/>
      <c r="ID1123" s="4"/>
      <c r="IE1123" s="4"/>
      <c r="IF1123" s="4"/>
    </row>
    <row r="1124" spans="26:240" x14ac:dyDescent="0.2">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c r="DK1124" s="4"/>
      <c r="DL1124" s="4"/>
      <c r="DM1124" s="4"/>
      <c r="DN1124" s="4"/>
      <c r="DO1124" s="4"/>
      <c r="DP1124" s="4"/>
      <c r="DQ1124" s="4"/>
      <c r="DR1124" s="4"/>
      <c r="DS1124" s="4"/>
      <c r="DT1124" s="4"/>
      <c r="DU1124" s="4"/>
      <c r="DV1124" s="4"/>
      <c r="DW1124" s="4"/>
      <c r="DX1124" s="4"/>
      <c r="DY1124" s="4"/>
      <c r="DZ1124" s="4"/>
      <c r="EA1124" s="4"/>
      <c r="EB1124" s="4"/>
      <c r="EC1124" s="4"/>
      <c r="ED1124" s="4"/>
      <c r="EE1124" s="4"/>
      <c r="EF1124" s="4"/>
      <c r="EG1124" s="4"/>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c r="FP1124" s="4"/>
      <c r="FQ1124" s="4"/>
      <c r="FR1124" s="4"/>
      <c r="FS1124" s="4"/>
      <c r="FT1124" s="4"/>
      <c r="FU1124" s="4"/>
      <c r="FV1124" s="4"/>
      <c r="FW1124" s="4"/>
      <c r="FX1124" s="4"/>
      <c r="FY1124" s="4"/>
      <c r="FZ1124" s="4"/>
      <c r="GA1124" s="4"/>
      <c r="GB1124" s="4"/>
      <c r="GC1124" s="4"/>
      <c r="GD1124" s="4"/>
      <c r="GE1124" s="4"/>
      <c r="GF1124" s="4"/>
      <c r="GG1124" s="4"/>
      <c r="GH1124" s="4"/>
      <c r="GI1124" s="4"/>
      <c r="GJ1124" s="4"/>
      <c r="GK1124" s="4"/>
      <c r="GL1124" s="4"/>
      <c r="GM1124" s="4"/>
      <c r="GN1124" s="4"/>
      <c r="GO1124" s="4"/>
      <c r="GP1124" s="4"/>
      <c r="GQ1124" s="4"/>
      <c r="GR1124" s="4"/>
      <c r="GS1124" s="4"/>
      <c r="GT1124" s="4"/>
      <c r="GU1124" s="4"/>
      <c r="GV1124" s="4"/>
      <c r="GW1124" s="4"/>
      <c r="GX1124" s="4"/>
      <c r="GY1124" s="4"/>
      <c r="GZ1124" s="4"/>
      <c r="HA1124" s="4"/>
      <c r="HB1124" s="4"/>
      <c r="HC1124" s="4"/>
      <c r="HD1124" s="4"/>
      <c r="HE1124" s="4"/>
      <c r="HF1124" s="4"/>
      <c r="HG1124" s="4"/>
      <c r="HH1124" s="4"/>
      <c r="HI1124" s="4"/>
      <c r="HJ1124" s="4"/>
      <c r="HK1124" s="4"/>
      <c r="HL1124" s="4"/>
      <c r="HM1124" s="4"/>
      <c r="HN1124" s="4"/>
      <c r="HO1124" s="4"/>
      <c r="HP1124" s="4"/>
      <c r="HQ1124" s="4"/>
      <c r="HR1124" s="4"/>
      <c r="HS1124" s="4"/>
      <c r="HT1124" s="4"/>
      <c r="HU1124" s="4"/>
      <c r="HV1124" s="4"/>
      <c r="HW1124" s="4"/>
      <c r="HX1124" s="4"/>
      <c r="HY1124" s="4"/>
      <c r="HZ1124" s="4"/>
      <c r="IA1124" s="4"/>
      <c r="IB1124" s="4"/>
      <c r="IC1124" s="4"/>
      <c r="ID1124" s="4"/>
      <c r="IE1124" s="4"/>
      <c r="IF1124" s="4"/>
    </row>
    <row r="1125" spans="26:240" x14ac:dyDescent="0.2">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c r="DK1125" s="4"/>
      <c r="DL1125" s="4"/>
      <c r="DM1125" s="4"/>
      <c r="DN1125" s="4"/>
      <c r="DO1125" s="4"/>
      <c r="DP1125" s="4"/>
      <c r="DQ1125" s="4"/>
      <c r="DR1125" s="4"/>
      <c r="DS1125" s="4"/>
      <c r="DT1125" s="4"/>
      <c r="DU1125" s="4"/>
      <c r="DV1125" s="4"/>
      <c r="DW1125" s="4"/>
      <c r="DX1125" s="4"/>
      <c r="DY1125" s="4"/>
      <c r="DZ1125" s="4"/>
      <c r="EA1125" s="4"/>
      <c r="EB1125" s="4"/>
      <c r="EC1125" s="4"/>
      <c r="ED1125" s="4"/>
      <c r="EE1125" s="4"/>
      <c r="EF1125" s="4"/>
      <c r="EG1125" s="4"/>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c r="FP1125" s="4"/>
      <c r="FQ1125" s="4"/>
      <c r="FR1125" s="4"/>
      <c r="FS1125" s="4"/>
      <c r="FT1125" s="4"/>
      <c r="FU1125" s="4"/>
      <c r="FV1125" s="4"/>
      <c r="FW1125" s="4"/>
      <c r="FX1125" s="4"/>
      <c r="FY1125" s="4"/>
      <c r="FZ1125" s="4"/>
      <c r="GA1125" s="4"/>
      <c r="GB1125" s="4"/>
      <c r="GC1125" s="4"/>
      <c r="GD1125" s="4"/>
      <c r="GE1125" s="4"/>
      <c r="GF1125" s="4"/>
      <c r="GG1125" s="4"/>
      <c r="GH1125" s="4"/>
      <c r="GI1125" s="4"/>
      <c r="GJ1125" s="4"/>
      <c r="GK1125" s="4"/>
      <c r="GL1125" s="4"/>
      <c r="GM1125" s="4"/>
      <c r="GN1125" s="4"/>
      <c r="GO1125" s="4"/>
      <c r="GP1125" s="4"/>
      <c r="GQ1125" s="4"/>
      <c r="GR1125" s="4"/>
      <c r="GS1125" s="4"/>
      <c r="GT1125" s="4"/>
      <c r="GU1125" s="4"/>
      <c r="GV1125" s="4"/>
      <c r="GW1125" s="4"/>
      <c r="GX1125" s="4"/>
      <c r="GY1125" s="4"/>
      <c r="GZ1125" s="4"/>
      <c r="HA1125" s="4"/>
      <c r="HB1125" s="4"/>
      <c r="HC1125" s="4"/>
      <c r="HD1125" s="4"/>
      <c r="HE1125" s="4"/>
      <c r="HF1125" s="4"/>
      <c r="HG1125" s="4"/>
      <c r="HH1125" s="4"/>
      <c r="HI1125" s="4"/>
      <c r="HJ1125" s="4"/>
      <c r="HK1125" s="4"/>
      <c r="HL1125" s="4"/>
      <c r="HM1125" s="4"/>
      <c r="HN1125" s="4"/>
      <c r="HO1125" s="4"/>
      <c r="HP1125" s="4"/>
      <c r="HQ1125" s="4"/>
      <c r="HR1125" s="4"/>
      <c r="HS1125" s="4"/>
      <c r="HT1125" s="4"/>
      <c r="HU1125" s="4"/>
      <c r="HV1125" s="4"/>
      <c r="HW1125" s="4"/>
      <c r="HX1125" s="4"/>
      <c r="HY1125" s="4"/>
      <c r="HZ1125" s="4"/>
      <c r="IA1125" s="4"/>
      <c r="IB1125" s="4"/>
      <c r="IC1125" s="4"/>
      <c r="ID1125" s="4"/>
      <c r="IE1125" s="4"/>
      <c r="IF1125" s="4"/>
    </row>
    <row r="1126" spans="26:240" x14ac:dyDescent="0.2">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c r="DK1126" s="4"/>
      <c r="DL1126" s="4"/>
      <c r="DM1126" s="4"/>
      <c r="DN1126" s="4"/>
      <c r="DO1126" s="4"/>
      <c r="DP1126" s="4"/>
      <c r="DQ1126" s="4"/>
      <c r="DR1126" s="4"/>
      <c r="DS1126" s="4"/>
      <c r="DT1126" s="4"/>
      <c r="DU1126" s="4"/>
      <c r="DV1126" s="4"/>
      <c r="DW1126" s="4"/>
      <c r="DX1126" s="4"/>
      <c r="DY1126" s="4"/>
      <c r="DZ1126" s="4"/>
      <c r="EA1126" s="4"/>
      <c r="EB1126" s="4"/>
      <c r="EC1126" s="4"/>
      <c r="ED1126" s="4"/>
      <c r="EE1126" s="4"/>
      <c r="EF1126" s="4"/>
      <c r="EG1126" s="4"/>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c r="FP1126" s="4"/>
      <c r="FQ1126" s="4"/>
      <c r="FR1126" s="4"/>
      <c r="FS1126" s="4"/>
      <c r="FT1126" s="4"/>
      <c r="FU1126" s="4"/>
      <c r="FV1126" s="4"/>
      <c r="FW1126" s="4"/>
      <c r="FX1126" s="4"/>
      <c r="FY1126" s="4"/>
      <c r="FZ1126" s="4"/>
      <c r="GA1126" s="4"/>
      <c r="GB1126" s="4"/>
      <c r="GC1126" s="4"/>
      <c r="GD1126" s="4"/>
      <c r="GE1126" s="4"/>
      <c r="GF1126" s="4"/>
      <c r="GG1126" s="4"/>
      <c r="GH1126" s="4"/>
      <c r="GI1126" s="4"/>
      <c r="GJ1126" s="4"/>
      <c r="GK1126" s="4"/>
      <c r="GL1126" s="4"/>
      <c r="GM1126" s="4"/>
      <c r="GN1126" s="4"/>
      <c r="GO1126" s="4"/>
      <c r="GP1126" s="4"/>
      <c r="GQ1126" s="4"/>
      <c r="GR1126" s="4"/>
      <c r="GS1126" s="4"/>
      <c r="GT1126" s="4"/>
      <c r="GU1126" s="4"/>
      <c r="GV1126" s="4"/>
      <c r="GW1126" s="4"/>
      <c r="GX1126" s="4"/>
      <c r="GY1126" s="4"/>
      <c r="GZ1126" s="4"/>
      <c r="HA1126" s="4"/>
      <c r="HB1126" s="4"/>
      <c r="HC1126" s="4"/>
      <c r="HD1126" s="4"/>
      <c r="HE1126" s="4"/>
      <c r="HF1126" s="4"/>
      <c r="HG1126" s="4"/>
      <c r="HH1126" s="4"/>
      <c r="HI1126" s="4"/>
      <c r="HJ1126" s="4"/>
      <c r="HK1126" s="4"/>
      <c r="HL1126" s="4"/>
      <c r="HM1126" s="4"/>
      <c r="HN1126" s="4"/>
      <c r="HO1126" s="4"/>
      <c r="HP1126" s="4"/>
      <c r="HQ1126" s="4"/>
      <c r="HR1126" s="4"/>
      <c r="HS1126" s="4"/>
      <c r="HT1126" s="4"/>
      <c r="HU1126" s="4"/>
      <c r="HV1126" s="4"/>
      <c r="HW1126" s="4"/>
      <c r="HX1126" s="4"/>
      <c r="HY1126" s="4"/>
      <c r="HZ1126" s="4"/>
      <c r="IA1126" s="4"/>
      <c r="IB1126" s="4"/>
      <c r="IC1126" s="4"/>
      <c r="ID1126" s="4"/>
      <c r="IE1126" s="4"/>
      <c r="IF1126" s="4"/>
    </row>
    <row r="1127" spans="26:240" x14ac:dyDescent="0.2">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c r="DK1127" s="4"/>
      <c r="DL1127" s="4"/>
      <c r="DM1127" s="4"/>
      <c r="DN1127" s="4"/>
      <c r="DO1127" s="4"/>
      <c r="DP1127" s="4"/>
      <c r="DQ1127" s="4"/>
      <c r="DR1127" s="4"/>
      <c r="DS1127" s="4"/>
      <c r="DT1127" s="4"/>
      <c r="DU1127" s="4"/>
      <c r="DV1127" s="4"/>
      <c r="DW1127" s="4"/>
      <c r="DX1127" s="4"/>
      <c r="DY1127" s="4"/>
      <c r="DZ1127" s="4"/>
      <c r="EA1127" s="4"/>
      <c r="EB1127" s="4"/>
      <c r="EC1127" s="4"/>
      <c r="ED1127" s="4"/>
      <c r="EE1127" s="4"/>
      <c r="EF1127" s="4"/>
      <c r="EG1127" s="4"/>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c r="FP1127" s="4"/>
      <c r="FQ1127" s="4"/>
      <c r="FR1127" s="4"/>
      <c r="FS1127" s="4"/>
      <c r="FT1127" s="4"/>
      <c r="FU1127" s="4"/>
      <c r="FV1127" s="4"/>
      <c r="FW1127" s="4"/>
      <c r="FX1127" s="4"/>
      <c r="FY1127" s="4"/>
      <c r="FZ1127" s="4"/>
      <c r="GA1127" s="4"/>
      <c r="GB1127" s="4"/>
      <c r="GC1127" s="4"/>
      <c r="GD1127" s="4"/>
      <c r="GE1127" s="4"/>
      <c r="GF1127" s="4"/>
      <c r="GG1127" s="4"/>
      <c r="GH1127" s="4"/>
      <c r="GI1127" s="4"/>
      <c r="GJ1127" s="4"/>
      <c r="GK1127" s="4"/>
      <c r="GL1127" s="4"/>
      <c r="GM1127" s="4"/>
      <c r="GN1127" s="4"/>
      <c r="GO1127" s="4"/>
      <c r="GP1127" s="4"/>
      <c r="GQ1127" s="4"/>
      <c r="GR1127" s="4"/>
      <c r="GS1127" s="4"/>
      <c r="GT1127" s="4"/>
      <c r="GU1127" s="4"/>
      <c r="GV1127" s="4"/>
      <c r="GW1127" s="4"/>
      <c r="GX1127" s="4"/>
      <c r="GY1127" s="4"/>
      <c r="GZ1127" s="4"/>
      <c r="HA1127" s="4"/>
      <c r="HB1127" s="4"/>
      <c r="HC1127" s="4"/>
      <c r="HD1127" s="4"/>
      <c r="HE1127" s="4"/>
      <c r="HF1127" s="4"/>
      <c r="HG1127" s="4"/>
      <c r="HH1127" s="4"/>
      <c r="HI1127" s="4"/>
      <c r="HJ1127" s="4"/>
      <c r="HK1127" s="4"/>
      <c r="HL1127" s="4"/>
      <c r="HM1127" s="4"/>
      <c r="HN1127" s="4"/>
      <c r="HO1127" s="4"/>
      <c r="HP1127" s="4"/>
      <c r="HQ1127" s="4"/>
      <c r="HR1127" s="4"/>
      <c r="HS1127" s="4"/>
      <c r="HT1127" s="4"/>
      <c r="HU1127" s="4"/>
      <c r="HV1127" s="4"/>
      <c r="HW1127" s="4"/>
      <c r="HX1127" s="4"/>
      <c r="HY1127" s="4"/>
      <c r="HZ1127" s="4"/>
      <c r="IA1127" s="4"/>
      <c r="IB1127" s="4"/>
      <c r="IC1127" s="4"/>
      <c r="ID1127" s="4"/>
      <c r="IE1127" s="4"/>
      <c r="IF1127" s="4"/>
    </row>
    <row r="1128" spans="26:240" x14ac:dyDescent="0.2">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c r="DK1128" s="4"/>
      <c r="DL1128" s="4"/>
      <c r="DM1128" s="4"/>
      <c r="DN1128" s="4"/>
      <c r="DO1128" s="4"/>
      <c r="DP1128" s="4"/>
      <c r="DQ1128" s="4"/>
      <c r="DR1128" s="4"/>
      <c r="DS1128" s="4"/>
      <c r="DT1128" s="4"/>
      <c r="DU1128" s="4"/>
      <c r="DV1128" s="4"/>
      <c r="DW1128" s="4"/>
      <c r="DX1128" s="4"/>
      <c r="DY1128" s="4"/>
      <c r="DZ1128" s="4"/>
      <c r="EA1128" s="4"/>
      <c r="EB1128" s="4"/>
      <c r="EC1128" s="4"/>
      <c r="ED1128" s="4"/>
      <c r="EE1128" s="4"/>
      <c r="EF1128" s="4"/>
      <c r="EG1128" s="4"/>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c r="FP1128" s="4"/>
      <c r="FQ1128" s="4"/>
      <c r="FR1128" s="4"/>
      <c r="FS1128" s="4"/>
      <c r="FT1128" s="4"/>
      <c r="FU1128" s="4"/>
      <c r="FV1128" s="4"/>
      <c r="FW1128" s="4"/>
      <c r="FX1128" s="4"/>
      <c r="FY1128" s="4"/>
      <c r="FZ1128" s="4"/>
      <c r="GA1128" s="4"/>
      <c r="GB1128" s="4"/>
      <c r="GC1128" s="4"/>
      <c r="GD1128" s="4"/>
      <c r="GE1128" s="4"/>
      <c r="GF1128" s="4"/>
      <c r="GG1128" s="4"/>
      <c r="GH1128" s="4"/>
      <c r="GI1128" s="4"/>
      <c r="GJ1128" s="4"/>
      <c r="GK1128" s="4"/>
      <c r="GL1128" s="4"/>
      <c r="GM1128" s="4"/>
      <c r="GN1128" s="4"/>
      <c r="GO1128" s="4"/>
      <c r="GP1128" s="4"/>
      <c r="GQ1128" s="4"/>
      <c r="GR1128" s="4"/>
      <c r="GS1128" s="4"/>
      <c r="GT1128" s="4"/>
      <c r="GU1128" s="4"/>
      <c r="GV1128" s="4"/>
      <c r="GW1128" s="4"/>
      <c r="GX1128" s="4"/>
      <c r="GY1128" s="4"/>
      <c r="GZ1128" s="4"/>
      <c r="HA1128" s="4"/>
      <c r="HB1128" s="4"/>
      <c r="HC1128" s="4"/>
      <c r="HD1128" s="4"/>
      <c r="HE1128" s="4"/>
      <c r="HF1128" s="4"/>
      <c r="HG1128" s="4"/>
      <c r="HH1128" s="4"/>
      <c r="HI1128" s="4"/>
      <c r="HJ1128" s="4"/>
      <c r="HK1128" s="4"/>
      <c r="HL1128" s="4"/>
      <c r="HM1128" s="4"/>
      <c r="HN1128" s="4"/>
      <c r="HO1128" s="4"/>
      <c r="HP1128" s="4"/>
      <c r="HQ1128" s="4"/>
      <c r="HR1128" s="4"/>
      <c r="HS1128" s="4"/>
      <c r="HT1128" s="4"/>
      <c r="HU1128" s="4"/>
      <c r="HV1128" s="4"/>
      <c r="HW1128" s="4"/>
      <c r="HX1128" s="4"/>
      <c r="HY1128" s="4"/>
      <c r="HZ1128" s="4"/>
      <c r="IA1128" s="4"/>
      <c r="IB1128" s="4"/>
      <c r="IC1128" s="4"/>
      <c r="ID1128" s="4"/>
      <c r="IE1128" s="4"/>
      <c r="IF1128" s="4"/>
    </row>
    <row r="1129" spans="26:240" x14ac:dyDescent="0.2">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c r="FP1129" s="4"/>
      <c r="FQ1129" s="4"/>
      <c r="FR1129" s="4"/>
      <c r="FS1129" s="4"/>
      <c r="FT1129" s="4"/>
      <c r="FU1129" s="4"/>
      <c r="FV1129" s="4"/>
      <c r="FW1129" s="4"/>
      <c r="FX1129" s="4"/>
      <c r="FY1129" s="4"/>
      <c r="FZ1129" s="4"/>
      <c r="GA1129" s="4"/>
      <c r="GB1129" s="4"/>
      <c r="GC1129" s="4"/>
      <c r="GD1129" s="4"/>
      <c r="GE1129" s="4"/>
      <c r="GF1129" s="4"/>
      <c r="GG1129" s="4"/>
      <c r="GH1129" s="4"/>
      <c r="GI1129" s="4"/>
      <c r="GJ1129" s="4"/>
      <c r="GK1129" s="4"/>
      <c r="GL1129" s="4"/>
      <c r="GM1129" s="4"/>
      <c r="GN1129" s="4"/>
      <c r="GO1129" s="4"/>
      <c r="GP1129" s="4"/>
      <c r="GQ1129" s="4"/>
      <c r="GR1129" s="4"/>
      <c r="GS1129" s="4"/>
      <c r="GT1129" s="4"/>
      <c r="GU1129" s="4"/>
      <c r="GV1129" s="4"/>
      <c r="GW1129" s="4"/>
      <c r="GX1129" s="4"/>
      <c r="GY1129" s="4"/>
      <c r="GZ1129" s="4"/>
      <c r="HA1129" s="4"/>
      <c r="HB1129" s="4"/>
      <c r="HC1129" s="4"/>
      <c r="HD1129" s="4"/>
      <c r="HE1129" s="4"/>
      <c r="HF1129" s="4"/>
      <c r="HG1129" s="4"/>
      <c r="HH1129" s="4"/>
      <c r="HI1129" s="4"/>
      <c r="HJ1129" s="4"/>
      <c r="HK1129" s="4"/>
      <c r="HL1129" s="4"/>
      <c r="HM1129" s="4"/>
      <c r="HN1129" s="4"/>
      <c r="HO1129" s="4"/>
      <c r="HP1129" s="4"/>
      <c r="HQ1129" s="4"/>
      <c r="HR1129" s="4"/>
      <c r="HS1129" s="4"/>
      <c r="HT1129" s="4"/>
      <c r="HU1129" s="4"/>
      <c r="HV1129" s="4"/>
      <c r="HW1129" s="4"/>
      <c r="HX1129" s="4"/>
      <c r="HY1129" s="4"/>
      <c r="HZ1129" s="4"/>
      <c r="IA1129" s="4"/>
      <c r="IB1129" s="4"/>
      <c r="IC1129" s="4"/>
      <c r="ID1129" s="4"/>
      <c r="IE1129" s="4"/>
      <c r="IF1129" s="4"/>
    </row>
    <row r="1130" spans="26:240" x14ac:dyDescent="0.2">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c r="DK1130" s="4"/>
      <c r="DL1130" s="4"/>
      <c r="DM1130" s="4"/>
      <c r="DN1130" s="4"/>
      <c r="DO1130" s="4"/>
      <c r="DP1130" s="4"/>
      <c r="DQ1130" s="4"/>
      <c r="DR1130" s="4"/>
      <c r="DS1130" s="4"/>
      <c r="DT1130" s="4"/>
      <c r="DU1130" s="4"/>
      <c r="DV1130" s="4"/>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c r="FP1130" s="4"/>
      <c r="FQ1130" s="4"/>
      <c r="FR1130" s="4"/>
      <c r="FS1130" s="4"/>
      <c r="FT1130" s="4"/>
      <c r="FU1130" s="4"/>
      <c r="FV1130" s="4"/>
      <c r="FW1130" s="4"/>
      <c r="FX1130" s="4"/>
      <c r="FY1130" s="4"/>
      <c r="FZ1130" s="4"/>
      <c r="GA1130" s="4"/>
      <c r="GB1130" s="4"/>
      <c r="GC1130" s="4"/>
      <c r="GD1130" s="4"/>
      <c r="GE1130" s="4"/>
      <c r="GF1130" s="4"/>
      <c r="GG1130" s="4"/>
      <c r="GH1130" s="4"/>
      <c r="GI1130" s="4"/>
      <c r="GJ1130" s="4"/>
      <c r="GK1130" s="4"/>
      <c r="GL1130" s="4"/>
      <c r="GM1130" s="4"/>
      <c r="GN1130" s="4"/>
      <c r="GO1130" s="4"/>
      <c r="GP1130" s="4"/>
      <c r="GQ1130" s="4"/>
      <c r="GR1130" s="4"/>
      <c r="GS1130" s="4"/>
      <c r="GT1130" s="4"/>
      <c r="GU1130" s="4"/>
      <c r="GV1130" s="4"/>
      <c r="GW1130" s="4"/>
      <c r="GX1130" s="4"/>
      <c r="GY1130" s="4"/>
      <c r="GZ1130" s="4"/>
      <c r="HA1130" s="4"/>
      <c r="HB1130" s="4"/>
      <c r="HC1130" s="4"/>
      <c r="HD1130" s="4"/>
      <c r="HE1130" s="4"/>
      <c r="HF1130" s="4"/>
      <c r="HG1130" s="4"/>
      <c r="HH1130" s="4"/>
      <c r="HI1130" s="4"/>
      <c r="HJ1130" s="4"/>
      <c r="HK1130" s="4"/>
      <c r="HL1130" s="4"/>
      <c r="HM1130" s="4"/>
      <c r="HN1130" s="4"/>
      <c r="HO1130" s="4"/>
      <c r="HP1130" s="4"/>
      <c r="HQ1130" s="4"/>
      <c r="HR1130" s="4"/>
      <c r="HS1130" s="4"/>
      <c r="HT1130" s="4"/>
      <c r="HU1130" s="4"/>
      <c r="HV1130" s="4"/>
      <c r="HW1130" s="4"/>
      <c r="HX1130" s="4"/>
      <c r="HY1130" s="4"/>
      <c r="HZ1130" s="4"/>
      <c r="IA1130" s="4"/>
      <c r="IB1130" s="4"/>
      <c r="IC1130" s="4"/>
      <c r="ID1130" s="4"/>
      <c r="IE1130" s="4"/>
      <c r="IF1130" s="4"/>
    </row>
    <row r="1131" spans="26:240" x14ac:dyDescent="0.2">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c r="DK1131" s="4"/>
      <c r="DL1131" s="4"/>
      <c r="DM1131" s="4"/>
      <c r="DN1131" s="4"/>
      <c r="DO1131" s="4"/>
      <c r="DP1131" s="4"/>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c r="FP1131" s="4"/>
      <c r="FQ1131" s="4"/>
      <c r="FR1131" s="4"/>
      <c r="FS1131" s="4"/>
      <c r="FT1131" s="4"/>
      <c r="FU1131" s="4"/>
      <c r="FV1131" s="4"/>
      <c r="FW1131" s="4"/>
      <c r="FX1131" s="4"/>
      <c r="FY1131" s="4"/>
      <c r="FZ1131" s="4"/>
      <c r="GA1131" s="4"/>
      <c r="GB1131" s="4"/>
      <c r="GC1131" s="4"/>
      <c r="GD1131" s="4"/>
      <c r="GE1131" s="4"/>
      <c r="GF1131" s="4"/>
      <c r="GG1131" s="4"/>
      <c r="GH1131" s="4"/>
      <c r="GI1131" s="4"/>
      <c r="GJ1131" s="4"/>
      <c r="GK1131" s="4"/>
      <c r="GL1131" s="4"/>
      <c r="GM1131" s="4"/>
      <c r="GN1131" s="4"/>
      <c r="GO1131" s="4"/>
      <c r="GP1131" s="4"/>
      <c r="GQ1131" s="4"/>
      <c r="GR1131" s="4"/>
      <c r="GS1131" s="4"/>
      <c r="GT1131" s="4"/>
      <c r="GU1131" s="4"/>
      <c r="GV1131" s="4"/>
      <c r="GW1131" s="4"/>
      <c r="GX1131" s="4"/>
      <c r="GY1131" s="4"/>
      <c r="GZ1131" s="4"/>
      <c r="HA1131" s="4"/>
      <c r="HB1131" s="4"/>
      <c r="HC1131" s="4"/>
      <c r="HD1131" s="4"/>
      <c r="HE1131" s="4"/>
      <c r="HF1131" s="4"/>
      <c r="HG1131" s="4"/>
      <c r="HH1131" s="4"/>
      <c r="HI1131" s="4"/>
      <c r="HJ1131" s="4"/>
      <c r="HK1131" s="4"/>
      <c r="HL1131" s="4"/>
      <c r="HM1131" s="4"/>
      <c r="HN1131" s="4"/>
      <c r="HO1131" s="4"/>
      <c r="HP1131" s="4"/>
      <c r="HQ1131" s="4"/>
      <c r="HR1131" s="4"/>
      <c r="HS1131" s="4"/>
      <c r="HT1131" s="4"/>
      <c r="HU1131" s="4"/>
      <c r="HV1131" s="4"/>
      <c r="HW1131" s="4"/>
      <c r="HX1131" s="4"/>
      <c r="HY1131" s="4"/>
      <c r="HZ1131" s="4"/>
      <c r="IA1131" s="4"/>
      <c r="IB1131" s="4"/>
      <c r="IC1131" s="4"/>
      <c r="ID1131" s="4"/>
      <c r="IE1131" s="4"/>
      <c r="IF1131" s="4"/>
    </row>
    <row r="1132" spans="26:240" x14ac:dyDescent="0.2">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c r="DK1132" s="4"/>
      <c r="DL1132" s="4"/>
      <c r="DM1132" s="4"/>
      <c r="DN1132" s="4"/>
      <c r="DO1132" s="4"/>
      <c r="DP1132" s="4"/>
      <c r="DQ1132" s="4"/>
      <c r="DR1132" s="4"/>
      <c r="DS1132" s="4"/>
      <c r="DT1132" s="4"/>
      <c r="DU1132" s="4"/>
      <c r="DV1132" s="4"/>
      <c r="DW1132" s="4"/>
      <c r="DX1132" s="4"/>
      <c r="DY1132" s="4"/>
      <c r="DZ1132" s="4"/>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c r="FP1132" s="4"/>
      <c r="FQ1132" s="4"/>
      <c r="FR1132" s="4"/>
      <c r="FS1132" s="4"/>
      <c r="FT1132" s="4"/>
      <c r="FU1132" s="4"/>
      <c r="FV1132" s="4"/>
      <c r="FW1132" s="4"/>
      <c r="FX1132" s="4"/>
      <c r="FY1132" s="4"/>
      <c r="FZ1132" s="4"/>
      <c r="GA1132" s="4"/>
      <c r="GB1132" s="4"/>
      <c r="GC1132" s="4"/>
      <c r="GD1132" s="4"/>
      <c r="GE1132" s="4"/>
      <c r="GF1132" s="4"/>
      <c r="GG1132" s="4"/>
      <c r="GH1132" s="4"/>
      <c r="GI1132" s="4"/>
      <c r="GJ1132" s="4"/>
      <c r="GK1132" s="4"/>
      <c r="GL1132" s="4"/>
      <c r="GM1132" s="4"/>
      <c r="GN1132" s="4"/>
      <c r="GO1132" s="4"/>
      <c r="GP1132" s="4"/>
      <c r="GQ1132" s="4"/>
      <c r="GR1132" s="4"/>
      <c r="GS1132" s="4"/>
      <c r="GT1132" s="4"/>
      <c r="GU1132" s="4"/>
      <c r="GV1132" s="4"/>
      <c r="GW1132" s="4"/>
      <c r="GX1132" s="4"/>
      <c r="GY1132" s="4"/>
      <c r="GZ1132" s="4"/>
      <c r="HA1132" s="4"/>
      <c r="HB1132" s="4"/>
      <c r="HC1132" s="4"/>
      <c r="HD1132" s="4"/>
      <c r="HE1132" s="4"/>
      <c r="HF1132" s="4"/>
      <c r="HG1132" s="4"/>
      <c r="HH1132" s="4"/>
      <c r="HI1132" s="4"/>
      <c r="HJ1132" s="4"/>
      <c r="HK1132" s="4"/>
      <c r="HL1132" s="4"/>
      <c r="HM1132" s="4"/>
      <c r="HN1132" s="4"/>
      <c r="HO1132" s="4"/>
      <c r="HP1132" s="4"/>
      <c r="HQ1132" s="4"/>
      <c r="HR1132" s="4"/>
      <c r="HS1132" s="4"/>
      <c r="HT1132" s="4"/>
      <c r="HU1132" s="4"/>
      <c r="HV1132" s="4"/>
      <c r="HW1132" s="4"/>
      <c r="HX1132" s="4"/>
      <c r="HY1132" s="4"/>
      <c r="HZ1132" s="4"/>
      <c r="IA1132" s="4"/>
      <c r="IB1132" s="4"/>
      <c r="IC1132" s="4"/>
      <c r="ID1132" s="4"/>
      <c r="IE1132" s="4"/>
      <c r="IF1132" s="4"/>
    </row>
    <row r="1133" spans="26:240" x14ac:dyDescent="0.2">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c r="DK1133" s="4"/>
      <c r="DL1133" s="4"/>
      <c r="DM1133" s="4"/>
      <c r="DN1133" s="4"/>
      <c r="DO1133" s="4"/>
      <c r="DP1133" s="4"/>
      <c r="DQ1133" s="4"/>
      <c r="DR1133" s="4"/>
      <c r="DS1133" s="4"/>
      <c r="DT1133" s="4"/>
      <c r="DU1133" s="4"/>
      <c r="DV1133" s="4"/>
      <c r="DW1133" s="4"/>
      <c r="DX1133" s="4"/>
      <c r="DY1133" s="4"/>
      <c r="DZ1133" s="4"/>
      <c r="EA1133" s="4"/>
      <c r="EB1133" s="4"/>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c r="FP1133" s="4"/>
      <c r="FQ1133" s="4"/>
      <c r="FR1133" s="4"/>
      <c r="FS1133" s="4"/>
      <c r="FT1133" s="4"/>
      <c r="FU1133" s="4"/>
      <c r="FV1133" s="4"/>
      <c r="FW1133" s="4"/>
      <c r="FX1133" s="4"/>
      <c r="FY1133" s="4"/>
      <c r="FZ1133" s="4"/>
      <c r="GA1133" s="4"/>
      <c r="GB1133" s="4"/>
      <c r="GC1133" s="4"/>
      <c r="GD1133" s="4"/>
      <c r="GE1133" s="4"/>
      <c r="GF1133" s="4"/>
      <c r="GG1133" s="4"/>
      <c r="GH1133" s="4"/>
      <c r="GI1133" s="4"/>
      <c r="GJ1133" s="4"/>
      <c r="GK1133" s="4"/>
      <c r="GL1133" s="4"/>
      <c r="GM1133" s="4"/>
      <c r="GN1133" s="4"/>
      <c r="GO1133" s="4"/>
      <c r="GP1133" s="4"/>
      <c r="GQ1133" s="4"/>
      <c r="GR1133" s="4"/>
      <c r="GS1133" s="4"/>
      <c r="GT1133" s="4"/>
      <c r="GU1133" s="4"/>
      <c r="GV1133" s="4"/>
      <c r="GW1133" s="4"/>
      <c r="GX1133" s="4"/>
      <c r="GY1133" s="4"/>
      <c r="GZ1133" s="4"/>
      <c r="HA1133" s="4"/>
      <c r="HB1133" s="4"/>
      <c r="HC1133" s="4"/>
      <c r="HD1133" s="4"/>
      <c r="HE1133" s="4"/>
      <c r="HF1133" s="4"/>
      <c r="HG1133" s="4"/>
      <c r="HH1133" s="4"/>
      <c r="HI1133" s="4"/>
      <c r="HJ1133" s="4"/>
      <c r="HK1133" s="4"/>
      <c r="HL1133" s="4"/>
      <c r="HM1133" s="4"/>
      <c r="HN1133" s="4"/>
      <c r="HO1133" s="4"/>
      <c r="HP1133" s="4"/>
      <c r="HQ1133" s="4"/>
      <c r="HR1133" s="4"/>
      <c r="HS1133" s="4"/>
      <c r="HT1133" s="4"/>
      <c r="HU1133" s="4"/>
      <c r="HV1133" s="4"/>
      <c r="HW1133" s="4"/>
      <c r="HX1133" s="4"/>
      <c r="HY1133" s="4"/>
      <c r="HZ1133" s="4"/>
      <c r="IA1133" s="4"/>
      <c r="IB1133" s="4"/>
      <c r="IC1133" s="4"/>
      <c r="ID1133" s="4"/>
      <c r="IE1133" s="4"/>
      <c r="IF1133" s="4"/>
    </row>
    <row r="1134" spans="26:240" x14ac:dyDescent="0.2">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c r="DK1134" s="4"/>
      <c r="DL1134" s="4"/>
      <c r="DM1134" s="4"/>
      <c r="DN1134" s="4"/>
      <c r="DO1134" s="4"/>
      <c r="DP1134" s="4"/>
      <c r="DQ1134" s="4"/>
      <c r="DR1134" s="4"/>
      <c r="DS1134" s="4"/>
      <c r="DT1134" s="4"/>
      <c r="DU1134" s="4"/>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c r="FP1134" s="4"/>
      <c r="FQ1134" s="4"/>
      <c r="FR1134" s="4"/>
      <c r="FS1134" s="4"/>
      <c r="FT1134" s="4"/>
      <c r="FU1134" s="4"/>
      <c r="FV1134" s="4"/>
      <c r="FW1134" s="4"/>
      <c r="FX1134" s="4"/>
      <c r="FY1134" s="4"/>
      <c r="FZ1134" s="4"/>
      <c r="GA1134" s="4"/>
      <c r="GB1134" s="4"/>
      <c r="GC1134" s="4"/>
      <c r="GD1134" s="4"/>
      <c r="GE1134" s="4"/>
      <c r="GF1134" s="4"/>
      <c r="GG1134" s="4"/>
      <c r="GH1134" s="4"/>
      <c r="GI1134" s="4"/>
      <c r="GJ1134" s="4"/>
      <c r="GK1134" s="4"/>
      <c r="GL1134" s="4"/>
      <c r="GM1134" s="4"/>
      <c r="GN1134" s="4"/>
      <c r="GO1134" s="4"/>
      <c r="GP1134" s="4"/>
      <c r="GQ1134" s="4"/>
      <c r="GR1134" s="4"/>
      <c r="GS1134" s="4"/>
      <c r="GT1134" s="4"/>
      <c r="GU1134" s="4"/>
      <c r="GV1134" s="4"/>
      <c r="GW1134" s="4"/>
      <c r="GX1134" s="4"/>
      <c r="GY1134" s="4"/>
      <c r="GZ1134" s="4"/>
      <c r="HA1134" s="4"/>
      <c r="HB1134" s="4"/>
      <c r="HC1134" s="4"/>
      <c r="HD1134" s="4"/>
      <c r="HE1134" s="4"/>
      <c r="HF1134" s="4"/>
      <c r="HG1134" s="4"/>
      <c r="HH1134" s="4"/>
      <c r="HI1134" s="4"/>
      <c r="HJ1134" s="4"/>
      <c r="HK1134" s="4"/>
      <c r="HL1134" s="4"/>
      <c r="HM1134" s="4"/>
      <c r="HN1134" s="4"/>
      <c r="HO1134" s="4"/>
      <c r="HP1134" s="4"/>
      <c r="HQ1134" s="4"/>
      <c r="HR1134" s="4"/>
      <c r="HS1134" s="4"/>
      <c r="HT1134" s="4"/>
      <c r="HU1134" s="4"/>
      <c r="HV1134" s="4"/>
      <c r="HW1134" s="4"/>
      <c r="HX1134" s="4"/>
      <c r="HY1134" s="4"/>
      <c r="HZ1134" s="4"/>
      <c r="IA1134" s="4"/>
      <c r="IB1134" s="4"/>
      <c r="IC1134" s="4"/>
      <c r="ID1134" s="4"/>
      <c r="IE1134" s="4"/>
      <c r="IF1134" s="4"/>
    </row>
    <row r="1135" spans="26:240" x14ac:dyDescent="0.2">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c r="DK1135" s="4"/>
      <c r="DL1135" s="4"/>
      <c r="DM1135" s="4"/>
      <c r="DN1135" s="4"/>
      <c r="DO1135" s="4"/>
      <c r="DP1135" s="4"/>
      <c r="DQ1135" s="4"/>
      <c r="DR1135" s="4"/>
      <c r="DS1135" s="4"/>
      <c r="DT1135" s="4"/>
      <c r="DU1135" s="4"/>
      <c r="DV1135" s="4"/>
      <c r="DW1135" s="4"/>
      <c r="DX1135" s="4"/>
      <c r="DY1135" s="4"/>
      <c r="DZ1135" s="4"/>
      <c r="EA1135" s="4"/>
      <c r="EB1135" s="4"/>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c r="FP1135" s="4"/>
      <c r="FQ1135" s="4"/>
      <c r="FR1135" s="4"/>
      <c r="FS1135" s="4"/>
      <c r="FT1135" s="4"/>
      <c r="FU1135" s="4"/>
      <c r="FV1135" s="4"/>
      <c r="FW1135" s="4"/>
      <c r="FX1135" s="4"/>
      <c r="FY1135" s="4"/>
      <c r="FZ1135" s="4"/>
      <c r="GA1135" s="4"/>
      <c r="GB1135" s="4"/>
      <c r="GC1135" s="4"/>
      <c r="GD1135" s="4"/>
      <c r="GE1135" s="4"/>
      <c r="GF1135" s="4"/>
      <c r="GG1135" s="4"/>
      <c r="GH1135" s="4"/>
      <c r="GI1135" s="4"/>
      <c r="GJ1135" s="4"/>
      <c r="GK1135" s="4"/>
      <c r="GL1135" s="4"/>
      <c r="GM1135" s="4"/>
      <c r="GN1135" s="4"/>
      <c r="GO1135" s="4"/>
      <c r="GP1135" s="4"/>
      <c r="GQ1135" s="4"/>
      <c r="GR1135" s="4"/>
      <c r="GS1135" s="4"/>
      <c r="GT1135" s="4"/>
      <c r="GU1135" s="4"/>
      <c r="GV1135" s="4"/>
      <c r="GW1135" s="4"/>
      <c r="GX1135" s="4"/>
      <c r="GY1135" s="4"/>
      <c r="GZ1135" s="4"/>
      <c r="HA1135" s="4"/>
      <c r="HB1135" s="4"/>
      <c r="HC1135" s="4"/>
      <c r="HD1135" s="4"/>
      <c r="HE1135" s="4"/>
      <c r="HF1135" s="4"/>
      <c r="HG1135" s="4"/>
      <c r="HH1135" s="4"/>
      <c r="HI1135" s="4"/>
      <c r="HJ1135" s="4"/>
      <c r="HK1135" s="4"/>
      <c r="HL1135" s="4"/>
      <c r="HM1135" s="4"/>
      <c r="HN1135" s="4"/>
      <c r="HO1135" s="4"/>
      <c r="HP1135" s="4"/>
      <c r="HQ1135" s="4"/>
      <c r="HR1135" s="4"/>
      <c r="HS1135" s="4"/>
      <c r="HT1135" s="4"/>
      <c r="HU1135" s="4"/>
      <c r="HV1135" s="4"/>
      <c r="HW1135" s="4"/>
      <c r="HX1135" s="4"/>
      <c r="HY1135" s="4"/>
      <c r="HZ1135" s="4"/>
      <c r="IA1135" s="4"/>
      <c r="IB1135" s="4"/>
      <c r="IC1135" s="4"/>
      <c r="ID1135" s="4"/>
      <c r="IE1135" s="4"/>
      <c r="IF1135" s="4"/>
    </row>
    <row r="1136" spans="26:240" x14ac:dyDescent="0.2">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c r="DK1136" s="4"/>
      <c r="DL1136" s="4"/>
      <c r="DM1136" s="4"/>
      <c r="DN1136" s="4"/>
      <c r="DO1136" s="4"/>
      <c r="DP1136" s="4"/>
      <c r="DQ1136" s="4"/>
      <c r="DR1136" s="4"/>
      <c r="DS1136" s="4"/>
      <c r="DT1136" s="4"/>
      <c r="DU1136" s="4"/>
      <c r="DV1136" s="4"/>
      <c r="DW1136" s="4"/>
      <c r="DX1136" s="4"/>
      <c r="DY1136" s="4"/>
      <c r="DZ1136" s="4"/>
      <c r="EA1136" s="4"/>
      <c r="EB1136" s="4"/>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c r="FP1136" s="4"/>
      <c r="FQ1136" s="4"/>
      <c r="FR1136" s="4"/>
      <c r="FS1136" s="4"/>
      <c r="FT1136" s="4"/>
      <c r="FU1136" s="4"/>
      <c r="FV1136" s="4"/>
      <c r="FW1136" s="4"/>
      <c r="FX1136" s="4"/>
      <c r="FY1136" s="4"/>
      <c r="FZ1136" s="4"/>
      <c r="GA1136" s="4"/>
      <c r="GB1136" s="4"/>
      <c r="GC1136" s="4"/>
      <c r="GD1136" s="4"/>
      <c r="GE1136" s="4"/>
      <c r="GF1136" s="4"/>
      <c r="GG1136" s="4"/>
      <c r="GH1136" s="4"/>
      <c r="GI1136" s="4"/>
      <c r="GJ1136" s="4"/>
      <c r="GK1136" s="4"/>
      <c r="GL1136" s="4"/>
      <c r="GM1136" s="4"/>
      <c r="GN1136" s="4"/>
      <c r="GO1136" s="4"/>
      <c r="GP1136" s="4"/>
      <c r="GQ1136" s="4"/>
      <c r="GR1136" s="4"/>
      <c r="GS1136" s="4"/>
      <c r="GT1136" s="4"/>
      <c r="GU1136" s="4"/>
      <c r="GV1136" s="4"/>
      <c r="GW1136" s="4"/>
      <c r="GX1136" s="4"/>
      <c r="GY1136" s="4"/>
      <c r="GZ1136" s="4"/>
      <c r="HA1136" s="4"/>
      <c r="HB1136" s="4"/>
      <c r="HC1136" s="4"/>
      <c r="HD1136" s="4"/>
      <c r="HE1136" s="4"/>
      <c r="HF1136" s="4"/>
      <c r="HG1136" s="4"/>
      <c r="HH1136" s="4"/>
      <c r="HI1136" s="4"/>
      <c r="HJ1136" s="4"/>
      <c r="HK1136" s="4"/>
      <c r="HL1136" s="4"/>
      <c r="HM1136" s="4"/>
      <c r="HN1136" s="4"/>
      <c r="HO1136" s="4"/>
      <c r="HP1136" s="4"/>
      <c r="HQ1136" s="4"/>
      <c r="HR1136" s="4"/>
      <c r="HS1136" s="4"/>
      <c r="HT1136" s="4"/>
      <c r="HU1136" s="4"/>
      <c r="HV1136" s="4"/>
      <c r="HW1136" s="4"/>
      <c r="HX1136" s="4"/>
      <c r="HY1136" s="4"/>
      <c r="HZ1136" s="4"/>
      <c r="IA1136" s="4"/>
      <c r="IB1136" s="4"/>
      <c r="IC1136" s="4"/>
      <c r="ID1136" s="4"/>
      <c r="IE1136" s="4"/>
      <c r="IF1136" s="4"/>
    </row>
    <row r="1137" spans="26:240" x14ac:dyDescent="0.2">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c r="DK1137" s="4"/>
      <c r="DL1137" s="4"/>
      <c r="DM1137" s="4"/>
      <c r="DN1137" s="4"/>
      <c r="DO1137" s="4"/>
      <c r="DP1137" s="4"/>
      <c r="DQ1137" s="4"/>
      <c r="DR1137" s="4"/>
      <c r="DS1137" s="4"/>
      <c r="DT1137" s="4"/>
      <c r="DU1137" s="4"/>
      <c r="DV1137" s="4"/>
      <c r="DW1137" s="4"/>
      <c r="DX1137" s="4"/>
      <c r="DY1137" s="4"/>
      <c r="DZ1137" s="4"/>
      <c r="EA1137" s="4"/>
      <c r="EB1137" s="4"/>
      <c r="EC1137" s="4"/>
      <c r="ED1137" s="4"/>
      <c r="EE1137" s="4"/>
      <c r="EF1137" s="4"/>
      <c r="EG1137" s="4"/>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c r="FP1137" s="4"/>
      <c r="FQ1137" s="4"/>
      <c r="FR1137" s="4"/>
      <c r="FS1137" s="4"/>
      <c r="FT1137" s="4"/>
      <c r="FU1137" s="4"/>
      <c r="FV1137" s="4"/>
      <c r="FW1137" s="4"/>
      <c r="FX1137" s="4"/>
      <c r="FY1137" s="4"/>
      <c r="FZ1137" s="4"/>
      <c r="GA1137" s="4"/>
      <c r="GB1137" s="4"/>
      <c r="GC1137" s="4"/>
      <c r="GD1137" s="4"/>
      <c r="GE1137" s="4"/>
      <c r="GF1137" s="4"/>
      <c r="GG1137" s="4"/>
      <c r="GH1137" s="4"/>
      <c r="GI1137" s="4"/>
      <c r="GJ1137" s="4"/>
      <c r="GK1137" s="4"/>
      <c r="GL1137" s="4"/>
      <c r="GM1137" s="4"/>
      <c r="GN1137" s="4"/>
      <c r="GO1137" s="4"/>
      <c r="GP1137" s="4"/>
      <c r="GQ1137" s="4"/>
      <c r="GR1137" s="4"/>
      <c r="GS1137" s="4"/>
      <c r="GT1137" s="4"/>
      <c r="GU1137" s="4"/>
      <c r="GV1137" s="4"/>
      <c r="GW1137" s="4"/>
      <c r="GX1137" s="4"/>
      <c r="GY1137" s="4"/>
      <c r="GZ1137" s="4"/>
      <c r="HA1137" s="4"/>
      <c r="HB1137" s="4"/>
      <c r="HC1137" s="4"/>
      <c r="HD1137" s="4"/>
      <c r="HE1137" s="4"/>
      <c r="HF1137" s="4"/>
      <c r="HG1137" s="4"/>
      <c r="HH1137" s="4"/>
      <c r="HI1137" s="4"/>
      <c r="HJ1137" s="4"/>
      <c r="HK1137" s="4"/>
      <c r="HL1137" s="4"/>
      <c r="HM1137" s="4"/>
      <c r="HN1137" s="4"/>
      <c r="HO1137" s="4"/>
      <c r="HP1137" s="4"/>
      <c r="HQ1137" s="4"/>
      <c r="HR1137" s="4"/>
      <c r="HS1137" s="4"/>
      <c r="HT1137" s="4"/>
      <c r="HU1137" s="4"/>
      <c r="HV1137" s="4"/>
      <c r="HW1137" s="4"/>
      <c r="HX1137" s="4"/>
      <c r="HY1137" s="4"/>
      <c r="HZ1137" s="4"/>
      <c r="IA1137" s="4"/>
      <c r="IB1137" s="4"/>
      <c r="IC1137" s="4"/>
      <c r="ID1137" s="4"/>
      <c r="IE1137" s="4"/>
      <c r="IF1137" s="4"/>
    </row>
    <row r="1138" spans="26:240" x14ac:dyDescent="0.2">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c r="DK1138" s="4"/>
      <c r="DL1138" s="4"/>
      <c r="DM1138" s="4"/>
      <c r="DN1138" s="4"/>
      <c r="DO1138" s="4"/>
      <c r="DP1138" s="4"/>
      <c r="DQ1138" s="4"/>
      <c r="DR1138" s="4"/>
      <c r="DS1138" s="4"/>
      <c r="DT1138" s="4"/>
      <c r="DU1138" s="4"/>
      <c r="DV1138" s="4"/>
      <c r="DW1138" s="4"/>
      <c r="DX1138" s="4"/>
      <c r="DY1138" s="4"/>
      <c r="DZ1138" s="4"/>
      <c r="EA1138" s="4"/>
      <c r="EB1138" s="4"/>
      <c r="EC1138" s="4"/>
      <c r="ED1138" s="4"/>
      <c r="EE1138" s="4"/>
      <c r="EF1138" s="4"/>
      <c r="EG1138" s="4"/>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c r="FP1138" s="4"/>
      <c r="FQ1138" s="4"/>
      <c r="FR1138" s="4"/>
      <c r="FS1138" s="4"/>
      <c r="FT1138" s="4"/>
      <c r="FU1138" s="4"/>
      <c r="FV1138" s="4"/>
      <c r="FW1138" s="4"/>
      <c r="FX1138" s="4"/>
      <c r="FY1138" s="4"/>
      <c r="FZ1138" s="4"/>
      <c r="GA1138" s="4"/>
      <c r="GB1138" s="4"/>
      <c r="GC1138" s="4"/>
      <c r="GD1138" s="4"/>
      <c r="GE1138" s="4"/>
      <c r="GF1138" s="4"/>
      <c r="GG1138" s="4"/>
      <c r="GH1138" s="4"/>
      <c r="GI1138" s="4"/>
      <c r="GJ1138" s="4"/>
      <c r="GK1138" s="4"/>
      <c r="GL1138" s="4"/>
      <c r="GM1138" s="4"/>
      <c r="GN1138" s="4"/>
      <c r="GO1138" s="4"/>
      <c r="GP1138" s="4"/>
      <c r="GQ1138" s="4"/>
      <c r="GR1138" s="4"/>
      <c r="GS1138" s="4"/>
      <c r="GT1138" s="4"/>
      <c r="GU1138" s="4"/>
      <c r="GV1138" s="4"/>
      <c r="GW1138" s="4"/>
      <c r="GX1138" s="4"/>
      <c r="GY1138" s="4"/>
      <c r="GZ1138" s="4"/>
      <c r="HA1138" s="4"/>
      <c r="HB1138" s="4"/>
      <c r="HC1138" s="4"/>
      <c r="HD1138" s="4"/>
      <c r="HE1138" s="4"/>
      <c r="HF1138" s="4"/>
      <c r="HG1138" s="4"/>
      <c r="HH1138" s="4"/>
      <c r="HI1138" s="4"/>
      <c r="HJ1138" s="4"/>
      <c r="HK1138" s="4"/>
      <c r="HL1138" s="4"/>
      <c r="HM1138" s="4"/>
      <c r="HN1138" s="4"/>
      <c r="HO1138" s="4"/>
      <c r="HP1138" s="4"/>
      <c r="HQ1138" s="4"/>
      <c r="HR1138" s="4"/>
      <c r="HS1138" s="4"/>
      <c r="HT1138" s="4"/>
      <c r="HU1138" s="4"/>
      <c r="HV1138" s="4"/>
      <c r="HW1138" s="4"/>
      <c r="HX1138" s="4"/>
      <c r="HY1138" s="4"/>
      <c r="HZ1138" s="4"/>
      <c r="IA1138" s="4"/>
      <c r="IB1138" s="4"/>
      <c r="IC1138" s="4"/>
      <c r="ID1138" s="4"/>
      <c r="IE1138" s="4"/>
      <c r="IF1138" s="4"/>
    </row>
    <row r="1139" spans="26:240" x14ac:dyDescent="0.2">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c r="DK1139" s="4"/>
      <c r="DL1139" s="4"/>
      <c r="DM1139" s="4"/>
      <c r="DN1139" s="4"/>
      <c r="DO1139" s="4"/>
      <c r="DP1139" s="4"/>
      <c r="DQ1139" s="4"/>
      <c r="DR1139" s="4"/>
      <c r="DS1139" s="4"/>
      <c r="DT1139" s="4"/>
      <c r="DU1139" s="4"/>
      <c r="DV1139" s="4"/>
      <c r="DW1139" s="4"/>
      <c r="DX1139" s="4"/>
      <c r="DY1139" s="4"/>
      <c r="DZ1139" s="4"/>
      <c r="EA1139" s="4"/>
      <c r="EB1139" s="4"/>
      <c r="EC1139" s="4"/>
      <c r="ED1139" s="4"/>
      <c r="EE1139" s="4"/>
      <c r="EF1139" s="4"/>
      <c r="EG1139" s="4"/>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c r="FP1139" s="4"/>
      <c r="FQ1139" s="4"/>
      <c r="FR1139" s="4"/>
      <c r="FS1139" s="4"/>
      <c r="FT1139" s="4"/>
      <c r="FU1139" s="4"/>
      <c r="FV1139" s="4"/>
      <c r="FW1139" s="4"/>
      <c r="FX1139" s="4"/>
      <c r="FY1139" s="4"/>
      <c r="FZ1139" s="4"/>
      <c r="GA1139" s="4"/>
      <c r="GB1139" s="4"/>
      <c r="GC1139" s="4"/>
      <c r="GD1139" s="4"/>
      <c r="GE1139" s="4"/>
      <c r="GF1139" s="4"/>
      <c r="GG1139" s="4"/>
      <c r="GH1139" s="4"/>
      <c r="GI1139" s="4"/>
      <c r="GJ1139" s="4"/>
      <c r="GK1139" s="4"/>
      <c r="GL1139" s="4"/>
      <c r="GM1139" s="4"/>
      <c r="GN1139" s="4"/>
      <c r="GO1139" s="4"/>
      <c r="GP1139" s="4"/>
      <c r="GQ1139" s="4"/>
      <c r="GR1139" s="4"/>
      <c r="GS1139" s="4"/>
      <c r="GT1139" s="4"/>
      <c r="GU1139" s="4"/>
      <c r="GV1139" s="4"/>
      <c r="GW1139" s="4"/>
      <c r="GX1139" s="4"/>
      <c r="GY1139" s="4"/>
      <c r="GZ1139" s="4"/>
      <c r="HA1139" s="4"/>
      <c r="HB1139" s="4"/>
      <c r="HC1139" s="4"/>
      <c r="HD1139" s="4"/>
      <c r="HE1139" s="4"/>
      <c r="HF1139" s="4"/>
      <c r="HG1139" s="4"/>
      <c r="HH1139" s="4"/>
      <c r="HI1139" s="4"/>
      <c r="HJ1139" s="4"/>
      <c r="HK1139" s="4"/>
      <c r="HL1139" s="4"/>
      <c r="HM1139" s="4"/>
      <c r="HN1139" s="4"/>
      <c r="HO1139" s="4"/>
      <c r="HP1139" s="4"/>
      <c r="HQ1139" s="4"/>
      <c r="HR1139" s="4"/>
      <c r="HS1139" s="4"/>
      <c r="HT1139" s="4"/>
      <c r="HU1139" s="4"/>
      <c r="HV1139" s="4"/>
      <c r="HW1139" s="4"/>
      <c r="HX1139" s="4"/>
      <c r="HY1139" s="4"/>
      <c r="HZ1139" s="4"/>
      <c r="IA1139" s="4"/>
      <c r="IB1139" s="4"/>
      <c r="IC1139" s="4"/>
      <c r="ID1139" s="4"/>
      <c r="IE1139" s="4"/>
      <c r="IF1139" s="4"/>
    </row>
    <row r="1140" spans="26:240" x14ac:dyDescent="0.2">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c r="DK1140" s="4"/>
      <c r="DL1140" s="4"/>
      <c r="DM1140" s="4"/>
      <c r="DN1140" s="4"/>
      <c r="DO1140" s="4"/>
      <c r="DP1140" s="4"/>
      <c r="DQ1140" s="4"/>
      <c r="DR1140" s="4"/>
      <c r="DS1140" s="4"/>
      <c r="DT1140" s="4"/>
      <c r="DU1140" s="4"/>
      <c r="DV1140" s="4"/>
      <c r="DW1140" s="4"/>
      <c r="DX1140" s="4"/>
      <c r="DY1140" s="4"/>
      <c r="DZ1140" s="4"/>
      <c r="EA1140" s="4"/>
      <c r="EB1140" s="4"/>
      <c r="EC1140" s="4"/>
      <c r="ED1140" s="4"/>
      <c r="EE1140" s="4"/>
      <c r="EF1140" s="4"/>
      <c r="EG1140" s="4"/>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c r="FP1140" s="4"/>
      <c r="FQ1140" s="4"/>
      <c r="FR1140" s="4"/>
      <c r="FS1140" s="4"/>
      <c r="FT1140" s="4"/>
      <c r="FU1140" s="4"/>
      <c r="FV1140" s="4"/>
      <c r="FW1140" s="4"/>
      <c r="FX1140" s="4"/>
      <c r="FY1140" s="4"/>
      <c r="FZ1140" s="4"/>
      <c r="GA1140" s="4"/>
      <c r="GB1140" s="4"/>
      <c r="GC1140" s="4"/>
      <c r="GD1140" s="4"/>
      <c r="GE1140" s="4"/>
      <c r="GF1140" s="4"/>
      <c r="GG1140" s="4"/>
      <c r="GH1140" s="4"/>
      <c r="GI1140" s="4"/>
      <c r="GJ1140" s="4"/>
      <c r="GK1140" s="4"/>
      <c r="GL1140" s="4"/>
      <c r="GM1140" s="4"/>
      <c r="GN1140" s="4"/>
      <c r="GO1140" s="4"/>
      <c r="GP1140" s="4"/>
      <c r="GQ1140" s="4"/>
      <c r="GR1140" s="4"/>
      <c r="GS1140" s="4"/>
      <c r="GT1140" s="4"/>
      <c r="GU1140" s="4"/>
      <c r="GV1140" s="4"/>
      <c r="GW1140" s="4"/>
      <c r="GX1140" s="4"/>
      <c r="GY1140" s="4"/>
      <c r="GZ1140" s="4"/>
      <c r="HA1140" s="4"/>
      <c r="HB1140" s="4"/>
      <c r="HC1140" s="4"/>
      <c r="HD1140" s="4"/>
      <c r="HE1140" s="4"/>
      <c r="HF1140" s="4"/>
      <c r="HG1140" s="4"/>
      <c r="HH1140" s="4"/>
      <c r="HI1140" s="4"/>
      <c r="HJ1140" s="4"/>
      <c r="HK1140" s="4"/>
      <c r="HL1140" s="4"/>
      <c r="HM1140" s="4"/>
      <c r="HN1140" s="4"/>
      <c r="HO1140" s="4"/>
      <c r="HP1140" s="4"/>
      <c r="HQ1140" s="4"/>
      <c r="HR1140" s="4"/>
      <c r="HS1140" s="4"/>
      <c r="HT1140" s="4"/>
      <c r="HU1140" s="4"/>
      <c r="HV1140" s="4"/>
      <c r="HW1140" s="4"/>
      <c r="HX1140" s="4"/>
      <c r="HY1140" s="4"/>
      <c r="HZ1140" s="4"/>
      <c r="IA1140" s="4"/>
      <c r="IB1140" s="4"/>
      <c r="IC1140" s="4"/>
      <c r="ID1140" s="4"/>
      <c r="IE1140" s="4"/>
      <c r="IF1140" s="4"/>
    </row>
    <row r="1141" spans="26:240" x14ac:dyDescent="0.2">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c r="DK1141" s="4"/>
      <c r="DL1141" s="4"/>
      <c r="DM1141" s="4"/>
      <c r="DN1141" s="4"/>
      <c r="DO1141" s="4"/>
      <c r="DP1141" s="4"/>
      <c r="DQ1141" s="4"/>
      <c r="DR1141" s="4"/>
      <c r="DS1141" s="4"/>
      <c r="DT1141" s="4"/>
      <c r="DU1141" s="4"/>
      <c r="DV1141" s="4"/>
      <c r="DW1141" s="4"/>
      <c r="DX1141" s="4"/>
      <c r="DY1141" s="4"/>
      <c r="DZ1141" s="4"/>
      <c r="EA1141" s="4"/>
      <c r="EB1141" s="4"/>
      <c r="EC1141" s="4"/>
      <c r="ED1141" s="4"/>
      <c r="EE1141" s="4"/>
      <c r="EF1141" s="4"/>
      <c r="EG1141" s="4"/>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c r="FP1141" s="4"/>
      <c r="FQ1141" s="4"/>
      <c r="FR1141" s="4"/>
      <c r="FS1141" s="4"/>
      <c r="FT1141" s="4"/>
      <c r="FU1141" s="4"/>
      <c r="FV1141" s="4"/>
      <c r="FW1141" s="4"/>
      <c r="FX1141" s="4"/>
      <c r="FY1141" s="4"/>
      <c r="FZ1141" s="4"/>
      <c r="GA1141" s="4"/>
      <c r="GB1141" s="4"/>
      <c r="GC1141" s="4"/>
      <c r="GD1141" s="4"/>
      <c r="GE1141" s="4"/>
      <c r="GF1141" s="4"/>
      <c r="GG1141" s="4"/>
      <c r="GH1141" s="4"/>
      <c r="GI1141" s="4"/>
      <c r="GJ1141" s="4"/>
      <c r="GK1141" s="4"/>
      <c r="GL1141" s="4"/>
      <c r="GM1141" s="4"/>
      <c r="GN1141" s="4"/>
      <c r="GO1141" s="4"/>
      <c r="GP1141" s="4"/>
      <c r="GQ1141" s="4"/>
      <c r="GR1141" s="4"/>
      <c r="GS1141" s="4"/>
      <c r="GT1141" s="4"/>
      <c r="GU1141" s="4"/>
      <c r="GV1141" s="4"/>
      <c r="GW1141" s="4"/>
      <c r="GX1141" s="4"/>
      <c r="GY1141" s="4"/>
      <c r="GZ1141" s="4"/>
      <c r="HA1141" s="4"/>
      <c r="HB1141" s="4"/>
      <c r="HC1141" s="4"/>
      <c r="HD1141" s="4"/>
      <c r="HE1141" s="4"/>
      <c r="HF1141" s="4"/>
      <c r="HG1141" s="4"/>
      <c r="HH1141" s="4"/>
      <c r="HI1141" s="4"/>
      <c r="HJ1141" s="4"/>
      <c r="HK1141" s="4"/>
      <c r="HL1141" s="4"/>
      <c r="HM1141" s="4"/>
      <c r="HN1141" s="4"/>
      <c r="HO1141" s="4"/>
      <c r="HP1141" s="4"/>
      <c r="HQ1141" s="4"/>
      <c r="HR1141" s="4"/>
      <c r="HS1141" s="4"/>
      <c r="HT1141" s="4"/>
      <c r="HU1141" s="4"/>
      <c r="HV1141" s="4"/>
      <c r="HW1141" s="4"/>
      <c r="HX1141" s="4"/>
      <c r="HY1141" s="4"/>
      <c r="HZ1141" s="4"/>
      <c r="IA1141" s="4"/>
      <c r="IB1141" s="4"/>
      <c r="IC1141" s="4"/>
      <c r="ID1141" s="4"/>
      <c r="IE1141" s="4"/>
      <c r="IF1141" s="4"/>
    </row>
    <row r="1142" spans="26:240" x14ac:dyDescent="0.2">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c r="DK1142" s="4"/>
      <c r="DL1142" s="4"/>
      <c r="DM1142" s="4"/>
      <c r="DN1142" s="4"/>
      <c r="DO1142" s="4"/>
      <c r="DP1142" s="4"/>
      <c r="DQ1142" s="4"/>
      <c r="DR1142" s="4"/>
      <c r="DS1142" s="4"/>
      <c r="DT1142" s="4"/>
      <c r="DU1142" s="4"/>
      <c r="DV1142" s="4"/>
      <c r="DW1142" s="4"/>
      <c r="DX1142" s="4"/>
      <c r="DY1142" s="4"/>
      <c r="DZ1142" s="4"/>
      <c r="EA1142" s="4"/>
      <c r="EB1142" s="4"/>
      <c r="EC1142" s="4"/>
      <c r="ED1142" s="4"/>
      <c r="EE1142" s="4"/>
      <c r="EF1142" s="4"/>
      <c r="EG1142" s="4"/>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c r="FP1142" s="4"/>
      <c r="FQ1142" s="4"/>
      <c r="FR1142" s="4"/>
      <c r="FS1142" s="4"/>
      <c r="FT1142" s="4"/>
      <c r="FU1142" s="4"/>
      <c r="FV1142" s="4"/>
      <c r="FW1142" s="4"/>
      <c r="FX1142" s="4"/>
      <c r="FY1142" s="4"/>
      <c r="FZ1142" s="4"/>
      <c r="GA1142" s="4"/>
      <c r="GB1142" s="4"/>
      <c r="GC1142" s="4"/>
      <c r="GD1142" s="4"/>
      <c r="GE1142" s="4"/>
      <c r="GF1142" s="4"/>
      <c r="GG1142" s="4"/>
      <c r="GH1142" s="4"/>
      <c r="GI1142" s="4"/>
      <c r="GJ1142" s="4"/>
      <c r="GK1142" s="4"/>
      <c r="GL1142" s="4"/>
      <c r="GM1142" s="4"/>
      <c r="GN1142" s="4"/>
      <c r="GO1142" s="4"/>
      <c r="GP1142" s="4"/>
      <c r="GQ1142" s="4"/>
      <c r="GR1142" s="4"/>
      <c r="GS1142" s="4"/>
      <c r="GT1142" s="4"/>
      <c r="GU1142" s="4"/>
      <c r="GV1142" s="4"/>
      <c r="GW1142" s="4"/>
      <c r="GX1142" s="4"/>
      <c r="GY1142" s="4"/>
      <c r="GZ1142" s="4"/>
      <c r="HA1142" s="4"/>
      <c r="HB1142" s="4"/>
      <c r="HC1142" s="4"/>
      <c r="HD1142" s="4"/>
      <c r="HE1142" s="4"/>
      <c r="HF1142" s="4"/>
      <c r="HG1142" s="4"/>
      <c r="HH1142" s="4"/>
      <c r="HI1142" s="4"/>
      <c r="HJ1142" s="4"/>
      <c r="HK1142" s="4"/>
      <c r="HL1142" s="4"/>
      <c r="HM1142" s="4"/>
      <c r="HN1142" s="4"/>
      <c r="HO1142" s="4"/>
      <c r="HP1142" s="4"/>
      <c r="HQ1142" s="4"/>
      <c r="HR1142" s="4"/>
      <c r="HS1142" s="4"/>
      <c r="HT1142" s="4"/>
      <c r="HU1142" s="4"/>
      <c r="HV1142" s="4"/>
      <c r="HW1142" s="4"/>
      <c r="HX1142" s="4"/>
      <c r="HY1142" s="4"/>
      <c r="HZ1142" s="4"/>
      <c r="IA1142" s="4"/>
      <c r="IB1142" s="4"/>
      <c r="IC1142" s="4"/>
      <c r="ID1142" s="4"/>
      <c r="IE1142" s="4"/>
      <c r="IF1142" s="4"/>
    </row>
    <row r="1143" spans="26:240" x14ac:dyDescent="0.2">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c r="DK1143" s="4"/>
      <c r="DL1143" s="4"/>
      <c r="DM1143" s="4"/>
      <c r="DN1143" s="4"/>
      <c r="DO1143" s="4"/>
      <c r="DP1143" s="4"/>
      <c r="DQ1143" s="4"/>
      <c r="DR1143" s="4"/>
      <c r="DS1143" s="4"/>
      <c r="DT1143" s="4"/>
      <c r="DU1143" s="4"/>
      <c r="DV1143" s="4"/>
      <c r="DW1143" s="4"/>
      <c r="DX1143" s="4"/>
      <c r="DY1143" s="4"/>
      <c r="DZ1143" s="4"/>
      <c r="EA1143" s="4"/>
      <c r="EB1143" s="4"/>
      <c r="EC1143" s="4"/>
      <c r="ED1143" s="4"/>
      <c r="EE1143" s="4"/>
      <c r="EF1143" s="4"/>
      <c r="EG1143" s="4"/>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c r="FP1143" s="4"/>
      <c r="FQ1143" s="4"/>
      <c r="FR1143" s="4"/>
      <c r="FS1143" s="4"/>
      <c r="FT1143" s="4"/>
      <c r="FU1143" s="4"/>
      <c r="FV1143" s="4"/>
      <c r="FW1143" s="4"/>
      <c r="FX1143" s="4"/>
      <c r="FY1143" s="4"/>
      <c r="FZ1143" s="4"/>
      <c r="GA1143" s="4"/>
      <c r="GB1143" s="4"/>
      <c r="GC1143" s="4"/>
      <c r="GD1143" s="4"/>
      <c r="GE1143" s="4"/>
      <c r="GF1143" s="4"/>
      <c r="GG1143" s="4"/>
      <c r="GH1143" s="4"/>
      <c r="GI1143" s="4"/>
      <c r="GJ1143" s="4"/>
      <c r="GK1143" s="4"/>
      <c r="GL1143" s="4"/>
      <c r="GM1143" s="4"/>
      <c r="GN1143" s="4"/>
      <c r="GO1143" s="4"/>
      <c r="GP1143" s="4"/>
      <c r="GQ1143" s="4"/>
      <c r="GR1143" s="4"/>
      <c r="GS1143" s="4"/>
      <c r="GT1143" s="4"/>
      <c r="GU1143" s="4"/>
      <c r="GV1143" s="4"/>
      <c r="GW1143" s="4"/>
      <c r="GX1143" s="4"/>
      <c r="GY1143" s="4"/>
      <c r="GZ1143" s="4"/>
      <c r="HA1143" s="4"/>
      <c r="HB1143" s="4"/>
      <c r="HC1143" s="4"/>
      <c r="HD1143" s="4"/>
      <c r="HE1143" s="4"/>
      <c r="HF1143" s="4"/>
      <c r="HG1143" s="4"/>
      <c r="HH1143" s="4"/>
      <c r="HI1143" s="4"/>
      <c r="HJ1143" s="4"/>
      <c r="HK1143" s="4"/>
      <c r="HL1143" s="4"/>
      <c r="HM1143" s="4"/>
      <c r="HN1143" s="4"/>
      <c r="HO1143" s="4"/>
      <c r="HP1143" s="4"/>
      <c r="HQ1143" s="4"/>
      <c r="HR1143" s="4"/>
      <c r="HS1143" s="4"/>
      <c r="HT1143" s="4"/>
      <c r="HU1143" s="4"/>
      <c r="HV1143" s="4"/>
      <c r="HW1143" s="4"/>
      <c r="HX1143" s="4"/>
      <c r="HY1143" s="4"/>
      <c r="HZ1143" s="4"/>
      <c r="IA1143" s="4"/>
      <c r="IB1143" s="4"/>
      <c r="IC1143" s="4"/>
      <c r="ID1143" s="4"/>
      <c r="IE1143" s="4"/>
      <c r="IF1143" s="4"/>
    </row>
    <row r="1144" spans="26:240" x14ac:dyDescent="0.2">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c r="DK1144" s="4"/>
      <c r="DL1144" s="4"/>
      <c r="DM1144" s="4"/>
      <c r="DN1144" s="4"/>
      <c r="DO1144" s="4"/>
      <c r="DP1144" s="4"/>
      <c r="DQ1144" s="4"/>
      <c r="DR1144" s="4"/>
      <c r="DS1144" s="4"/>
      <c r="DT1144" s="4"/>
      <c r="DU1144" s="4"/>
      <c r="DV1144" s="4"/>
      <c r="DW1144" s="4"/>
      <c r="DX1144" s="4"/>
      <c r="DY1144" s="4"/>
      <c r="DZ1144" s="4"/>
      <c r="EA1144" s="4"/>
      <c r="EB1144" s="4"/>
      <c r="EC1144" s="4"/>
      <c r="ED1144" s="4"/>
      <c r="EE1144" s="4"/>
      <c r="EF1144" s="4"/>
      <c r="EG1144" s="4"/>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c r="FP1144" s="4"/>
      <c r="FQ1144" s="4"/>
      <c r="FR1144" s="4"/>
      <c r="FS1144" s="4"/>
      <c r="FT1144" s="4"/>
      <c r="FU1144" s="4"/>
      <c r="FV1144" s="4"/>
      <c r="FW1144" s="4"/>
      <c r="FX1144" s="4"/>
      <c r="FY1144" s="4"/>
      <c r="FZ1144" s="4"/>
      <c r="GA1144" s="4"/>
      <c r="GB1144" s="4"/>
      <c r="GC1144" s="4"/>
      <c r="GD1144" s="4"/>
      <c r="GE1144" s="4"/>
      <c r="GF1144" s="4"/>
      <c r="GG1144" s="4"/>
      <c r="GH1144" s="4"/>
      <c r="GI1144" s="4"/>
      <c r="GJ1144" s="4"/>
      <c r="GK1144" s="4"/>
      <c r="GL1144" s="4"/>
      <c r="GM1144" s="4"/>
      <c r="GN1144" s="4"/>
      <c r="GO1144" s="4"/>
      <c r="GP1144" s="4"/>
      <c r="GQ1144" s="4"/>
      <c r="GR1144" s="4"/>
      <c r="GS1144" s="4"/>
      <c r="GT1144" s="4"/>
      <c r="GU1144" s="4"/>
      <c r="GV1144" s="4"/>
      <c r="GW1144" s="4"/>
      <c r="GX1144" s="4"/>
      <c r="GY1144" s="4"/>
      <c r="GZ1144" s="4"/>
      <c r="HA1144" s="4"/>
      <c r="HB1144" s="4"/>
      <c r="HC1144" s="4"/>
      <c r="HD1144" s="4"/>
      <c r="HE1144" s="4"/>
      <c r="HF1144" s="4"/>
      <c r="HG1144" s="4"/>
      <c r="HH1144" s="4"/>
      <c r="HI1144" s="4"/>
      <c r="HJ1144" s="4"/>
      <c r="HK1144" s="4"/>
      <c r="HL1144" s="4"/>
      <c r="HM1144" s="4"/>
      <c r="HN1144" s="4"/>
      <c r="HO1144" s="4"/>
      <c r="HP1144" s="4"/>
      <c r="HQ1144" s="4"/>
      <c r="HR1144" s="4"/>
      <c r="HS1144" s="4"/>
      <c r="HT1144" s="4"/>
      <c r="HU1144" s="4"/>
      <c r="HV1144" s="4"/>
      <c r="HW1144" s="4"/>
      <c r="HX1144" s="4"/>
      <c r="HY1144" s="4"/>
      <c r="HZ1144" s="4"/>
      <c r="IA1144" s="4"/>
      <c r="IB1144" s="4"/>
      <c r="IC1144" s="4"/>
      <c r="ID1144" s="4"/>
      <c r="IE1144" s="4"/>
      <c r="IF1144" s="4"/>
    </row>
    <row r="1145" spans="26:240" x14ac:dyDescent="0.2">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c r="DK1145" s="4"/>
      <c r="DL1145" s="4"/>
      <c r="DM1145" s="4"/>
      <c r="DN1145" s="4"/>
      <c r="DO1145" s="4"/>
      <c r="DP1145" s="4"/>
      <c r="DQ1145" s="4"/>
      <c r="DR1145" s="4"/>
      <c r="DS1145" s="4"/>
      <c r="DT1145" s="4"/>
      <c r="DU1145" s="4"/>
      <c r="DV1145" s="4"/>
      <c r="DW1145" s="4"/>
      <c r="DX1145" s="4"/>
      <c r="DY1145" s="4"/>
      <c r="DZ1145" s="4"/>
      <c r="EA1145" s="4"/>
      <c r="EB1145" s="4"/>
      <c r="EC1145" s="4"/>
      <c r="ED1145" s="4"/>
      <c r="EE1145" s="4"/>
      <c r="EF1145" s="4"/>
      <c r="EG1145" s="4"/>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c r="FP1145" s="4"/>
      <c r="FQ1145" s="4"/>
      <c r="FR1145" s="4"/>
      <c r="FS1145" s="4"/>
      <c r="FT1145" s="4"/>
      <c r="FU1145" s="4"/>
      <c r="FV1145" s="4"/>
      <c r="FW1145" s="4"/>
      <c r="FX1145" s="4"/>
      <c r="FY1145" s="4"/>
      <c r="FZ1145" s="4"/>
      <c r="GA1145" s="4"/>
      <c r="GB1145" s="4"/>
      <c r="GC1145" s="4"/>
      <c r="GD1145" s="4"/>
      <c r="GE1145" s="4"/>
      <c r="GF1145" s="4"/>
      <c r="GG1145" s="4"/>
      <c r="GH1145" s="4"/>
      <c r="GI1145" s="4"/>
      <c r="GJ1145" s="4"/>
      <c r="GK1145" s="4"/>
      <c r="GL1145" s="4"/>
      <c r="GM1145" s="4"/>
      <c r="GN1145" s="4"/>
      <c r="GO1145" s="4"/>
      <c r="GP1145" s="4"/>
      <c r="GQ1145" s="4"/>
      <c r="GR1145" s="4"/>
      <c r="GS1145" s="4"/>
      <c r="GT1145" s="4"/>
      <c r="GU1145" s="4"/>
      <c r="GV1145" s="4"/>
      <c r="GW1145" s="4"/>
      <c r="GX1145" s="4"/>
      <c r="GY1145" s="4"/>
      <c r="GZ1145" s="4"/>
      <c r="HA1145" s="4"/>
      <c r="HB1145" s="4"/>
      <c r="HC1145" s="4"/>
      <c r="HD1145" s="4"/>
      <c r="HE1145" s="4"/>
      <c r="HF1145" s="4"/>
      <c r="HG1145" s="4"/>
      <c r="HH1145" s="4"/>
      <c r="HI1145" s="4"/>
      <c r="HJ1145" s="4"/>
      <c r="HK1145" s="4"/>
      <c r="HL1145" s="4"/>
      <c r="HM1145" s="4"/>
      <c r="HN1145" s="4"/>
      <c r="HO1145" s="4"/>
      <c r="HP1145" s="4"/>
      <c r="HQ1145" s="4"/>
      <c r="HR1145" s="4"/>
      <c r="HS1145" s="4"/>
      <c r="HT1145" s="4"/>
      <c r="HU1145" s="4"/>
      <c r="HV1145" s="4"/>
      <c r="HW1145" s="4"/>
      <c r="HX1145" s="4"/>
      <c r="HY1145" s="4"/>
      <c r="HZ1145" s="4"/>
      <c r="IA1145" s="4"/>
      <c r="IB1145" s="4"/>
      <c r="IC1145" s="4"/>
      <c r="ID1145" s="4"/>
      <c r="IE1145" s="4"/>
      <c r="IF1145" s="4"/>
    </row>
    <row r="1146" spans="26:240" x14ac:dyDescent="0.2">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c r="DK1146" s="4"/>
      <c r="DL1146" s="4"/>
      <c r="DM1146" s="4"/>
      <c r="DN1146" s="4"/>
      <c r="DO1146" s="4"/>
      <c r="DP1146" s="4"/>
      <c r="DQ1146" s="4"/>
      <c r="DR1146" s="4"/>
      <c r="DS1146" s="4"/>
      <c r="DT1146" s="4"/>
      <c r="DU1146" s="4"/>
      <c r="DV1146" s="4"/>
      <c r="DW1146" s="4"/>
      <c r="DX1146" s="4"/>
      <c r="DY1146" s="4"/>
      <c r="DZ1146" s="4"/>
      <c r="EA1146" s="4"/>
      <c r="EB1146" s="4"/>
      <c r="EC1146" s="4"/>
      <c r="ED1146" s="4"/>
      <c r="EE1146" s="4"/>
      <c r="EF1146" s="4"/>
      <c r="EG1146" s="4"/>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c r="FP1146" s="4"/>
      <c r="FQ1146" s="4"/>
      <c r="FR1146" s="4"/>
      <c r="FS1146" s="4"/>
      <c r="FT1146" s="4"/>
      <c r="FU1146" s="4"/>
      <c r="FV1146" s="4"/>
      <c r="FW1146" s="4"/>
      <c r="FX1146" s="4"/>
      <c r="FY1146" s="4"/>
      <c r="FZ1146" s="4"/>
      <c r="GA1146" s="4"/>
      <c r="GB1146" s="4"/>
      <c r="GC1146" s="4"/>
      <c r="GD1146" s="4"/>
      <c r="GE1146" s="4"/>
      <c r="GF1146" s="4"/>
      <c r="GG1146" s="4"/>
      <c r="GH1146" s="4"/>
      <c r="GI1146" s="4"/>
      <c r="GJ1146" s="4"/>
      <c r="GK1146" s="4"/>
      <c r="GL1146" s="4"/>
      <c r="GM1146" s="4"/>
      <c r="GN1146" s="4"/>
      <c r="GO1146" s="4"/>
      <c r="GP1146" s="4"/>
      <c r="GQ1146" s="4"/>
      <c r="GR1146" s="4"/>
      <c r="GS1146" s="4"/>
      <c r="GT1146" s="4"/>
      <c r="GU1146" s="4"/>
      <c r="GV1146" s="4"/>
      <c r="GW1146" s="4"/>
      <c r="GX1146" s="4"/>
      <c r="GY1146" s="4"/>
      <c r="GZ1146" s="4"/>
      <c r="HA1146" s="4"/>
      <c r="HB1146" s="4"/>
      <c r="HC1146" s="4"/>
      <c r="HD1146" s="4"/>
      <c r="HE1146" s="4"/>
      <c r="HF1146" s="4"/>
      <c r="HG1146" s="4"/>
      <c r="HH1146" s="4"/>
      <c r="HI1146" s="4"/>
      <c r="HJ1146" s="4"/>
      <c r="HK1146" s="4"/>
      <c r="HL1146" s="4"/>
      <c r="HM1146" s="4"/>
      <c r="HN1146" s="4"/>
      <c r="HO1146" s="4"/>
      <c r="HP1146" s="4"/>
      <c r="HQ1146" s="4"/>
      <c r="HR1146" s="4"/>
      <c r="HS1146" s="4"/>
      <c r="HT1146" s="4"/>
      <c r="HU1146" s="4"/>
      <c r="HV1146" s="4"/>
      <c r="HW1146" s="4"/>
      <c r="HX1146" s="4"/>
      <c r="HY1146" s="4"/>
      <c r="HZ1146" s="4"/>
      <c r="IA1146" s="4"/>
      <c r="IB1146" s="4"/>
      <c r="IC1146" s="4"/>
      <c r="ID1146" s="4"/>
      <c r="IE1146" s="4"/>
      <c r="IF1146" s="4"/>
    </row>
    <row r="1147" spans="26:240" x14ac:dyDescent="0.2">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c r="DK1147" s="4"/>
      <c r="DL1147" s="4"/>
      <c r="DM1147" s="4"/>
      <c r="DN1147" s="4"/>
      <c r="DO1147" s="4"/>
      <c r="DP1147" s="4"/>
      <c r="DQ1147" s="4"/>
      <c r="DR1147" s="4"/>
      <c r="DS1147" s="4"/>
      <c r="DT1147" s="4"/>
      <c r="DU1147" s="4"/>
      <c r="DV1147" s="4"/>
      <c r="DW1147" s="4"/>
      <c r="DX1147" s="4"/>
      <c r="DY1147" s="4"/>
      <c r="DZ1147" s="4"/>
      <c r="EA1147" s="4"/>
      <c r="EB1147" s="4"/>
      <c r="EC1147" s="4"/>
      <c r="ED1147" s="4"/>
      <c r="EE1147" s="4"/>
      <c r="EF1147" s="4"/>
      <c r="EG1147" s="4"/>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c r="FP1147" s="4"/>
      <c r="FQ1147" s="4"/>
      <c r="FR1147" s="4"/>
      <c r="FS1147" s="4"/>
      <c r="FT1147" s="4"/>
      <c r="FU1147" s="4"/>
      <c r="FV1147" s="4"/>
      <c r="FW1147" s="4"/>
      <c r="FX1147" s="4"/>
      <c r="FY1147" s="4"/>
      <c r="FZ1147" s="4"/>
      <c r="GA1147" s="4"/>
      <c r="GB1147" s="4"/>
      <c r="GC1147" s="4"/>
      <c r="GD1147" s="4"/>
      <c r="GE1147" s="4"/>
      <c r="GF1147" s="4"/>
      <c r="GG1147" s="4"/>
      <c r="GH1147" s="4"/>
      <c r="GI1147" s="4"/>
      <c r="GJ1147" s="4"/>
      <c r="GK1147" s="4"/>
      <c r="GL1147" s="4"/>
      <c r="GM1147" s="4"/>
      <c r="GN1147" s="4"/>
      <c r="GO1147" s="4"/>
      <c r="GP1147" s="4"/>
      <c r="GQ1147" s="4"/>
      <c r="GR1147" s="4"/>
      <c r="GS1147" s="4"/>
      <c r="GT1147" s="4"/>
      <c r="GU1147" s="4"/>
      <c r="GV1147" s="4"/>
      <c r="GW1147" s="4"/>
      <c r="GX1147" s="4"/>
      <c r="GY1147" s="4"/>
      <c r="GZ1147" s="4"/>
      <c r="HA1147" s="4"/>
      <c r="HB1147" s="4"/>
      <c r="HC1147" s="4"/>
      <c r="HD1147" s="4"/>
      <c r="HE1147" s="4"/>
      <c r="HF1147" s="4"/>
      <c r="HG1147" s="4"/>
      <c r="HH1147" s="4"/>
      <c r="HI1147" s="4"/>
      <c r="HJ1147" s="4"/>
      <c r="HK1147" s="4"/>
      <c r="HL1147" s="4"/>
      <c r="HM1147" s="4"/>
      <c r="HN1147" s="4"/>
      <c r="HO1147" s="4"/>
      <c r="HP1147" s="4"/>
      <c r="HQ1147" s="4"/>
      <c r="HR1147" s="4"/>
      <c r="HS1147" s="4"/>
      <c r="HT1147" s="4"/>
      <c r="HU1147" s="4"/>
      <c r="HV1147" s="4"/>
      <c r="HW1147" s="4"/>
      <c r="HX1147" s="4"/>
      <c r="HY1147" s="4"/>
      <c r="HZ1147" s="4"/>
      <c r="IA1147" s="4"/>
      <c r="IB1147" s="4"/>
      <c r="IC1147" s="4"/>
      <c r="ID1147" s="4"/>
      <c r="IE1147" s="4"/>
      <c r="IF1147" s="4"/>
    </row>
    <row r="1148" spans="26:240" x14ac:dyDescent="0.2">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c r="DK1148" s="4"/>
      <c r="DL1148" s="4"/>
      <c r="DM1148" s="4"/>
      <c r="DN1148" s="4"/>
      <c r="DO1148" s="4"/>
      <c r="DP1148" s="4"/>
      <c r="DQ1148" s="4"/>
      <c r="DR1148" s="4"/>
      <c r="DS1148" s="4"/>
      <c r="DT1148" s="4"/>
      <c r="DU1148" s="4"/>
      <c r="DV1148" s="4"/>
      <c r="DW1148" s="4"/>
      <c r="DX1148" s="4"/>
      <c r="DY1148" s="4"/>
      <c r="DZ1148" s="4"/>
      <c r="EA1148" s="4"/>
      <c r="EB1148" s="4"/>
      <c r="EC1148" s="4"/>
      <c r="ED1148" s="4"/>
      <c r="EE1148" s="4"/>
      <c r="EF1148" s="4"/>
      <c r="EG1148" s="4"/>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c r="FP1148" s="4"/>
      <c r="FQ1148" s="4"/>
      <c r="FR1148" s="4"/>
      <c r="FS1148" s="4"/>
      <c r="FT1148" s="4"/>
      <c r="FU1148" s="4"/>
      <c r="FV1148" s="4"/>
      <c r="FW1148" s="4"/>
      <c r="FX1148" s="4"/>
      <c r="FY1148" s="4"/>
      <c r="FZ1148" s="4"/>
      <c r="GA1148" s="4"/>
      <c r="GB1148" s="4"/>
      <c r="GC1148" s="4"/>
      <c r="GD1148" s="4"/>
      <c r="GE1148" s="4"/>
      <c r="GF1148" s="4"/>
      <c r="GG1148" s="4"/>
      <c r="GH1148" s="4"/>
      <c r="GI1148" s="4"/>
      <c r="GJ1148" s="4"/>
      <c r="GK1148" s="4"/>
      <c r="GL1148" s="4"/>
      <c r="GM1148" s="4"/>
      <c r="GN1148" s="4"/>
      <c r="GO1148" s="4"/>
      <c r="GP1148" s="4"/>
      <c r="GQ1148" s="4"/>
      <c r="GR1148" s="4"/>
      <c r="GS1148" s="4"/>
      <c r="GT1148" s="4"/>
      <c r="GU1148" s="4"/>
      <c r="GV1148" s="4"/>
      <c r="GW1148" s="4"/>
      <c r="GX1148" s="4"/>
      <c r="GY1148" s="4"/>
      <c r="GZ1148" s="4"/>
      <c r="HA1148" s="4"/>
      <c r="HB1148" s="4"/>
      <c r="HC1148" s="4"/>
      <c r="HD1148" s="4"/>
      <c r="HE1148" s="4"/>
      <c r="HF1148" s="4"/>
      <c r="HG1148" s="4"/>
      <c r="HH1148" s="4"/>
      <c r="HI1148" s="4"/>
      <c r="HJ1148" s="4"/>
      <c r="HK1148" s="4"/>
      <c r="HL1148" s="4"/>
      <c r="HM1148" s="4"/>
      <c r="HN1148" s="4"/>
      <c r="HO1148" s="4"/>
      <c r="HP1148" s="4"/>
      <c r="HQ1148" s="4"/>
      <c r="HR1148" s="4"/>
      <c r="HS1148" s="4"/>
      <c r="HT1148" s="4"/>
      <c r="HU1148" s="4"/>
      <c r="HV1148" s="4"/>
      <c r="HW1148" s="4"/>
      <c r="HX1148" s="4"/>
      <c r="HY1148" s="4"/>
      <c r="HZ1148" s="4"/>
      <c r="IA1148" s="4"/>
      <c r="IB1148" s="4"/>
      <c r="IC1148" s="4"/>
      <c r="ID1148" s="4"/>
      <c r="IE1148" s="4"/>
      <c r="IF1148" s="4"/>
    </row>
    <row r="1149" spans="26:240" x14ac:dyDescent="0.2">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c r="DK1149" s="4"/>
      <c r="DL1149" s="4"/>
      <c r="DM1149" s="4"/>
      <c r="DN1149" s="4"/>
      <c r="DO1149" s="4"/>
      <c r="DP1149" s="4"/>
      <c r="DQ1149" s="4"/>
      <c r="DR1149" s="4"/>
      <c r="DS1149" s="4"/>
      <c r="DT1149" s="4"/>
      <c r="DU1149" s="4"/>
      <c r="DV1149" s="4"/>
      <c r="DW1149" s="4"/>
      <c r="DX1149" s="4"/>
      <c r="DY1149" s="4"/>
      <c r="DZ1149" s="4"/>
      <c r="EA1149" s="4"/>
      <c r="EB1149" s="4"/>
      <c r="EC1149" s="4"/>
      <c r="ED1149" s="4"/>
      <c r="EE1149" s="4"/>
      <c r="EF1149" s="4"/>
      <c r="EG1149" s="4"/>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c r="FP1149" s="4"/>
      <c r="FQ1149" s="4"/>
      <c r="FR1149" s="4"/>
      <c r="FS1149" s="4"/>
      <c r="FT1149" s="4"/>
      <c r="FU1149" s="4"/>
      <c r="FV1149" s="4"/>
      <c r="FW1149" s="4"/>
      <c r="FX1149" s="4"/>
      <c r="FY1149" s="4"/>
      <c r="FZ1149" s="4"/>
      <c r="GA1149" s="4"/>
      <c r="GB1149" s="4"/>
      <c r="GC1149" s="4"/>
      <c r="GD1149" s="4"/>
      <c r="GE1149" s="4"/>
      <c r="GF1149" s="4"/>
      <c r="GG1149" s="4"/>
      <c r="GH1149" s="4"/>
      <c r="GI1149" s="4"/>
      <c r="GJ1149" s="4"/>
      <c r="GK1149" s="4"/>
      <c r="GL1149" s="4"/>
      <c r="GM1149" s="4"/>
      <c r="GN1149" s="4"/>
      <c r="GO1149" s="4"/>
      <c r="GP1149" s="4"/>
      <c r="GQ1149" s="4"/>
      <c r="GR1149" s="4"/>
      <c r="GS1149" s="4"/>
      <c r="GT1149" s="4"/>
      <c r="GU1149" s="4"/>
      <c r="GV1149" s="4"/>
      <c r="GW1149" s="4"/>
      <c r="GX1149" s="4"/>
      <c r="GY1149" s="4"/>
      <c r="GZ1149" s="4"/>
      <c r="HA1149" s="4"/>
      <c r="HB1149" s="4"/>
      <c r="HC1149" s="4"/>
      <c r="HD1149" s="4"/>
      <c r="HE1149" s="4"/>
      <c r="HF1149" s="4"/>
      <c r="HG1149" s="4"/>
      <c r="HH1149" s="4"/>
      <c r="HI1149" s="4"/>
      <c r="HJ1149" s="4"/>
      <c r="HK1149" s="4"/>
      <c r="HL1149" s="4"/>
      <c r="HM1149" s="4"/>
      <c r="HN1149" s="4"/>
      <c r="HO1149" s="4"/>
      <c r="HP1149" s="4"/>
      <c r="HQ1149" s="4"/>
      <c r="HR1149" s="4"/>
      <c r="HS1149" s="4"/>
      <c r="HT1149" s="4"/>
      <c r="HU1149" s="4"/>
      <c r="HV1149" s="4"/>
      <c r="HW1149" s="4"/>
      <c r="HX1149" s="4"/>
      <c r="HY1149" s="4"/>
      <c r="HZ1149" s="4"/>
      <c r="IA1149" s="4"/>
      <c r="IB1149" s="4"/>
      <c r="IC1149" s="4"/>
      <c r="ID1149" s="4"/>
      <c r="IE1149" s="4"/>
      <c r="IF1149" s="4"/>
    </row>
    <row r="1150" spans="26:240" x14ac:dyDescent="0.2">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c r="DK1150" s="4"/>
      <c r="DL1150" s="4"/>
      <c r="DM1150" s="4"/>
      <c r="DN1150" s="4"/>
      <c r="DO1150" s="4"/>
      <c r="DP1150" s="4"/>
      <c r="DQ1150" s="4"/>
      <c r="DR1150" s="4"/>
      <c r="DS1150" s="4"/>
      <c r="DT1150" s="4"/>
      <c r="DU1150" s="4"/>
      <c r="DV1150" s="4"/>
      <c r="DW1150" s="4"/>
      <c r="DX1150" s="4"/>
      <c r="DY1150" s="4"/>
      <c r="DZ1150" s="4"/>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4"/>
      <c r="FR1150" s="4"/>
      <c r="FS1150" s="4"/>
      <c r="FT1150" s="4"/>
      <c r="FU1150" s="4"/>
      <c r="FV1150" s="4"/>
      <c r="FW1150" s="4"/>
      <c r="FX1150" s="4"/>
      <c r="FY1150" s="4"/>
      <c r="FZ1150" s="4"/>
      <c r="GA1150" s="4"/>
      <c r="GB1150" s="4"/>
      <c r="GC1150" s="4"/>
      <c r="GD1150" s="4"/>
      <c r="GE1150" s="4"/>
      <c r="GF1150" s="4"/>
      <c r="GG1150" s="4"/>
      <c r="GH1150" s="4"/>
      <c r="GI1150" s="4"/>
      <c r="GJ1150" s="4"/>
      <c r="GK1150" s="4"/>
      <c r="GL1150" s="4"/>
      <c r="GM1150" s="4"/>
      <c r="GN1150" s="4"/>
      <c r="GO1150" s="4"/>
      <c r="GP1150" s="4"/>
      <c r="GQ1150" s="4"/>
      <c r="GR1150" s="4"/>
      <c r="GS1150" s="4"/>
      <c r="GT1150" s="4"/>
      <c r="GU1150" s="4"/>
      <c r="GV1150" s="4"/>
      <c r="GW1150" s="4"/>
      <c r="GX1150" s="4"/>
      <c r="GY1150" s="4"/>
      <c r="GZ1150" s="4"/>
      <c r="HA1150" s="4"/>
      <c r="HB1150" s="4"/>
      <c r="HC1150" s="4"/>
      <c r="HD1150" s="4"/>
      <c r="HE1150" s="4"/>
      <c r="HF1150" s="4"/>
      <c r="HG1150" s="4"/>
      <c r="HH1150" s="4"/>
      <c r="HI1150" s="4"/>
      <c r="HJ1150" s="4"/>
      <c r="HK1150" s="4"/>
      <c r="HL1150" s="4"/>
      <c r="HM1150" s="4"/>
      <c r="HN1150" s="4"/>
      <c r="HO1150" s="4"/>
      <c r="HP1150" s="4"/>
      <c r="HQ1150" s="4"/>
      <c r="HR1150" s="4"/>
      <c r="HS1150" s="4"/>
      <c r="HT1150" s="4"/>
      <c r="HU1150" s="4"/>
      <c r="HV1150" s="4"/>
      <c r="HW1150" s="4"/>
      <c r="HX1150" s="4"/>
      <c r="HY1150" s="4"/>
      <c r="HZ1150" s="4"/>
      <c r="IA1150" s="4"/>
      <c r="IB1150" s="4"/>
      <c r="IC1150" s="4"/>
      <c r="ID1150" s="4"/>
      <c r="IE1150" s="4"/>
      <c r="IF1150" s="4"/>
    </row>
    <row r="1151" spans="26:240" x14ac:dyDescent="0.2">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c r="DK1151" s="4"/>
      <c r="DL1151" s="4"/>
      <c r="DM1151" s="4"/>
      <c r="DN1151" s="4"/>
      <c r="DO1151" s="4"/>
      <c r="DP1151" s="4"/>
      <c r="DQ1151" s="4"/>
      <c r="DR1151" s="4"/>
      <c r="DS1151" s="4"/>
      <c r="DT1151" s="4"/>
      <c r="DU1151" s="4"/>
      <c r="DV1151" s="4"/>
      <c r="DW1151" s="4"/>
      <c r="DX1151" s="4"/>
      <c r="DY1151" s="4"/>
      <c r="DZ1151" s="4"/>
      <c r="EA1151" s="4"/>
      <c r="EB1151" s="4"/>
      <c r="EC1151" s="4"/>
      <c r="ED1151" s="4"/>
      <c r="EE1151" s="4"/>
      <c r="EF1151" s="4"/>
      <c r="EG1151" s="4"/>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c r="GT1151" s="4"/>
      <c r="GU1151" s="4"/>
      <c r="GV1151" s="4"/>
      <c r="GW1151" s="4"/>
      <c r="GX1151" s="4"/>
      <c r="GY1151" s="4"/>
      <c r="GZ1151" s="4"/>
      <c r="HA1151" s="4"/>
      <c r="HB1151" s="4"/>
      <c r="HC1151" s="4"/>
      <c r="HD1151" s="4"/>
      <c r="HE1151" s="4"/>
      <c r="HF1151" s="4"/>
      <c r="HG1151" s="4"/>
      <c r="HH1151" s="4"/>
      <c r="HI1151" s="4"/>
      <c r="HJ1151" s="4"/>
      <c r="HK1151" s="4"/>
      <c r="HL1151" s="4"/>
      <c r="HM1151" s="4"/>
      <c r="HN1151" s="4"/>
      <c r="HO1151" s="4"/>
      <c r="HP1151" s="4"/>
      <c r="HQ1151" s="4"/>
      <c r="HR1151" s="4"/>
      <c r="HS1151" s="4"/>
      <c r="HT1151" s="4"/>
      <c r="HU1151" s="4"/>
      <c r="HV1151" s="4"/>
      <c r="HW1151" s="4"/>
      <c r="HX1151" s="4"/>
      <c r="HY1151" s="4"/>
      <c r="HZ1151" s="4"/>
      <c r="IA1151" s="4"/>
      <c r="IB1151" s="4"/>
      <c r="IC1151" s="4"/>
      <c r="ID1151" s="4"/>
      <c r="IE1151" s="4"/>
      <c r="IF1151" s="4"/>
    </row>
    <row r="1152" spans="26:240" x14ac:dyDescent="0.2">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c r="DK1152" s="4"/>
      <c r="DL1152" s="4"/>
      <c r="DM1152" s="4"/>
      <c r="DN1152" s="4"/>
      <c r="DO1152" s="4"/>
      <c r="DP1152" s="4"/>
      <c r="DQ1152" s="4"/>
      <c r="DR1152" s="4"/>
      <c r="DS1152" s="4"/>
      <c r="DT1152" s="4"/>
      <c r="DU1152" s="4"/>
      <c r="DV1152" s="4"/>
      <c r="DW1152" s="4"/>
      <c r="DX1152" s="4"/>
      <c r="DY1152" s="4"/>
      <c r="DZ1152" s="4"/>
      <c r="EA1152" s="4"/>
      <c r="EB1152" s="4"/>
      <c r="EC1152" s="4"/>
      <c r="ED1152" s="4"/>
      <c r="EE1152" s="4"/>
      <c r="EF1152" s="4"/>
      <c r="EG1152" s="4"/>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c r="GT1152" s="4"/>
      <c r="GU1152" s="4"/>
      <c r="GV1152" s="4"/>
      <c r="GW1152" s="4"/>
      <c r="GX1152" s="4"/>
      <c r="GY1152" s="4"/>
      <c r="GZ1152" s="4"/>
      <c r="HA1152" s="4"/>
      <c r="HB1152" s="4"/>
      <c r="HC1152" s="4"/>
      <c r="HD1152" s="4"/>
      <c r="HE1152" s="4"/>
      <c r="HF1152" s="4"/>
      <c r="HG1152" s="4"/>
      <c r="HH1152" s="4"/>
      <c r="HI1152" s="4"/>
      <c r="HJ1152" s="4"/>
      <c r="HK1152" s="4"/>
      <c r="HL1152" s="4"/>
      <c r="HM1152" s="4"/>
      <c r="HN1152" s="4"/>
      <c r="HO1152" s="4"/>
      <c r="HP1152" s="4"/>
      <c r="HQ1152" s="4"/>
      <c r="HR1152" s="4"/>
      <c r="HS1152" s="4"/>
      <c r="HT1152" s="4"/>
      <c r="HU1152" s="4"/>
      <c r="HV1152" s="4"/>
      <c r="HW1152" s="4"/>
      <c r="HX1152" s="4"/>
      <c r="HY1152" s="4"/>
      <c r="HZ1152" s="4"/>
      <c r="IA1152" s="4"/>
      <c r="IB1152" s="4"/>
      <c r="IC1152" s="4"/>
      <c r="ID1152" s="4"/>
      <c r="IE1152" s="4"/>
      <c r="IF1152" s="4"/>
    </row>
    <row r="1153" spans="26:240" x14ac:dyDescent="0.2">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c r="DK1153" s="4"/>
      <c r="DL1153" s="4"/>
      <c r="DM1153" s="4"/>
      <c r="DN1153" s="4"/>
      <c r="DO1153" s="4"/>
      <c r="DP1153" s="4"/>
      <c r="DQ1153" s="4"/>
      <c r="DR1153" s="4"/>
      <c r="DS1153" s="4"/>
      <c r="DT1153" s="4"/>
      <c r="DU1153" s="4"/>
      <c r="DV1153" s="4"/>
      <c r="DW1153" s="4"/>
      <c r="DX1153" s="4"/>
      <c r="DY1153" s="4"/>
      <c r="DZ1153" s="4"/>
      <c r="EA1153" s="4"/>
      <c r="EB1153" s="4"/>
      <c r="EC1153" s="4"/>
      <c r="ED1153" s="4"/>
      <c r="EE1153" s="4"/>
      <c r="EF1153" s="4"/>
      <c r="EG1153" s="4"/>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c r="GT1153" s="4"/>
      <c r="GU1153" s="4"/>
      <c r="GV1153" s="4"/>
      <c r="GW1153" s="4"/>
      <c r="GX1153" s="4"/>
      <c r="GY1153" s="4"/>
      <c r="GZ1153" s="4"/>
      <c r="HA1153" s="4"/>
      <c r="HB1153" s="4"/>
      <c r="HC1153" s="4"/>
      <c r="HD1153" s="4"/>
      <c r="HE1153" s="4"/>
      <c r="HF1153" s="4"/>
      <c r="HG1153" s="4"/>
      <c r="HH1153" s="4"/>
      <c r="HI1153" s="4"/>
      <c r="HJ1153" s="4"/>
      <c r="HK1153" s="4"/>
      <c r="HL1153" s="4"/>
      <c r="HM1153" s="4"/>
      <c r="HN1153" s="4"/>
      <c r="HO1153" s="4"/>
      <c r="HP1153" s="4"/>
      <c r="HQ1153" s="4"/>
      <c r="HR1153" s="4"/>
      <c r="HS1153" s="4"/>
      <c r="HT1153" s="4"/>
      <c r="HU1153" s="4"/>
      <c r="HV1153" s="4"/>
      <c r="HW1153" s="4"/>
      <c r="HX1153" s="4"/>
      <c r="HY1153" s="4"/>
      <c r="HZ1153" s="4"/>
      <c r="IA1153" s="4"/>
      <c r="IB1153" s="4"/>
      <c r="IC1153" s="4"/>
      <c r="ID1153" s="4"/>
      <c r="IE1153" s="4"/>
      <c r="IF1153" s="4"/>
    </row>
    <row r="1154" spans="26:240" x14ac:dyDescent="0.2">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c r="DK1154" s="4"/>
      <c r="DL1154" s="4"/>
      <c r="DM1154" s="4"/>
      <c r="DN1154" s="4"/>
      <c r="DO1154" s="4"/>
      <c r="DP1154" s="4"/>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4"/>
      <c r="FR1154" s="4"/>
      <c r="FS1154" s="4"/>
      <c r="FT1154" s="4"/>
      <c r="FU1154" s="4"/>
      <c r="FV1154" s="4"/>
      <c r="FW1154" s="4"/>
      <c r="FX1154" s="4"/>
      <c r="FY1154" s="4"/>
      <c r="FZ1154" s="4"/>
      <c r="GA1154" s="4"/>
      <c r="GB1154" s="4"/>
      <c r="GC1154" s="4"/>
      <c r="GD1154" s="4"/>
      <c r="GE1154" s="4"/>
      <c r="GF1154" s="4"/>
      <c r="GG1154" s="4"/>
      <c r="GH1154" s="4"/>
      <c r="GI1154" s="4"/>
      <c r="GJ1154" s="4"/>
      <c r="GK1154" s="4"/>
      <c r="GL1154" s="4"/>
      <c r="GM1154" s="4"/>
      <c r="GN1154" s="4"/>
      <c r="GO1154" s="4"/>
      <c r="GP1154" s="4"/>
      <c r="GQ1154" s="4"/>
      <c r="GR1154" s="4"/>
      <c r="GS1154" s="4"/>
      <c r="GT1154" s="4"/>
      <c r="GU1154" s="4"/>
      <c r="GV1154" s="4"/>
      <c r="GW1154" s="4"/>
      <c r="GX1154" s="4"/>
      <c r="GY1154" s="4"/>
      <c r="GZ1154" s="4"/>
      <c r="HA1154" s="4"/>
      <c r="HB1154" s="4"/>
      <c r="HC1154" s="4"/>
      <c r="HD1154" s="4"/>
      <c r="HE1154" s="4"/>
      <c r="HF1154" s="4"/>
      <c r="HG1154" s="4"/>
      <c r="HH1154" s="4"/>
      <c r="HI1154" s="4"/>
      <c r="HJ1154" s="4"/>
      <c r="HK1154" s="4"/>
      <c r="HL1154" s="4"/>
      <c r="HM1154" s="4"/>
      <c r="HN1154" s="4"/>
      <c r="HO1154" s="4"/>
      <c r="HP1154" s="4"/>
      <c r="HQ1154" s="4"/>
      <c r="HR1154" s="4"/>
      <c r="HS1154" s="4"/>
      <c r="HT1154" s="4"/>
      <c r="HU1154" s="4"/>
      <c r="HV1154" s="4"/>
      <c r="HW1154" s="4"/>
      <c r="HX1154" s="4"/>
      <c r="HY1154" s="4"/>
      <c r="HZ1154" s="4"/>
      <c r="IA1154" s="4"/>
      <c r="IB1154" s="4"/>
      <c r="IC1154" s="4"/>
      <c r="ID1154" s="4"/>
      <c r="IE1154" s="4"/>
      <c r="IF1154" s="4"/>
    </row>
    <row r="1155" spans="26:240" x14ac:dyDescent="0.2">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c r="DK1155" s="4"/>
      <c r="DL1155" s="4"/>
      <c r="DM1155" s="4"/>
      <c r="DN1155" s="4"/>
      <c r="DO1155" s="4"/>
      <c r="DP1155" s="4"/>
      <c r="DQ1155" s="4"/>
      <c r="DR1155" s="4"/>
      <c r="DS1155" s="4"/>
      <c r="DT1155" s="4"/>
      <c r="DU1155" s="4"/>
      <c r="DV1155" s="4"/>
      <c r="DW1155" s="4"/>
      <c r="DX1155" s="4"/>
      <c r="DY1155" s="4"/>
      <c r="DZ1155" s="4"/>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4"/>
      <c r="FR1155" s="4"/>
      <c r="FS1155" s="4"/>
      <c r="FT1155" s="4"/>
      <c r="FU1155" s="4"/>
      <c r="FV1155" s="4"/>
      <c r="FW1155" s="4"/>
      <c r="FX1155" s="4"/>
      <c r="FY1155" s="4"/>
      <c r="FZ1155" s="4"/>
      <c r="GA1155" s="4"/>
      <c r="GB1155" s="4"/>
      <c r="GC1155" s="4"/>
      <c r="GD1155" s="4"/>
      <c r="GE1155" s="4"/>
      <c r="GF1155" s="4"/>
      <c r="GG1155" s="4"/>
      <c r="GH1155" s="4"/>
      <c r="GI1155" s="4"/>
      <c r="GJ1155" s="4"/>
      <c r="GK1155" s="4"/>
      <c r="GL1155" s="4"/>
      <c r="GM1155" s="4"/>
      <c r="GN1155" s="4"/>
      <c r="GO1155" s="4"/>
      <c r="GP1155" s="4"/>
      <c r="GQ1155" s="4"/>
      <c r="GR1155" s="4"/>
      <c r="GS1155" s="4"/>
      <c r="GT1155" s="4"/>
      <c r="GU1155" s="4"/>
      <c r="GV1155" s="4"/>
      <c r="GW1155" s="4"/>
      <c r="GX1155" s="4"/>
      <c r="GY1155" s="4"/>
      <c r="GZ1155" s="4"/>
      <c r="HA1155" s="4"/>
      <c r="HB1155" s="4"/>
      <c r="HC1155" s="4"/>
      <c r="HD1155" s="4"/>
      <c r="HE1155" s="4"/>
      <c r="HF1155" s="4"/>
      <c r="HG1155" s="4"/>
      <c r="HH1155" s="4"/>
      <c r="HI1155" s="4"/>
      <c r="HJ1155" s="4"/>
      <c r="HK1155" s="4"/>
      <c r="HL1155" s="4"/>
      <c r="HM1155" s="4"/>
      <c r="HN1155" s="4"/>
      <c r="HO1155" s="4"/>
      <c r="HP1155" s="4"/>
      <c r="HQ1155" s="4"/>
      <c r="HR1155" s="4"/>
      <c r="HS1155" s="4"/>
      <c r="HT1155" s="4"/>
      <c r="HU1155" s="4"/>
      <c r="HV1155" s="4"/>
      <c r="HW1155" s="4"/>
      <c r="HX1155" s="4"/>
      <c r="HY1155" s="4"/>
      <c r="HZ1155" s="4"/>
      <c r="IA1155" s="4"/>
      <c r="IB1155" s="4"/>
      <c r="IC1155" s="4"/>
      <c r="ID1155" s="4"/>
      <c r="IE1155" s="4"/>
      <c r="IF1155" s="4"/>
    </row>
    <row r="1156" spans="26:240" x14ac:dyDescent="0.2">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c r="DK1156" s="4"/>
      <c r="DL1156" s="4"/>
      <c r="DM1156" s="4"/>
      <c r="DN1156" s="4"/>
      <c r="DO1156" s="4"/>
      <c r="DP1156" s="4"/>
      <c r="DQ1156" s="4"/>
      <c r="DR1156" s="4"/>
      <c r="DS1156" s="4"/>
      <c r="DT1156" s="4"/>
      <c r="DU1156" s="4"/>
      <c r="DV1156" s="4"/>
      <c r="DW1156" s="4"/>
      <c r="DX1156" s="4"/>
      <c r="DY1156" s="4"/>
      <c r="DZ1156" s="4"/>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4"/>
      <c r="FR1156" s="4"/>
      <c r="FS1156" s="4"/>
      <c r="FT1156" s="4"/>
      <c r="FU1156" s="4"/>
      <c r="FV1156" s="4"/>
      <c r="FW1156" s="4"/>
      <c r="FX1156" s="4"/>
      <c r="FY1156" s="4"/>
      <c r="FZ1156" s="4"/>
      <c r="GA1156" s="4"/>
      <c r="GB1156" s="4"/>
      <c r="GC1156" s="4"/>
      <c r="GD1156" s="4"/>
      <c r="GE1156" s="4"/>
      <c r="GF1156" s="4"/>
      <c r="GG1156" s="4"/>
      <c r="GH1156" s="4"/>
      <c r="GI1156" s="4"/>
      <c r="GJ1156" s="4"/>
      <c r="GK1156" s="4"/>
      <c r="GL1156" s="4"/>
      <c r="GM1156" s="4"/>
      <c r="GN1156" s="4"/>
      <c r="GO1156" s="4"/>
      <c r="GP1156" s="4"/>
      <c r="GQ1156" s="4"/>
      <c r="GR1156" s="4"/>
      <c r="GS1156" s="4"/>
      <c r="GT1156" s="4"/>
      <c r="GU1156" s="4"/>
      <c r="GV1156" s="4"/>
      <c r="GW1156" s="4"/>
      <c r="GX1156" s="4"/>
      <c r="GY1156" s="4"/>
      <c r="GZ1156" s="4"/>
      <c r="HA1156" s="4"/>
      <c r="HB1156" s="4"/>
      <c r="HC1156" s="4"/>
      <c r="HD1156" s="4"/>
      <c r="HE1156" s="4"/>
      <c r="HF1156" s="4"/>
      <c r="HG1156" s="4"/>
      <c r="HH1156" s="4"/>
      <c r="HI1156" s="4"/>
      <c r="HJ1156" s="4"/>
      <c r="HK1156" s="4"/>
      <c r="HL1156" s="4"/>
      <c r="HM1156" s="4"/>
      <c r="HN1156" s="4"/>
      <c r="HO1156" s="4"/>
      <c r="HP1156" s="4"/>
      <c r="HQ1156" s="4"/>
      <c r="HR1156" s="4"/>
      <c r="HS1156" s="4"/>
      <c r="HT1156" s="4"/>
      <c r="HU1156" s="4"/>
      <c r="HV1156" s="4"/>
      <c r="HW1156" s="4"/>
      <c r="HX1156" s="4"/>
      <c r="HY1156" s="4"/>
      <c r="HZ1156" s="4"/>
      <c r="IA1156" s="4"/>
      <c r="IB1156" s="4"/>
      <c r="IC1156" s="4"/>
      <c r="ID1156" s="4"/>
      <c r="IE1156" s="4"/>
      <c r="IF1156" s="4"/>
    </row>
    <row r="1157" spans="26:240" x14ac:dyDescent="0.2">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c r="DK1157" s="4"/>
      <c r="DL1157" s="4"/>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c r="GT1157" s="4"/>
      <c r="GU1157" s="4"/>
      <c r="GV1157" s="4"/>
      <c r="GW1157" s="4"/>
      <c r="GX1157" s="4"/>
      <c r="GY1157" s="4"/>
      <c r="GZ1157" s="4"/>
      <c r="HA1157" s="4"/>
      <c r="HB1157" s="4"/>
      <c r="HC1157" s="4"/>
      <c r="HD1157" s="4"/>
      <c r="HE1157" s="4"/>
      <c r="HF1157" s="4"/>
      <c r="HG1157" s="4"/>
      <c r="HH1157" s="4"/>
      <c r="HI1157" s="4"/>
      <c r="HJ1157" s="4"/>
      <c r="HK1157" s="4"/>
      <c r="HL1157" s="4"/>
      <c r="HM1157" s="4"/>
      <c r="HN1157" s="4"/>
      <c r="HO1157" s="4"/>
      <c r="HP1157" s="4"/>
      <c r="HQ1157" s="4"/>
      <c r="HR1157" s="4"/>
      <c r="HS1157" s="4"/>
      <c r="HT1157" s="4"/>
      <c r="HU1157" s="4"/>
      <c r="HV1157" s="4"/>
      <c r="HW1157" s="4"/>
      <c r="HX1157" s="4"/>
      <c r="HY1157" s="4"/>
      <c r="HZ1157" s="4"/>
      <c r="IA1157" s="4"/>
      <c r="IB1157" s="4"/>
      <c r="IC1157" s="4"/>
      <c r="ID1157" s="4"/>
      <c r="IE1157" s="4"/>
      <c r="IF1157" s="4"/>
    </row>
    <row r="1158" spans="26:240" x14ac:dyDescent="0.2">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c r="DK1158" s="4"/>
      <c r="DL1158" s="4"/>
      <c r="DM1158" s="4"/>
      <c r="DN1158" s="4"/>
      <c r="DO1158" s="4"/>
      <c r="DP1158" s="4"/>
      <c r="DQ1158" s="4"/>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c r="GT1158" s="4"/>
      <c r="GU1158" s="4"/>
      <c r="GV1158" s="4"/>
      <c r="GW1158" s="4"/>
      <c r="GX1158" s="4"/>
      <c r="GY1158" s="4"/>
      <c r="GZ1158" s="4"/>
      <c r="HA1158" s="4"/>
      <c r="HB1158" s="4"/>
      <c r="HC1158" s="4"/>
      <c r="HD1158" s="4"/>
      <c r="HE1158" s="4"/>
      <c r="HF1158" s="4"/>
      <c r="HG1158" s="4"/>
      <c r="HH1158" s="4"/>
      <c r="HI1158" s="4"/>
      <c r="HJ1158" s="4"/>
      <c r="HK1158" s="4"/>
      <c r="HL1158" s="4"/>
      <c r="HM1158" s="4"/>
      <c r="HN1158" s="4"/>
      <c r="HO1158" s="4"/>
      <c r="HP1158" s="4"/>
      <c r="HQ1158" s="4"/>
      <c r="HR1158" s="4"/>
      <c r="HS1158" s="4"/>
      <c r="HT1158" s="4"/>
      <c r="HU1158" s="4"/>
      <c r="HV1158" s="4"/>
      <c r="HW1158" s="4"/>
      <c r="HX1158" s="4"/>
      <c r="HY1158" s="4"/>
      <c r="HZ1158" s="4"/>
      <c r="IA1158" s="4"/>
      <c r="IB1158" s="4"/>
      <c r="IC1158" s="4"/>
      <c r="ID1158" s="4"/>
      <c r="IE1158" s="4"/>
      <c r="IF1158" s="4"/>
    </row>
    <row r="1159" spans="26:240" x14ac:dyDescent="0.2">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c r="DK1159" s="4"/>
      <c r="DL1159" s="4"/>
      <c r="DM1159" s="4"/>
      <c r="DN1159" s="4"/>
      <c r="DO1159" s="4"/>
      <c r="DP1159" s="4"/>
      <c r="DQ1159" s="4"/>
      <c r="DR1159" s="4"/>
      <c r="DS1159" s="4"/>
      <c r="DT1159" s="4"/>
      <c r="DU1159" s="4"/>
      <c r="DV1159" s="4"/>
      <c r="DW1159" s="4"/>
      <c r="DX1159" s="4"/>
      <c r="DY1159" s="4"/>
      <c r="DZ1159" s="4"/>
      <c r="EA1159" s="4"/>
      <c r="EB1159" s="4"/>
      <c r="EC1159" s="4"/>
      <c r="ED1159" s="4"/>
      <c r="EE1159" s="4"/>
      <c r="EF1159" s="4"/>
      <c r="EG1159" s="4"/>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c r="GT1159" s="4"/>
      <c r="GU1159" s="4"/>
      <c r="GV1159" s="4"/>
      <c r="GW1159" s="4"/>
      <c r="GX1159" s="4"/>
      <c r="GY1159" s="4"/>
      <c r="GZ1159" s="4"/>
      <c r="HA1159" s="4"/>
      <c r="HB1159" s="4"/>
      <c r="HC1159" s="4"/>
      <c r="HD1159" s="4"/>
      <c r="HE1159" s="4"/>
      <c r="HF1159" s="4"/>
      <c r="HG1159" s="4"/>
      <c r="HH1159" s="4"/>
      <c r="HI1159" s="4"/>
      <c r="HJ1159" s="4"/>
      <c r="HK1159" s="4"/>
      <c r="HL1159" s="4"/>
      <c r="HM1159" s="4"/>
      <c r="HN1159" s="4"/>
      <c r="HO1159" s="4"/>
      <c r="HP1159" s="4"/>
      <c r="HQ1159" s="4"/>
      <c r="HR1159" s="4"/>
      <c r="HS1159" s="4"/>
      <c r="HT1159" s="4"/>
      <c r="HU1159" s="4"/>
      <c r="HV1159" s="4"/>
      <c r="HW1159" s="4"/>
      <c r="HX1159" s="4"/>
      <c r="HY1159" s="4"/>
      <c r="HZ1159" s="4"/>
      <c r="IA1159" s="4"/>
      <c r="IB1159" s="4"/>
      <c r="IC1159" s="4"/>
      <c r="ID1159" s="4"/>
      <c r="IE1159" s="4"/>
      <c r="IF1159" s="4"/>
    </row>
    <row r="1160" spans="26:240" x14ac:dyDescent="0.2">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c r="DK1160" s="4"/>
      <c r="DL1160" s="4"/>
      <c r="DM1160" s="4"/>
      <c r="DN1160" s="4"/>
      <c r="DO1160" s="4"/>
      <c r="DP1160" s="4"/>
      <c r="DQ1160" s="4"/>
      <c r="DR1160" s="4"/>
      <c r="DS1160" s="4"/>
      <c r="DT1160" s="4"/>
      <c r="DU1160" s="4"/>
      <c r="DV1160" s="4"/>
      <c r="DW1160" s="4"/>
      <c r="DX1160" s="4"/>
      <c r="DY1160" s="4"/>
      <c r="DZ1160" s="4"/>
      <c r="EA1160" s="4"/>
      <c r="EB1160" s="4"/>
      <c r="EC1160" s="4"/>
      <c r="ED1160" s="4"/>
      <c r="EE1160" s="4"/>
      <c r="EF1160" s="4"/>
      <c r="EG1160" s="4"/>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c r="GT1160" s="4"/>
      <c r="GU1160" s="4"/>
      <c r="GV1160" s="4"/>
      <c r="GW1160" s="4"/>
      <c r="GX1160" s="4"/>
      <c r="GY1160" s="4"/>
      <c r="GZ1160" s="4"/>
      <c r="HA1160" s="4"/>
      <c r="HB1160" s="4"/>
      <c r="HC1160" s="4"/>
      <c r="HD1160" s="4"/>
      <c r="HE1160" s="4"/>
      <c r="HF1160" s="4"/>
      <c r="HG1160" s="4"/>
      <c r="HH1160" s="4"/>
      <c r="HI1160" s="4"/>
      <c r="HJ1160" s="4"/>
      <c r="HK1160" s="4"/>
      <c r="HL1160" s="4"/>
      <c r="HM1160" s="4"/>
      <c r="HN1160" s="4"/>
      <c r="HO1160" s="4"/>
      <c r="HP1160" s="4"/>
      <c r="HQ1160" s="4"/>
      <c r="HR1160" s="4"/>
      <c r="HS1160" s="4"/>
      <c r="HT1160" s="4"/>
      <c r="HU1160" s="4"/>
      <c r="HV1160" s="4"/>
      <c r="HW1160" s="4"/>
      <c r="HX1160" s="4"/>
      <c r="HY1160" s="4"/>
      <c r="HZ1160" s="4"/>
      <c r="IA1160" s="4"/>
      <c r="IB1160" s="4"/>
      <c r="IC1160" s="4"/>
      <c r="ID1160" s="4"/>
      <c r="IE1160" s="4"/>
      <c r="IF1160" s="4"/>
    </row>
    <row r="1161" spans="26:240" x14ac:dyDescent="0.2">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c r="DK1161" s="4"/>
      <c r="DL1161" s="4"/>
      <c r="DM1161" s="4"/>
      <c r="DN1161" s="4"/>
      <c r="DO1161" s="4"/>
      <c r="DP1161" s="4"/>
      <c r="DQ1161" s="4"/>
      <c r="DR1161" s="4"/>
      <c r="DS1161" s="4"/>
      <c r="DT1161" s="4"/>
      <c r="DU1161" s="4"/>
      <c r="DV1161" s="4"/>
      <c r="DW1161" s="4"/>
      <c r="DX1161" s="4"/>
      <c r="DY1161" s="4"/>
      <c r="DZ1161" s="4"/>
      <c r="EA1161" s="4"/>
      <c r="EB1161" s="4"/>
      <c r="EC1161" s="4"/>
      <c r="ED1161" s="4"/>
      <c r="EE1161" s="4"/>
      <c r="EF1161" s="4"/>
      <c r="EG1161" s="4"/>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4"/>
      <c r="FR1161" s="4"/>
      <c r="FS1161" s="4"/>
      <c r="FT1161" s="4"/>
      <c r="FU1161" s="4"/>
      <c r="FV1161" s="4"/>
      <c r="FW1161" s="4"/>
      <c r="FX1161" s="4"/>
      <c r="FY1161" s="4"/>
      <c r="FZ1161" s="4"/>
      <c r="GA1161" s="4"/>
      <c r="GB1161" s="4"/>
      <c r="GC1161" s="4"/>
      <c r="GD1161" s="4"/>
      <c r="GE1161" s="4"/>
      <c r="GF1161" s="4"/>
      <c r="GG1161" s="4"/>
      <c r="GH1161" s="4"/>
      <c r="GI1161" s="4"/>
      <c r="GJ1161" s="4"/>
      <c r="GK1161" s="4"/>
      <c r="GL1161" s="4"/>
      <c r="GM1161" s="4"/>
      <c r="GN1161" s="4"/>
      <c r="GO1161" s="4"/>
      <c r="GP1161" s="4"/>
      <c r="GQ1161" s="4"/>
      <c r="GR1161" s="4"/>
      <c r="GS1161" s="4"/>
      <c r="GT1161" s="4"/>
      <c r="GU1161" s="4"/>
      <c r="GV1161" s="4"/>
      <c r="GW1161" s="4"/>
      <c r="GX1161" s="4"/>
      <c r="GY1161" s="4"/>
      <c r="GZ1161" s="4"/>
      <c r="HA1161" s="4"/>
      <c r="HB1161" s="4"/>
      <c r="HC1161" s="4"/>
      <c r="HD1161" s="4"/>
      <c r="HE1161" s="4"/>
      <c r="HF1161" s="4"/>
      <c r="HG1161" s="4"/>
      <c r="HH1161" s="4"/>
      <c r="HI1161" s="4"/>
      <c r="HJ1161" s="4"/>
      <c r="HK1161" s="4"/>
      <c r="HL1161" s="4"/>
      <c r="HM1161" s="4"/>
      <c r="HN1161" s="4"/>
      <c r="HO1161" s="4"/>
      <c r="HP1161" s="4"/>
      <c r="HQ1161" s="4"/>
      <c r="HR1161" s="4"/>
      <c r="HS1161" s="4"/>
      <c r="HT1161" s="4"/>
      <c r="HU1161" s="4"/>
      <c r="HV1161" s="4"/>
      <c r="HW1161" s="4"/>
      <c r="HX1161" s="4"/>
      <c r="HY1161" s="4"/>
      <c r="HZ1161" s="4"/>
      <c r="IA1161" s="4"/>
      <c r="IB1161" s="4"/>
      <c r="IC1161" s="4"/>
      <c r="ID1161" s="4"/>
      <c r="IE1161" s="4"/>
      <c r="IF1161" s="4"/>
    </row>
    <row r="1162" spans="26:240" x14ac:dyDescent="0.2">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c r="DK1162" s="4"/>
      <c r="DL1162" s="4"/>
      <c r="DM1162" s="4"/>
      <c r="DN1162" s="4"/>
      <c r="DO1162" s="4"/>
      <c r="DP1162" s="4"/>
      <c r="DQ1162" s="4"/>
      <c r="DR1162" s="4"/>
      <c r="DS1162" s="4"/>
      <c r="DT1162" s="4"/>
      <c r="DU1162" s="4"/>
      <c r="DV1162" s="4"/>
      <c r="DW1162" s="4"/>
      <c r="DX1162" s="4"/>
      <c r="DY1162" s="4"/>
      <c r="DZ1162" s="4"/>
      <c r="EA1162" s="4"/>
      <c r="EB1162" s="4"/>
      <c r="EC1162" s="4"/>
      <c r="ED1162" s="4"/>
      <c r="EE1162" s="4"/>
      <c r="EF1162" s="4"/>
      <c r="EG1162" s="4"/>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4"/>
      <c r="FR1162" s="4"/>
      <c r="FS1162" s="4"/>
      <c r="FT1162" s="4"/>
      <c r="FU1162" s="4"/>
      <c r="FV1162" s="4"/>
      <c r="FW1162" s="4"/>
      <c r="FX1162" s="4"/>
      <c r="FY1162" s="4"/>
      <c r="FZ1162" s="4"/>
      <c r="GA1162" s="4"/>
      <c r="GB1162" s="4"/>
      <c r="GC1162" s="4"/>
      <c r="GD1162" s="4"/>
      <c r="GE1162" s="4"/>
      <c r="GF1162" s="4"/>
      <c r="GG1162" s="4"/>
      <c r="GH1162" s="4"/>
      <c r="GI1162" s="4"/>
      <c r="GJ1162" s="4"/>
      <c r="GK1162" s="4"/>
      <c r="GL1162" s="4"/>
      <c r="GM1162" s="4"/>
      <c r="GN1162" s="4"/>
      <c r="GO1162" s="4"/>
      <c r="GP1162" s="4"/>
      <c r="GQ1162" s="4"/>
      <c r="GR1162" s="4"/>
      <c r="GS1162" s="4"/>
      <c r="GT1162" s="4"/>
      <c r="GU1162" s="4"/>
      <c r="GV1162" s="4"/>
      <c r="GW1162" s="4"/>
      <c r="GX1162" s="4"/>
      <c r="GY1162" s="4"/>
      <c r="GZ1162" s="4"/>
      <c r="HA1162" s="4"/>
      <c r="HB1162" s="4"/>
      <c r="HC1162" s="4"/>
      <c r="HD1162" s="4"/>
      <c r="HE1162" s="4"/>
      <c r="HF1162" s="4"/>
      <c r="HG1162" s="4"/>
      <c r="HH1162" s="4"/>
      <c r="HI1162" s="4"/>
      <c r="HJ1162" s="4"/>
      <c r="HK1162" s="4"/>
      <c r="HL1162" s="4"/>
      <c r="HM1162" s="4"/>
      <c r="HN1162" s="4"/>
      <c r="HO1162" s="4"/>
      <c r="HP1162" s="4"/>
      <c r="HQ1162" s="4"/>
      <c r="HR1162" s="4"/>
      <c r="HS1162" s="4"/>
      <c r="HT1162" s="4"/>
      <c r="HU1162" s="4"/>
      <c r="HV1162" s="4"/>
      <c r="HW1162" s="4"/>
      <c r="HX1162" s="4"/>
      <c r="HY1162" s="4"/>
      <c r="HZ1162" s="4"/>
      <c r="IA1162" s="4"/>
      <c r="IB1162" s="4"/>
      <c r="IC1162" s="4"/>
      <c r="ID1162" s="4"/>
      <c r="IE1162" s="4"/>
      <c r="IF1162" s="4"/>
    </row>
    <row r="1163" spans="26:240" x14ac:dyDescent="0.2">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c r="DK1163" s="4"/>
      <c r="DL1163" s="4"/>
      <c r="DM1163" s="4"/>
      <c r="DN1163" s="4"/>
      <c r="DO1163" s="4"/>
      <c r="DP1163" s="4"/>
      <c r="DQ1163" s="4"/>
      <c r="DR1163" s="4"/>
      <c r="DS1163" s="4"/>
      <c r="DT1163" s="4"/>
      <c r="DU1163" s="4"/>
      <c r="DV1163" s="4"/>
      <c r="DW1163" s="4"/>
      <c r="DX1163" s="4"/>
      <c r="DY1163" s="4"/>
      <c r="DZ1163" s="4"/>
      <c r="EA1163" s="4"/>
      <c r="EB1163" s="4"/>
      <c r="EC1163" s="4"/>
      <c r="ED1163" s="4"/>
      <c r="EE1163" s="4"/>
      <c r="EF1163" s="4"/>
      <c r="EG1163" s="4"/>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c r="GT1163" s="4"/>
      <c r="GU1163" s="4"/>
      <c r="GV1163" s="4"/>
      <c r="GW1163" s="4"/>
      <c r="GX1163" s="4"/>
      <c r="GY1163" s="4"/>
      <c r="GZ1163" s="4"/>
      <c r="HA1163" s="4"/>
      <c r="HB1163" s="4"/>
      <c r="HC1163" s="4"/>
      <c r="HD1163" s="4"/>
      <c r="HE1163" s="4"/>
      <c r="HF1163" s="4"/>
      <c r="HG1163" s="4"/>
      <c r="HH1163" s="4"/>
      <c r="HI1163" s="4"/>
      <c r="HJ1163" s="4"/>
      <c r="HK1163" s="4"/>
      <c r="HL1163" s="4"/>
      <c r="HM1163" s="4"/>
      <c r="HN1163" s="4"/>
      <c r="HO1163" s="4"/>
      <c r="HP1163" s="4"/>
      <c r="HQ1163" s="4"/>
      <c r="HR1163" s="4"/>
      <c r="HS1163" s="4"/>
      <c r="HT1163" s="4"/>
      <c r="HU1163" s="4"/>
      <c r="HV1163" s="4"/>
      <c r="HW1163" s="4"/>
      <c r="HX1163" s="4"/>
      <c r="HY1163" s="4"/>
      <c r="HZ1163" s="4"/>
      <c r="IA1163" s="4"/>
      <c r="IB1163" s="4"/>
      <c r="IC1163" s="4"/>
      <c r="ID1163" s="4"/>
      <c r="IE1163" s="4"/>
      <c r="IF1163" s="4"/>
    </row>
    <row r="1164" spans="26:240" x14ac:dyDescent="0.2">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c r="DK1164" s="4"/>
      <c r="DL1164" s="4"/>
      <c r="DM1164" s="4"/>
      <c r="DN1164" s="4"/>
      <c r="DO1164" s="4"/>
      <c r="DP1164" s="4"/>
      <c r="DQ1164" s="4"/>
      <c r="DR1164" s="4"/>
      <c r="DS1164" s="4"/>
      <c r="DT1164" s="4"/>
      <c r="DU1164" s="4"/>
      <c r="DV1164" s="4"/>
      <c r="DW1164" s="4"/>
      <c r="DX1164" s="4"/>
      <c r="DY1164" s="4"/>
      <c r="DZ1164" s="4"/>
      <c r="EA1164" s="4"/>
      <c r="EB1164" s="4"/>
      <c r="EC1164" s="4"/>
      <c r="ED1164" s="4"/>
      <c r="EE1164" s="4"/>
      <c r="EF1164" s="4"/>
      <c r="EG1164" s="4"/>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4"/>
      <c r="FR1164" s="4"/>
      <c r="FS1164" s="4"/>
      <c r="FT1164" s="4"/>
      <c r="FU1164" s="4"/>
      <c r="FV1164" s="4"/>
      <c r="FW1164" s="4"/>
      <c r="FX1164" s="4"/>
      <c r="FY1164" s="4"/>
      <c r="FZ1164" s="4"/>
      <c r="GA1164" s="4"/>
      <c r="GB1164" s="4"/>
      <c r="GC1164" s="4"/>
      <c r="GD1164" s="4"/>
      <c r="GE1164" s="4"/>
      <c r="GF1164" s="4"/>
      <c r="GG1164" s="4"/>
      <c r="GH1164" s="4"/>
      <c r="GI1164" s="4"/>
      <c r="GJ1164" s="4"/>
      <c r="GK1164" s="4"/>
      <c r="GL1164" s="4"/>
      <c r="GM1164" s="4"/>
      <c r="GN1164" s="4"/>
      <c r="GO1164" s="4"/>
      <c r="GP1164" s="4"/>
      <c r="GQ1164" s="4"/>
      <c r="GR1164" s="4"/>
      <c r="GS1164" s="4"/>
      <c r="GT1164" s="4"/>
      <c r="GU1164" s="4"/>
      <c r="GV1164" s="4"/>
      <c r="GW1164" s="4"/>
      <c r="GX1164" s="4"/>
      <c r="GY1164" s="4"/>
      <c r="GZ1164" s="4"/>
      <c r="HA1164" s="4"/>
      <c r="HB1164" s="4"/>
      <c r="HC1164" s="4"/>
      <c r="HD1164" s="4"/>
      <c r="HE1164" s="4"/>
      <c r="HF1164" s="4"/>
      <c r="HG1164" s="4"/>
      <c r="HH1164" s="4"/>
      <c r="HI1164" s="4"/>
      <c r="HJ1164" s="4"/>
      <c r="HK1164" s="4"/>
      <c r="HL1164" s="4"/>
      <c r="HM1164" s="4"/>
      <c r="HN1164" s="4"/>
      <c r="HO1164" s="4"/>
      <c r="HP1164" s="4"/>
      <c r="HQ1164" s="4"/>
      <c r="HR1164" s="4"/>
      <c r="HS1164" s="4"/>
      <c r="HT1164" s="4"/>
      <c r="HU1164" s="4"/>
      <c r="HV1164" s="4"/>
      <c r="HW1164" s="4"/>
      <c r="HX1164" s="4"/>
      <c r="HY1164" s="4"/>
      <c r="HZ1164" s="4"/>
      <c r="IA1164" s="4"/>
      <c r="IB1164" s="4"/>
      <c r="IC1164" s="4"/>
      <c r="ID1164" s="4"/>
      <c r="IE1164" s="4"/>
      <c r="IF1164" s="4"/>
    </row>
    <row r="1165" spans="26:240" x14ac:dyDescent="0.2">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c r="DK1165" s="4"/>
      <c r="DL1165" s="4"/>
      <c r="DM1165" s="4"/>
      <c r="DN1165" s="4"/>
      <c r="DO1165" s="4"/>
      <c r="DP1165" s="4"/>
      <c r="DQ1165" s="4"/>
      <c r="DR1165" s="4"/>
      <c r="DS1165" s="4"/>
      <c r="DT1165" s="4"/>
      <c r="DU1165" s="4"/>
      <c r="DV1165" s="4"/>
      <c r="DW1165" s="4"/>
      <c r="DX1165" s="4"/>
      <c r="DY1165" s="4"/>
      <c r="DZ1165" s="4"/>
      <c r="EA1165" s="4"/>
      <c r="EB1165" s="4"/>
      <c r="EC1165" s="4"/>
      <c r="ED1165" s="4"/>
      <c r="EE1165" s="4"/>
      <c r="EF1165" s="4"/>
      <c r="EG1165" s="4"/>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4"/>
      <c r="FR1165" s="4"/>
      <c r="FS1165" s="4"/>
      <c r="FT1165" s="4"/>
      <c r="FU1165" s="4"/>
      <c r="FV1165" s="4"/>
      <c r="FW1165" s="4"/>
      <c r="FX1165" s="4"/>
      <c r="FY1165" s="4"/>
      <c r="FZ1165" s="4"/>
      <c r="GA1165" s="4"/>
      <c r="GB1165" s="4"/>
      <c r="GC1165" s="4"/>
      <c r="GD1165" s="4"/>
      <c r="GE1165" s="4"/>
      <c r="GF1165" s="4"/>
      <c r="GG1165" s="4"/>
      <c r="GH1165" s="4"/>
      <c r="GI1165" s="4"/>
      <c r="GJ1165" s="4"/>
      <c r="GK1165" s="4"/>
      <c r="GL1165" s="4"/>
      <c r="GM1165" s="4"/>
      <c r="GN1165" s="4"/>
      <c r="GO1165" s="4"/>
      <c r="GP1165" s="4"/>
      <c r="GQ1165" s="4"/>
      <c r="GR1165" s="4"/>
      <c r="GS1165" s="4"/>
      <c r="GT1165" s="4"/>
      <c r="GU1165" s="4"/>
      <c r="GV1165" s="4"/>
      <c r="GW1165" s="4"/>
      <c r="GX1165" s="4"/>
      <c r="GY1165" s="4"/>
      <c r="GZ1165" s="4"/>
      <c r="HA1165" s="4"/>
      <c r="HB1165" s="4"/>
      <c r="HC1165" s="4"/>
      <c r="HD1165" s="4"/>
      <c r="HE1165" s="4"/>
      <c r="HF1165" s="4"/>
      <c r="HG1165" s="4"/>
      <c r="HH1165" s="4"/>
      <c r="HI1165" s="4"/>
      <c r="HJ1165" s="4"/>
      <c r="HK1165" s="4"/>
      <c r="HL1165" s="4"/>
      <c r="HM1165" s="4"/>
      <c r="HN1165" s="4"/>
      <c r="HO1165" s="4"/>
      <c r="HP1165" s="4"/>
      <c r="HQ1165" s="4"/>
      <c r="HR1165" s="4"/>
      <c r="HS1165" s="4"/>
      <c r="HT1165" s="4"/>
      <c r="HU1165" s="4"/>
      <c r="HV1165" s="4"/>
      <c r="HW1165" s="4"/>
      <c r="HX1165" s="4"/>
      <c r="HY1165" s="4"/>
      <c r="HZ1165" s="4"/>
      <c r="IA1165" s="4"/>
      <c r="IB1165" s="4"/>
      <c r="IC1165" s="4"/>
      <c r="ID1165" s="4"/>
      <c r="IE1165" s="4"/>
      <c r="IF1165" s="4"/>
    </row>
    <row r="1166" spans="26:240" x14ac:dyDescent="0.2">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c r="DK1166" s="4"/>
      <c r="DL1166" s="4"/>
      <c r="DM1166" s="4"/>
      <c r="DN1166" s="4"/>
      <c r="DO1166" s="4"/>
      <c r="DP1166" s="4"/>
      <c r="DQ1166" s="4"/>
      <c r="DR1166" s="4"/>
      <c r="DS1166" s="4"/>
      <c r="DT1166" s="4"/>
      <c r="DU1166" s="4"/>
      <c r="DV1166" s="4"/>
      <c r="DW1166" s="4"/>
      <c r="DX1166" s="4"/>
      <c r="DY1166" s="4"/>
      <c r="DZ1166" s="4"/>
      <c r="EA1166" s="4"/>
      <c r="EB1166" s="4"/>
      <c r="EC1166" s="4"/>
      <c r="ED1166" s="4"/>
      <c r="EE1166" s="4"/>
      <c r="EF1166" s="4"/>
      <c r="EG1166" s="4"/>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c r="GT1166" s="4"/>
      <c r="GU1166" s="4"/>
      <c r="GV1166" s="4"/>
      <c r="GW1166" s="4"/>
      <c r="GX1166" s="4"/>
      <c r="GY1166" s="4"/>
      <c r="GZ1166" s="4"/>
      <c r="HA1166" s="4"/>
      <c r="HB1166" s="4"/>
      <c r="HC1166" s="4"/>
      <c r="HD1166" s="4"/>
      <c r="HE1166" s="4"/>
      <c r="HF1166" s="4"/>
      <c r="HG1166" s="4"/>
      <c r="HH1166" s="4"/>
      <c r="HI1166" s="4"/>
      <c r="HJ1166" s="4"/>
      <c r="HK1166" s="4"/>
      <c r="HL1166" s="4"/>
      <c r="HM1166" s="4"/>
      <c r="HN1166" s="4"/>
      <c r="HO1166" s="4"/>
      <c r="HP1166" s="4"/>
      <c r="HQ1166" s="4"/>
      <c r="HR1166" s="4"/>
      <c r="HS1166" s="4"/>
      <c r="HT1166" s="4"/>
      <c r="HU1166" s="4"/>
      <c r="HV1166" s="4"/>
      <c r="HW1166" s="4"/>
      <c r="HX1166" s="4"/>
      <c r="HY1166" s="4"/>
      <c r="HZ1166" s="4"/>
      <c r="IA1166" s="4"/>
      <c r="IB1166" s="4"/>
      <c r="IC1166" s="4"/>
      <c r="ID1166" s="4"/>
      <c r="IE1166" s="4"/>
      <c r="IF1166" s="4"/>
    </row>
    <row r="1167" spans="26:240" x14ac:dyDescent="0.2">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c r="DK1167" s="4"/>
      <c r="DL1167" s="4"/>
      <c r="DM1167" s="4"/>
      <c r="DN1167" s="4"/>
      <c r="DO1167" s="4"/>
      <c r="DP1167" s="4"/>
      <c r="DQ1167" s="4"/>
      <c r="DR1167" s="4"/>
      <c r="DS1167" s="4"/>
      <c r="DT1167" s="4"/>
      <c r="DU1167" s="4"/>
      <c r="DV1167" s="4"/>
      <c r="DW1167" s="4"/>
      <c r="DX1167" s="4"/>
      <c r="DY1167" s="4"/>
      <c r="DZ1167" s="4"/>
      <c r="EA1167" s="4"/>
      <c r="EB1167" s="4"/>
      <c r="EC1167" s="4"/>
      <c r="ED1167" s="4"/>
      <c r="EE1167" s="4"/>
      <c r="EF1167" s="4"/>
      <c r="EG1167" s="4"/>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4"/>
      <c r="FR1167" s="4"/>
      <c r="FS1167" s="4"/>
      <c r="FT1167" s="4"/>
      <c r="FU1167" s="4"/>
      <c r="FV1167" s="4"/>
      <c r="FW1167" s="4"/>
      <c r="FX1167" s="4"/>
      <c r="FY1167" s="4"/>
      <c r="FZ1167" s="4"/>
      <c r="GA1167" s="4"/>
      <c r="GB1167" s="4"/>
      <c r="GC1167" s="4"/>
      <c r="GD1167" s="4"/>
      <c r="GE1167" s="4"/>
      <c r="GF1167" s="4"/>
      <c r="GG1167" s="4"/>
      <c r="GH1167" s="4"/>
      <c r="GI1167" s="4"/>
      <c r="GJ1167" s="4"/>
      <c r="GK1167" s="4"/>
      <c r="GL1167" s="4"/>
      <c r="GM1167" s="4"/>
      <c r="GN1167" s="4"/>
      <c r="GO1167" s="4"/>
      <c r="GP1167" s="4"/>
      <c r="GQ1167" s="4"/>
      <c r="GR1167" s="4"/>
      <c r="GS1167" s="4"/>
      <c r="GT1167" s="4"/>
      <c r="GU1167" s="4"/>
      <c r="GV1167" s="4"/>
      <c r="GW1167" s="4"/>
      <c r="GX1167" s="4"/>
      <c r="GY1167" s="4"/>
      <c r="GZ1167" s="4"/>
      <c r="HA1167" s="4"/>
      <c r="HB1167" s="4"/>
      <c r="HC1167" s="4"/>
      <c r="HD1167" s="4"/>
      <c r="HE1167" s="4"/>
      <c r="HF1167" s="4"/>
      <c r="HG1167" s="4"/>
      <c r="HH1167" s="4"/>
      <c r="HI1167" s="4"/>
      <c r="HJ1167" s="4"/>
      <c r="HK1167" s="4"/>
      <c r="HL1167" s="4"/>
      <c r="HM1167" s="4"/>
      <c r="HN1167" s="4"/>
      <c r="HO1167" s="4"/>
      <c r="HP1167" s="4"/>
      <c r="HQ1167" s="4"/>
      <c r="HR1167" s="4"/>
      <c r="HS1167" s="4"/>
      <c r="HT1167" s="4"/>
      <c r="HU1167" s="4"/>
      <c r="HV1167" s="4"/>
      <c r="HW1167" s="4"/>
      <c r="HX1167" s="4"/>
      <c r="HY1167" s="4"/>
      <c r="HZ1167" s="4"/>
      <c r="IA1167" s="4"/>
      <c r="IB1167" s="4"/>
      <c r="IC1167" s="4"/>
      <c r="ID1167" s="4"/>
      <c r="IE1167" s="4"/>
      <c r="IF1167" s="4"/>
    </row>
    <row r="1168" spans="26:240" x14ac:dyDescent="0.2">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c r="DK1168" s="4"/>
      <c r="DL1168" s="4"/>
      <c r="DM1168" s="4"/>
      <c r="DN1168" s="4"/>
      <c r="DO1168" s="4"/>
      <c r="DP1168" s="4"/>
      <c r="DQ1168" s="4"/>
      <c r="DR1168" s="4"/>
      <c r="DS1168" s="4"/>
      <c r="DT1168" s="4"/>
      <c r="DU1168" s="4"/>
      <c r="DV1168" s="4"/>
      <c r="DW1168" s="4"/>
      <c r="DX1168" s="4"/>
      <c r="DY1168" s="4"/>
      <c r="DZ1168" s="4"/>
      <c r="EA1168" s="4"/>
      <c r="EB1168" s="4"/>
      <c r="EC1168" s="4"/>
      <c r="ED1168" s="4"/>
      <c r="EE1168" s="4"/>
      <c r="EF1168" s="4"/>
      <c r="EG1168" s="4"/>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c r="GT1168" s="4"/>
      <c r="GU1168" s="4"/>
      <c r="GV1168" s="4"/>
      <c r="GW1168" s="4"/>
      <c r="GX1168" s="4"/>
      <c r="GY1168" s="4"/>
      <c r="GZ1168" s="4"/>
      <c r="HA1168" s="4"/>
      <c r="HB1168" s="4"/>
      <c r="HC1168" s="4"/>
      <c r="HD1168" s="4"/>
      <c r="HE1168" s="4"/>
      <c r="HF1168" s="4"/>
      <c r="HG1168" s="4"/>
      <c r="HH1168" s="4"/>
      <c r="HI1168" s="4"/>
      <c r="HJ1168" s="4"/>
      <c r="HK1168" s="4"/>
      <c r="HL1168" s="4"/>
      <c r="HM1168" s="4"/>
      <c r="HN1168" s="4"/>
      <c r="HO1168" s="4"/>
      <c r="HP1168" s="4"/>
      <c r="HQ1168" s="4"/>
      <c r="HR1168" s="4"/>
      <c r="HS1168" s="4"/>
      <c r="HT1168" s="4"/>
      <c r="HU1168" s="4"/>
      <c r="HV1168" s="4"/>
      <c r="HW1168" s="4"/>
      <c r="HX1168" s="4"/>
      <c r="HY1168" s="4"/>
      <c r="HZ1168" s="4"/>
      <c r="IA1168" s="4"/>
      <c r="IB1168" s="4"/>
      <c r="IC1168" s="4"/>
      <c r="ID1168" s="4"/>
      <c r="IE1168" s="4"/>
      <c r="IF1168" s="4"/>
    </row>
    <row r="1169" spans="26:240" x14ac:dyDescent="0.2">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c r="DK1169" s="4"/>
      <c r="DL1169" s="4"/>
      <c r="DM1169" s="4"/>
      <c r="DN1169" s="4"/>
      <c r="DO1169" s="4"/>
      <c r="DP1169" s="4"/>
      <c r="DQ1169" s="4"/>
      <c r="DR1169" s="4"/>
      <c r="DS1169" s="4"/>
      <c r="DT1169" s="4"/>
      <c r="DU1169" s="4"/>
      <c r="DV1169" s="4"/>
      <c r="DW1169" s="4"/>
      <c r="DX1169" s="4"/>
      <c r="DY1169" s="4"/>
      <c r="DZ1169" s="4"/>
      <c r="EA1169" s="4"/>
      <c r="EB1169" s="4"/>
      <c r="EC1169" s="4"/>
      <c r="ED1169" s="4"/>
      <c r="EE1169" s="4"/>
      <c r="EF1169" s="4"/>
      <c r="EG1169" s="4"/>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c r="GT1169" s="4"/>
      <c r="GU1169" s="4"/>
      <c r="GV1169" s="4"/>
      <c r="GW1169" s="4"/>
      <c r="GX1169" s="4"/>
      <c r="GY1169" s="4"/>
      <c r="GZ1169" s="4"/>
      <c r="HA1169" s="4"/>
      <c r="HB1169" s="4"/>
      <c r="HC1169" s="4"/>
      <c r="HD1169" s="4"/>
      <c r="HE1169" s="4"/>
      <c r="HF1169" s="4"/>
      <c r="HG1169" s="4"/>
      <c r="HH1169" s="4"/>
      <c r="HI1169" s="4"/>
      <c r="HJ1169" s="4"/>
      <c r="HK1169" s="4"/>
      <c r="HL1169" s="4"/>
      <c r="HM1169" s="4"/>
      <c r="HN1169" s="4"/>
      <c r="HO1169" s="4"/>
      <c r="HP1169" s="4"/>
      <c r="HQ1169" s="4"/>
      <c r="HR1169" s="4"/>
      <c r="HS1169" s="4"/>
      <c r="HT1169" s="4"/>
      <c r="HU1169" s="4"/>
      <c r="HV1169" s="4"/>
      <c r="HW1169" s="4"/>
      <c r="HX1169" s="4"/>
      <c r="HY1169" s="4"/>
      <c r="HZ1169" s="4"/>
      <c r="IA1169" s="4"/>
      <c r="IB1169" s="4"/>
      <c r="IC1169" s="4"/>
      <c r="ID1169" s="4"/>
      <c r="IE1169" s="4"/>
      <c r="IF1169" s="4"/>
    </row>
    <row r="1170" spans="26:240" x14ac:dyDescent="0.2">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c r="DK1170" s="4"/>
      <c r="DL1170" s="4"/>
      <c r="DM1170" s="4"/>
      <c r="DN1170" s="4"/>
      <c r="DO1170" s="4"/>
      <c r="DP1170" s="4"/>
      <c r="DQ1170" s="4"/>
      <c r="DR1170" s="4"/>
      <c r="DS1170" s="4"/>
      <c r="DT1170" s="4"/>
      <c r="DU1170" s="4"/>
      <c r="DV1170" s="4"/>
      <c r="DW1170" s="4"/>
      <c r="DX1170" s="4"/>
      <c r="DY1170" s="4"/>
      <c r="DZ1170" s="4"/>
      <c r="EA1170" s="4"/>
      <c r="EB1170" s="4"/>
      <c r="EC1170" s="4"/>
      <c r="ED1170" s="4"/>
      <c r="EE1170" s="4"/>
      <c r="EF1170" s="4"/>
      <c r="EG1170" s="4"/>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4"/>
      <c r="FR1170" s="4"/>
      <c r="FS1170" s="4"/>
      <c r="FT1170" s="4"/>
      <c r="FU1170" s="4"/>
      <c r="FV1170" s="4"/>
      <c r="FW1170" s="4"/>
      <c r="FX1170" s="4"/>
      <c r="FY1170" s="4"/>
      <c r="FZ1170" s="4"/>
      <c r="GA1170" s="4"/>
      <c r="GB1170" s="4"/>
      <c r="GC1170" s="4"/>
      <c r="GD1170" s="4"/>
      <c r="GE1170" s="4"/>
      <c r="GF1170" s="4"/>
      <c r="GG1170" s="4"/>
      <c r="GH1170" s="4"/>
      <c r="GI1170" s="4"/>
      <c r="GJ1170" s="4"/>
      <c r="GK1170" s="4"/>
      <c r="GL1170" s="4"/>
      <c r="GM1170" s="4"/>
      <c r="GN1170" s="4"/>
      <c r="GO1170" s="4"/>
      <c r="GP1170" s="4"/>
      <c r="GQ1170" s="4"/>
      <c r="GR1170" s="4"/>
      <c r="GS1170" s="4"/>
      <c r="GT1170" s="4"/>
      <c r="GU1170" s="4"/>
      <c r="GV1170" s="4"/>
      <c r="GW1170" s="4"/>
      <c r="GX1170" s="4"/>
      <c r="GY1170" s="4"/>
      <c r="GZ1170" s="4"/>
      <c r="HA1170" s="4"/>
      <c r="HB1170" s="4"/>
      <c r="HC1170" s="4"/>
      <c r="HD1170" s="4"/>
      <c r="HE1170" s="4"/>
      <c r="HF1170" s="4"/>
      <c r="HG1170" s="4"/>
      <c r="HH1170" s="4"/>
      <c r="HI1170" s="4"/>
      <c r="HJ1170" s="4"/>
      <c r="HK1170" s="4"/>
      <c r="HL1170" s="4"/>
      <c r="HM1170" s="4"/>
      <c r="HN1170" s="4"/>
      <c r="HO1170" s="4"/>
      <c r="HP1170" s="4"/>
      <c r="HQ1170" s="4"/>
      <c r="HR1170" s="4"/>
      <c r="HS1170" s="4"/>
      <c r="HT1170" s="4"/>
      <c r="HU1170" s="4"/>
      <c r="HV1170" s="4"/>
      <c r="HW1170" s="4"/>
      <c r="HX1170" s="4"/>
      <c r="HY1170" s="4"/>
      <c r="HZ1170" s="4"/>
      <c r="IA1170" s="4"/>
      <c r="IB1170" s="4"/>
      <c r="IC1170" s="4"/>
      <c r="ID1170" s="4"/>
      <c r="IE1170" s="4"/>
      <c r="IF1170" s="4"/>
    </row>
    <row r="1171" spans="26:240" x14ac:dyDescent="0.2">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c r="DK1171" s="4"/>
      <c r="DL1171" s="4"/>
      <c r="DM1171" s="4"/>
      <c r="DN1171" s="4"/>
      <c r="DO1171" s="4"/>
      <c r="DP1171" s="4"/>
      <c r="DQ1171" s="4"/>
      <c r="DR1171" s="4"/>
      <c r="DS1171" s="4"/>
      <c r="DT1171" s="4"/>
      <c r="DU1171" s="4"/>
      <c r="DV1171" s="4"/>
      <c r="DW1171" s="4"/>
      <c r="DX1171" s="4"/>
      <c r="DY1171" s="4"/>
      <c r="DZ1171" s="4"/>
      <c r="EA1171" s="4"/>
      <c r="EB1171" s="4"/>
      <c r="EC1171" s="4"/>
      <c r="ED1171" s="4"/>
      <c r="EE1171" s="4"/>
      <c r="EF1171" s="4"/>
      <c r="EG1171" s="4"/>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4"/>
      <c r="FR1171" s="4"/>
      <c r="FS1171" s="4"/>
      <c r="FT1171" s="4"/>
      <c r="FU1171" s="4"/>
      <c r="FV1171" s="4"/>
      <c r="FW1171" s="4"/>
      <c r="FX1171" s="4"/>
      <c r="FY1171" s="4"/>
      <c r="FZ1171" s="4"/>
      <c r="GA1171" s="4"/>
      <c r="GB1171" s="4"/>
      <c r="GC1171" s="4"/>
      <c r="GD1171" s="4"/>
      <c r="GE1171" s="4"/>
      <c r="GF1171" s="4"/>
      <c r="GG1171" s="4"/>
      <c r="GH1171" s="4"/>
      <c r="GI1171" s="4"/>
      <c r="GJ1171" s="4"/>
      <c r="GK1171" s="4"/>
      <c r="GL1171" s="4"/>
      <c r="GM1171" s="4"/>
      <c r="GN1171" s="4"/>
      <c r="GO1171" s="4"/>
      <c r="GP1171" s="4"/>
      <c r="GQ1171" s="4"/>
      <c r="GR1171" s="4"/>
      <c r="GS1171" s="4"/>
      <c r="GT1171" s="4"/>
      <c r="GU1171" s="4"/>
      <c r="GV1171" s="4"/>
      <c r="GW1171" s="4"/>
      <c r="GX1171" s="4"/>
      <c r="GY1171" s="4"/>
      <c r="GZ1171" s="4"/>
      <c r="HA1171" s="4"/>
      <c r="HB1171" s="4"/>
      <c r="HC1171" s="4"/>
      <c r="HD1171" s="4"/>
      <c r="HE1171" s="4"/>
      <c r="HF1171" s="4"/>
      <c r="HG1171" s="4"/>
      <c r="HH1171" s="4"/>
      <c r="HI1171" s="4"/>
      <c r="HJ1171" s="4"/>
      <c r="HK1171" s="4"/>
      <c r="HL1171" s="4"/>
      <c r="HM1171" s="4"/>
      <c r="HN1171" s="4"/>
      <c r="HO1171" s="4"/>
      <c r="HP1171" s="4"/>
      <c r="HQ1171" s="4"/>
      <c r="HR1171" s="4"/>
      <c r="HS1171" s="4"/>
      <c r="HT1171" s="4"/>
      <c r="HU1171" s="4"/>
      <c r="HV1171" s="4"/>
      <c r="HW1171" s="4"/>
      <c r="HX1171" s="4"/>
      <c r="HY1171" s="4"/>
      <c r="HZ1171" s="4"/>
      <c r="IA1171" s="4"/>
      <c r="IB1171" s="4"/>
      <c r="IC1171" s="4"/>
      <c r="ID1171" s="4"/>
      <c r="IE1171" s="4"/>
      <c r="IF1171" s="4"/>
    </row>
    <row r="1172" spans="26:240" x14ac:dyDescent="0.2">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c r="DK1172" s="4"/>
      <c r="DL1172" s="4"/>
      <c r="DM1172" s="4"/>
      <c r="DN1172" s="4"/>
      <c r="DO1172" s="4"/>
      <c r="DP1172" s="4"/>
      <c r="DQ1172" s="4"/>
      <c r="DR1172" s="4"/>
      <c r="DS1172" s="4"/>
      <c r="DT1172" s="4"/>
      <c r="DU1172" s="4"/>
      <c r="DV1172" s="4"/>
      <c r="DW1172" s="4"/>
      <c r="DX1172" s="4"/>
      <c r="DY1172" s="4"/>
      <c r="DZ1172" s="4"/>
      <c r="EA1172" s="4"/>
      <c r="EB1172" s="4"/>
      <c r="EC1172" s="4"/>
      <c r="ED1172" s="4"/>
      <c r="EE1172" s="4"/>
      <c r="EF1172" s="4"/>
      <c r="EG1172" s="4"/>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c r="GT1172" s="4"/>
      <c r="GU1172" s="4"/>
      <c r="GV1172" s="4"/>
      <c r="GW1172" s="4"/>
      <c r="GX1172" s="4"/>
      <c r="GY1172" s="4"/>
      <c r="GZ1172" s="4"/>
      <c r="HA1172" s="4"/>
      <c r="HB1172" s="4"/>
      <c r="HC1172" s="4"/>
      <c r="HD1172" s="4"/>
      <c r="HE1172" s="4"/>
      <c r="HF1172" s="4"/>
      <c r="HG1172" s="4"/>
      <c r="HH1172" s="4"/>
      <c r="HI1172" s="4"/>
      <c r="HJ1172" s="4"/>
      <c r="HK1172" s="4"/>
      <c r="HL1172" s="4"/>
      <c r="HM1172" s="4"/>
      <c r="HN1172" s="4"/>
      <c r="HO1172" s="4"/>
      <c r="HP1172" s="4"/>
      <c r="HQ1172" s="4"/>
      <c r="HR1172" s="4"/>
      <c r="HS1172" s="4"/>
      <c r="HT1172" s="4"/>
      <c r="HU1172" s="4"/>
      <c r="HV1172" s="4"/>
      <c r="HW1172" s="4"/>
      <c r="HX1172" s="4"/>
      <c r="HY1172" s="4"/>
      <c r="HZ1172" s="4"/>
      <c r="IA1172" s="4"/>
      <c r="IB1172" s="4"/>
      <c r="IC1172" s="4"/>
      <c r="ID1172" s="4"/>
      <c r="IE1172" s="4"/>
      <c r="IF1172" s="4"/>
    </row>
    <row r="1173" spans="26:240" x14ac:dyDescent="0.2">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c r="DK1173" s="4"/>
      <c r="DL1173" s="4"/>
      <c r="DM1173" s="4"/>
      <c r="DN1173" s="4"/>
      <c r="DO1173" s="4"/>
      <c r="DP1173" s="4"/>
      <c r="DQ1173" s="4"/>
      <c r="DR1173" s="4"/>
      <c r="DS1173" s="4"/>
      <c r="DT1173" s="4"/>
      <c r="DU1173" s="4"/>
      <c r="DV1173" s="4"/>
      <c r="DW1173" s="4"/>
      <c r="DX1173" s="4"/>
      <c r="DY1173" s="4"/>
      <c r="DZ1173" s="4"/>
      <c r="EA1173" s="4"/>
      <c r="EB1173" s="4"/>
      <c r="EC1173" s="4"/>
      <c r="ED1173" s="4"/>
      <c r="EE1173" s="4"/>
      <c r="EF1173" s="4"/>
      <c r="EG1173" s="4"/>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4"/>
      <c r="FR1173" s="4"/>
      <c r="FS1173" s="4"/>
      <c r="FT1173" s="4"/>
      <c r="FU1173" s="4"/>
      <c r="FV1173" s="4"/>
      <c r="FW1173" s="4"/>
      <c r="FX1173" s="4"/>
      <c r="FY1173" s="4"/>
      <c r="FZ1173" s="4"/>
      <c r="GA1173" s="4"/>
      <c r="GB1173" s="4"/>
      <c r="GC1173" s="4"/>
      <c r="GD1173" s="4"/>
      <c r="GE1173" s="4"/>
      <c r="GF1173" s="4"/>
      <c r="GG1173" s="4"/>
      <c r="GH1173" s="4"/>
      <c r="GI1173" s="4"/>
      <c r="GJ1173" s="4"/>
      <c r="GK1173" s="4"/>
      <c r="GL1173" s="4"/>
      <c r="GM1173" s="4"/>
      <c r="GN1173" s="4"/>
      <c r="GO1173" s="4"/>
      <c r="GP1173" s="4"/>
      <c r="GQ1173" s="4"/>
      <c r="GR1173" s="4"/>
      <c r="GS1173" s="4"/>
      <c r="GT1173" s="4"/>
      <c r="GU1173" s="4"/>
      <c r="GV1173" s="4"/>
      <c r="GW1173" s="4"/>
      <c r="GX1173" s="4"/>
      <c r="GY1173" s="4"/>
      <c r="GZ1173" s="4"/>
      <c r="HA1173" s="4"/>
      <c r="HB1173" s="4"/>
      <c r="HC1173" s="4"/>
      <c r="HD1173" s="4"/>
      <c r="HE1173" s="4"/>
      <c r="HF1173" s="4"/>
      <c r="HG1173" s="4"/>
      <c r="HH1173" s="4"/>
      <c r="HI1173" s="4"/>
      <c r="HJ1173" s="4"/>
      <c r="HK1173" s="4"/>
      <c r="HL1173" s="4"/>
      <c r="HM1173" s="4"/>
      <c r="HN1173" s="4"/>
      <c r="HO1173" s="4"/>
      <c r="HP1173" s="4"/>
      <c r="HQ1173" s="4"/>
      <c r="HR1173" s="4"/>
      <c r="HS1173" s="4"/>
      <c r="HT1173" s="4"/>
      <c r="HU1173" s="4"/>
      <c r="HV1173" s="4"/>
      <c r="HW1173" s="4"/>
      <c r="HX1173" s="4"/>
      <c r="HY1173" s="4"/>
      <c r="HZ1173" s="4"/>
      <c r="IA1173" s="4"/>
      <c r="IB1173" s="4"/>
      <c r="IC1173" s="4"/>
      <c r="ID1173" s="4"/>
      <c r="IE1173" s="4"/>
      <c r="IF1173" s="4"/>
    </row>
    <row r="1174" spans="26:240" x14ac:dyDescent="0.2">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c r="DK1174" s="4"/>
      <c r="DL1174" s="4"/>
      <c r="DM1174" s="4"/>
      <c r="DN1174" s="4"/>
      <c r="DO1174" s="4"/>
      <c r="DP1174" s="4"/>
      <c r="DQ1174" s="4"/>
      <c r="DR1174" s="4"/>
      <c r="DS1174" s="4"/>
      <c r="DT1174" s="4"/>
      <c r="DU1174" s="4"/>
      <c r="DV1174" s="4"/>
      <c r="DW1174" s="4"/>
      <c r="DX1174" s="4"/>
      <c r="DY1174" s="4"/>
      <c r="DZ1174" s="4"/>
      <c r="EA1174" s="4"/>
      <c r="EB1174" s="4"/>
      <c r="EC1174" s="4"/>
      <c r="ED1174" s="4"/>
      <c r="EE1174" s="4"/>
      <c r="EF1174" s="4"/>
      <c r="EG1174" s="4"/>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4"/>
      <c r="FR1174" s="4"/>
      <c r="FS1174" s="4"/>
      <c r="FT1174" s="4"/>
      <c r="FU1174" s="4"/>
      <c r="FV1174" s="4"/>
      <c r="FW1174" s="4"/>
      <c r="FX1174" s="4"/>
      <c r="FY1174" s="4"/>
      <c r="FZ1174" s="4"/>
      <c r="GA1174" s="4"/>
      <c r="GB1174" s="4"/>
      <c r="GC1174" s="4"/>
      <c r="GD1174" s="4"/>
      <c r="GE1174" s="4"/>
      <c r="GF1174" s="4"/>
      <c r="GG1174" s="4"/>
      <c r="GH1174" s="4"/>
      <c r="GI1174" s="4"/>
      <c r="GJ1174" s="4"/>
      <c r="GK1174" s="4"/>
      <c r="GL1174" s="4"/>
      <c r="GM1174" s="4"/>
      <c r="GN1174" s="4"/>
      <c r="GO1174" s="4"/>
      <c r="GP1174" s="4"/>
      <c r="GQ1174" s="4"/>
      <c r="GR1174" s="4"/>
      <c r="GS1174" s="4"/>
      <c r="GT1174" s="4"/>
      <c r="GU1174" s="4"/>
      <c r="GV1174" s="4"/>
      <c r="GW1174" s="4"/>
      <c r="GX1174" s="4"/>
      <c r="GY1174" s="4"/>
      <c r="GZ1174" s="4"/>
      <c r="HA1174" s="4"/>
      <c r="HB1174" s="4"/>
      <c r="HC1174" s="4"/>
      <c r="HD1174" s="4"/>
      <c r="HE1174" s="4"/>
      <c r="HF1174" s="4"/>
      <c r="HG1174" s="4"/>
      <c r="HH1174" s="4"/>
      <c r="HI1174" s="4"/>
      <c r="HJ1174" s="4"/>
      <c r="HK1174" s="4"/>
      <c r="HL1174" s="4"/>
      <c r="HM1174" s="4"/>
      <c r="HN1174" s="4"/>
      <c r="HO1174" s="4"/>
      <c r="HP1174" s="4"/>
      <c r="HQ1174" s="4"/>
      <c r="HR1174" s="4"/>
      <c r="HS1174" s="4"/>
      <c r="HT1174" s="4"/>
      <c r="HU1174" s="4"/>
      <c r="HV1174" s="4"/>
      <c r="HW1174" s="4"/>
      <c r="HX1174" s="4"/>
      <c r="HY1174" s="4"/>
      <c r="HZ1174" s="4"/>
      <c r="IA1174" s="4"/>
      <c r="IB1174" s="4"/>
      <c r="IC1174" s="4"/>
      <c r="ID1174" s="4"/>
      <c r="IE1174" s="4"/>
      <c r="IF1174" s="4"/>
    </row>
    <row r="1175" spans="26:240" x14ac:dyDescent="0.2">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c r="DK1175" s="4"/>
      <c r="DL1175" s="4"/>
      <c r="DM1175" s="4"/>
      <c r="DN1175" s="4"/>
      <c r="DO1175" s="4"/>
      <c r="DP1175" s="4"/>
      <c r="DQ1175" s="4"/>
      <c r="DR1175" s="4"/>
      <c r="DS1175" s="4"/>
      <c r="DT1175" s="4"/>
      <c r="DU1175" s="4"/>
      <c r="DV1175" s="4"/>
      <c r="DW1175" s="4"/>
      <c r="DX1175" s="4"/>
      <c r="DY1175" s="4"/>
      <c r="DZ1175" s="4"/>
      <c r="EA1175" s="4"/>
      <c r="EB1175" s="4"/>
      <c r="EC1175" s="4"/>
      <c r="ED1175" s="4"/>
      <c r="EE1175" s="4"/>
      <c r="EF1175" s="4"/>
      <c r="EG1175" s="4"/>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4"/>
      <c r="FR1175" s="4"/>
      <c r="FS1175" s="4"/>
      <c r="FT1175" s="4"/>
      <c r="FU1175" s="4"/>
      <c r="FV1175" s="4"/>
      <c r="FW1175" s="4"/>
      <c r="FX1175" s="4"/>
      <c r="FY1175" s="4"/>
      <c r="FZ1175" s="4"/>
      <c r="GA1175" s="4"/>
      <c r="GB1175" s="4"/>
      <c r="GC1175" s="4"/>
      <c r="GD1175" s="4"/>
      <c r="GE1175" s="4"/>
      <c r="GF1175" s="4"/>
      <c r="GG1175" s="4"/>
      <c r="GH1175" s="4"/>
      <c r="GI1175" s="4"/>
      <c r="GJ1175" s="4"/>
      <c r="GK1175" s="4"/>
      <c r="GL1175" s="4"/>
      <c r="GM1175" s="4"/>
      <c r="GN1175" s="4"/>
      <c r="GO1175" s="4"/>
      <c r="GP1175" s="4"/>
      <c r="GQ1175" s="4"/>
      <c r="GR1175" s="4"/>
      <c r="GS1175" s="4"/>
      <c r="GT1175" s="4"/>
      <c r="GU1175" s="4"/>
      <c r="GV1175" s="4"/>
      <c r="GW1175" s="4"/>
      <c r="GX1175" s="4"/>
      <c r="GY1175" s="4"/>
      <c r="GZ1175" s="4"/>
      <c r="HA1175" s="4"/>
      <c r="HB1175" s="4"/>
      <c r="HC1175" s="4"/>
      <c r="HD1175" s="4"/>
      <c r="HE1175" s="4"/>
      <c r="HF1175" s="4"/>
      <c r="HG1175" s="4"/>
      <c r="HH1175" s="4"/>
      <c r="HI1175" s="4"/>
      <c r="HJ1175" s="4"/>
      <c r="HK1175" s="4"/>
      <c r="HL1175" s="4"/>
      <c r="HM1175" s="4"/>
      <c r="HN1175" s="4"/>
      <c r="HO1175" s="4"/>
      <c r="HP1175" s="4"/>
      <c r="HQ1175" s="4"/>
      <c r="HR1175" s="4"/>
      <c r="HS1175" s="4"/>
      <c r="HT1175" s="4"/>
      <c r="HU1175" s="4"/>
      <c r="HV1175" s="4"/>
      <c r="HW1175" s="4"/>
      <c r="HX1175" s="4"/>
      <c r="HY1175" s="4"/>
      <c r="HZ1175" s="4"/>
      <c r="IA1175" s="4"/>
      <c r="IB1175" s="4"/>
      <c r="IC1175" s="4"/>
      <c r="ID1175" s="4"/>
      <c r="IE1175" s="4"/>
      <c r="IF1175" s="4"/>
    </row>
    <row r="1176" spans="26:240" x14ac:dyDescent="0.2">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c r="DK1176" s="4"/>
      <c r="DL1176" s="4"/>
      <c r="DM1176" s="4"/>
      <c r="DN1176" s="4"/>
      <c r="DO1176" s="4"/>
      <c r="DP1176" s="4"/>
      <c r="DQ1176" s="4"/>
      <c r="DR1176" s="4"/>
      <c r="DS1176" s="4"/>
      <c r="DT1176" s="4"/>
      <c r="DU1176" s="4"/>
      <c r="DV1176" s="4"/>
      <c r="DW1176" s="4"/>
      <c r="DX1176" s="4"/>
      <c r="DY1176" s="4"/>
      <c r="DZ1176" s="4"/>
      <c r="EA1176" s="4"/>
      <c r="EB1176" s="4"/>
      <c r="EC1176" s="4"/>
      <c r="ED1176" s="4"/>
      <c r="EE1176" s="4"/>
      <c r="EF1176" s="4"/>
      <c r="EG1176" s="4"/>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4"/>
      <c r="FR1176" s="4"/>
      <c r="FS1176" s="4"/>
      <c r="FT1176" s="4"/>
      <c r="FU1176" s="4"/>
      <c r="FV1176" s="4"/>
      <c r="FW1176" s="4"/>
      <c r="FX1176" s="4"/>
      <c r="FY1176" s="4"/>
      <c r="FZ1176" s="4"/>
      <c r="GA1176" s="4"/>
      <c r="GB1176" s="4"/>
      <c r="GC1176" s="4"/>
      <c r="GD1176" s="4"/>
      <c r="GE1176" s="4"/>
      <c r="GF1176" s="4"/>
      <c r="GG1176" s="4"/>
      <c r="GH1176" s="4"/>
      <c r="GI1176" s="4"/>
      <c r="GJ1176" s="4"/>
      <c r="GK1176" s="4"/>
      <c r="GL1176" s="4"/>
      <c r="GM1176" s="4"/>
      <c r="GN1176" s="4"/>
      <c r="GO1176" s="4"/>
      <c r="GP1176" s="4"/>
      <c r="GQ1176" s="4"/>
      <c r="GR1176" s="4"/>
      <c r="GS1176" s="4"/>
      <c r="GT1176" s="4"/>
      <c r="GU1176" s="4"/>
      <c r="GV1176" s="4"/>
      <c r="GW1176" s="4"/>
      <c r="GX1176" s="4"/>
      <c r="GY1176" s="4"/>
      <c r="GZ1176" s="4"/>
      <c r="HA1176" s="4"/>
      <c r="HB1176" s="4"/>
      <c r="HC1176" s="4"/>
      <c r="HD1176" s="4"/>
      <c r="HE1176" s="4"/>
      <c r="HF1176" s="4"/>
      <c r="HG1176" s="4"/>
      <c r="HH1176" s="4"/>
      <c r="HI1176" s="4"/>
      <c r="HJ1176" s="4"/>
      <c r="HK1176" s="4"/>
      <c r="HL1176" s="4"/>
      <c r="HM1176" s="4"/>
      <c r="HN1176" s="4"/>
      <c r="HO1176" s="4"/>
      <c r="HP1176" s="4"/>
      <c r="HQ1176" s="4"/>
      <c r="HR1176" s="4"/>
      <c r="HS1176" s="4"/>
      <c r="HT1176" s="4"/>
      <c r="HU1176" s="4"/>
      <c r="HV1176" s="4"/>
      <c r="HW1176" s="4"/>
      <c r="HX1176" s="4"/>
      <c r="HY1176" s="4"/>
      <c r="HZ1176" s="4"/>
      <c r="IA1176" s="4"/>
      <c r="IB1176" s="4"/>
      <c r="IC1176" s="4"/>
      <c r="ID1176" s="4"/>
      <c r="IE1176" s="4"/>
      <c r="IF1176" s="4"/>
    </row>
    <row r="1177" spans="26:240" x14ac:dyDescent="0.2">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c r="DK1177" s="4"/>
      <c r="DL1177" s="4"/>
      <c r="DM1177" s="4"/>
      <c r="DN1177" s="4"/>
      <c r="DO1177" s="4"/>
      <c r="DP1177" s="4"/>
      <c r="DQ1177" s="4"/>
      <c r="DR1177" s="4"/>
      <c r="DS1177" s="4"/>
      <c r="DT1177" s="4"/>
      <c r="DU1177" s="4"/>
      <c r="DV1177" s="4"/>
      <c r="DW1177" s="4"/>
      <c r="DX1177" s="4"/>
      <c r="DY1177" s="4"/>
      <c r="DZ1177" s="4"/>
      <c r="EA1177" s="4"/>
      <c r="EB1177" s="4"/>
      <c r="EC1177" s="4"/>
      <c r="ED1177" s="4"/>
      <c r="EE1177" s="4"/>
      <c r="EF1177" s="4"/>
      <c r="EG1177" s="4"/>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4"/>
      <c r="FR1177" s="4"/>
      <c r="FS1177" s="4"/>
      <c r="FT1177" s="4"/>
      <c r="FU1177" s="4"/>
      <c r="FV1177" s="4"/>
      <c r="FW1177" s="4"/>
      <c r="FX1177" s="4"/>
      <c r="FY1177" s="4"/>
      <c r="FZ1177" s="4"/>
      <c r="GA1177" s="4"/>
      <c r="GB1177" s="4"/>
      <c r="GC1177" s="4"/>
      <c r="GD1177" s="4"/>
      <c r="GE1177" s="4"/>
      <c r="GF1177" s="4"/>
      <c r="GG1177" s="4"/>
      <c r="GH1177" s="4"/>
      <c r="GI1177" s="4"/>
      <c r="GJ1177" s="4"/>
      <c r="GK1177" s="4"/>
      <c r="GL1177" s="4"/>
      <c r="GM1177" s="4"/>
      <c r="GN1177" s="4"/>
      <c r="GO1177" s="4"/>
      <c r="GP1177" s="4"/>
      <c r="GQ1177" s="4"/>
      <c r="GR1177" s="4"/>
      <c r="GS1177" s="4"/>
      <c r="GT1177" s="4"/>
      <c r="GU1177" s="4"/>
      <c r="GV1177" s="4"/>
      <c r="GW1177" s="4"/>
      <c r="GX1177" s="4"/>
      <c r="GY1177" s="4"/>
      <c r="GZ1177" s="4"/>
      <c r="HA1177" s="4"/>
      <c r="HB1177" s="4"/>
      <c r="HC1177" s="4"/>
      <c r="HD1177" s="4"/>
      <c r="HE1177" s="4"/>
      <c r="HF1177" s="4"/>
      <c r="HG1177" s="4"/>
      <c r="HH1177" s="4"/>
      <c r="HI1177" s="4"/>
      <c r="HJ1177" s="4"/>
      <c r="HK1177" s="4"/>
      <c r="HL1177" s="4"/>
      <c r="HM1177" s="4"/>
      <c r="HN1177" s="4"/>
      <c r="HO1177" s="4"/>
      <c r="HP1177" s="4"/>
      <c r="HQ1177" s="4"/>
      <c r="HR1177" s="4"/>
      <c r="HS1177" s="4"/>
      <c r="HT1177" s="4"/>
      <c r="HU1177" s="4"/>
      <c r="HV1177" s="4"/>
      <c r="HW1177" s="4"/>
      <c r="HX1177" s="4"/>
      <c r="HY1177" s="4"/>
      <c r="HZ1177" s="4"/>
      <c r="IA1177" s="4"/>
      <c r="IB1177" s="4"/>
      <c r="IC1177" s="4"/>
      <c r="ID1177" s="4"/>
      <c r="IE1177" s="4"/>
      <c r="IF1177" s="4"/>
    </row>
    <row r="1178" spans="26:240" x14ac:dyDescent="0.2">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c r="DK1178" s="4"/>
      <c r="DL1178" s="4"/>
      <c r="DM1178" s="4"/>
      <c r="DN1178" s="4"/>
      <c r="DO1178" s="4"/>
      <c r="DP1178" s="4"/>
      <c r="DQ1178" s="4"/>
      <c r="DR1178" s="4"/>
      <c r="DS1178" s="4"/>
      <c r="DT1178" s="4"/>
      <c r="DU1178" s="4"/>
      <c r="DV1178" s="4"/>
      <c r="DW1178" s="4"/>
      <c r="DX1178" s="4"/>
      <c r="DY1178" s="4"/>
      <c r="DZ1178" s="4"/>
      <c r="EA1178" s="4"/>
      <c r="EB1178" s="4"/>
      <c r="EC1178" s="4"/>
      <c r="ED1178" s="4"/>
      <c r="EE1178" s="4"/>
      <c r="EF1178" s="4"/>
      <c r="EG1178" s="4"/>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4"/>
      <c r="FR1178" s="4"/>
      <c r="FS1178" s="4"/>
      <c r="FT1178" s="4"/>
      <c r="FU1178" s="4"/>
      <c r="FV1178" s="4"/>
      <c r="FW1178" s="4"/>
      <c r="FX1178" s="4"/>
      <c r="FY1178" s="4"/>
      <c r="FZ1178" s="4"/>
      <c r="GA1178" s="4"/>
      <c r="GB1178" s="4"/>
      <c r="GC1178" s="4"/>
      <c r="GD1178" s="4"/>
      <c r="GE1178" s="4"/>
      <c r="GF1178" s="4"/>
      <c r="GG1178" s="4"/>
      <c r="GH1178" s="4"/>
      <c r="GI1178" s="4"/>
      <c r="GJ1178" s="4"/>
      <c r="GK1178" s="4"/>
      <c r="GL1178" s="4"/>
      <c r="GM1178" s="4"/>
      <c r="GN1178" s="4"/>
      <c r="GO1178" s="4"/>
      <c r="GP1178" s="4"/>
      <c r="GQ1178" s="4"/>
      <c r="GR1178" s="4"/>
      <c r="GS1178" s="4"/>
      <c r="GT1178" s="4"/>
      <c r="GU1178" s="4"/>
      <c r="GV1178" s="4"/>
      <c r="GW1178" s="4"/>
      <c r="GX1178" s="4"/>
      <c r="GY1178" s="4"/>
      <c r="GZ1178" s="4"/>
      <c r="HA1178" s="4"/>
      <c r="HB1178" s="4"/>
      <c r="HC1178" s="4"/>
      <c r="HD1178" s="4"/>
      <c r="HE1178" s="4"/>
      <c r="HF1178" s="4"/>
      <c r="HG1178" s="4"/>
      <c r="HH1178" s="4"/>
      <c r="HI1178" s="4"/>
      <c r="HJ1178" s="4"/>
      <c r="HK1178" s="4"/>
      <c r="HL1178" s="4"/>
      <c r="HM1178" s="4"/>
      <c r="HN1178" s="4"/>
      <c r="HO1178" s="4"/>
      <c r="HP1178" s="4"/>
      <c r="HQ1178" s="4"/>
      <c r="HR1178" s="4"/>
      <c r="HS1178" s="4"/>
      <c r="HT1178" s="4"/>
      <c r="HU1178" s="4"/>
      <c r="HV1178" s="4"/>
      <c r="HW1178" s="4"/>
      <c r="HX1178" s="4"/>
      <c r="HY1178" s="4"/>
      <c r="HZ1178" s="4"/>
      <c r="IA1178" s="4"/>
      <c r="IB1178" s="4"/>
      <c r="IC1178" s="4"/>
      <c r="ID1178" s="4"/>
      <c r="IE1178" s="4"/>
      <c r="IF1178" s="4"/>
    </row>
    <row r="1179" spans="26:240" x14ac:dyDescent="0.2">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c r="DK1179" s="4"/>
      <c r="DL1179" s="4"/>
      <c r="DM1179" s="4"/>
      <c r="DN1179" s="4"/>
      <c r="DO1179" s="4"/>
      <c r="DP1179" s="4"/>
      <c r="DQ1179" s="4"/>
      <c r="DR1179" s="4"/>
      <c r="DS1179" s="4"/>
      <c r="DT1179" s="4"/>
      <c r="DU1179" s="4"/>
      <c r="DV1179" s="4"/>
      <c r="DW1179" s="4"/>
      <c r="DX1179" s="4"/>
      <c r="DY1179" s="4"/>
      <c r="DZ1179" s="4"/>
      <c r="EA1179" s="4"/>
      <c r="EB1179" s="4"/>
      <c r="EC1179" s="4"/>
      <c r="ED1179" s="4"/>
      <c r="EE1179" s="4"/>
      <c r="EF1179" s="4"/>
      <c r="EG1179" s="4"/>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4"/>
      <c r="FR1179" s="4"/>
      <c r="FS1179" s="4"/>
      <c r="FT1179" s="4"/>
      <c r="FU1179" s="4"/>
      <c r="FV1179" s="4"/>
      <c r="FW1179" s="4"/>
      <c r="FX1179" s="4"/>
      <c r="FY1179" s="4"/>
      <c r="FZ1179" s="4"/>
      <c r="GA1179" s="4"/>
      <c r="GB1179" s="4"/>
      <c r="GC1179" s="4"/>
      <c r="GD1179" s="4"/>
      <c r="GE1179" s="4"/>
      <c r="GF1179" s="4"/>
      <c r="GG1179" s="4"/>
      <c r="GH1179" s="4"/>
      <c r="GI1179" s="4"/>
      <c r="GJ1179" s="4"/>
      <c r="GK1179" s="4"/>
      <c r="GL1179" s="4"/>
      <c r="GM1179" s="4"/>
      <c r="GN1179" s="4"/>
      <c r="GO1179" s="4"/>
      <c r="GP1179" s="4"/>
      <c r="GQ1179" s="4"/>
      <c r="GR1179" s="4"/>
      <c r="GS1179" s="4"/>
      <c r="GT1179" s="4"/>
      <c r="GU1179" s="4"/>
      <c r="GV1179" s="4"/>
      <c r="GW1179" s="4"/>
      <c r="GX1179" s="4"/>
      <c r="GY1179" s="4"/>
      <c r="GZ1179" s="4"/>
      <c r="HA1179" s="4"/>
      <c r="HB1179" s="4"/>
      <c r="HC1179" s="4"/>
      <c r="HD1179" s="4"/>
      <c r="HE1179" s="4"/>
      <c r="HF1179" s="4"/>
      <c r="HG1179" s="4"/>
      <c r="HH1179" s="4"/>
      <c r="HI1179" s="4"/>
      <c r="HJ1179" s="4"/>
      <c r="HK1179" s="4"/>
      <c r="HL1179" s="4"/>
      <c r="HM1179" s="4"/>
      <c r="HN1179" s="4"/>
      <c r="HO1179" s="4"/>
      <c r="HP1179" s="4"/>
      <c r="HQ1179" s="4"/>
      <c r="HR1179" s="4"/>
      <c r="HS1179" s="4"/>
      <c r="HT1179" s="4"/>
      <c r="HU1179" s="4"/>
      <c r="HV1179" s="4"/>
      <c r="HW1179" s="4"/>
      <c r="HX1179" s="4"/>
      <c r="HY1179" s="4"/>
      <c r="HZ1179" s="4"/>
      <c r="IA1179" s="4"/>
      <c r="IB1179" s="4"/>
      <c r="IC1179" s="4"/>
      <c r="ID1179" s="4"/>
      <c r="IE1179" s="4"/>
      <c r="IF1179" s="4"/>
    </row>
    <row r="1180" spans="26:240" x14ac:dyDescent="0.2">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c r="DK1180" s="4"/>
      <c r="DL1180" s="4"/>
      <c r="DM1180" s="4"/>
      <c r="DN1180" s="4"/>
      <c r="DO1180" s="4"/>
      <c r="DP1180" s="4"/>
      <c r="DQ1180" s="4"/>
      <c r="DR1180" s="4"/>
      <c r="DS1180" s="4"/>
      <c r="DT1180" s="4"/>
      <c r="DU1180" s="4"/>
      <c r="DV1180" s="4"/>
      <c r="DW1180" s="4"/>
      <c r="DX1180" s="4"/>
      <c r="DY1180" s="4"/>
      <c r="DZ1180" s="4"/>
      <c r="EA1180" s="4"/>
      <c r="EB1180" s="4"/>
      <c r="EC1180" s="4"/>
      <c r="ED1180" s="4"/>
      <c r="EE1180" s="4"/>
      <c r="EF1180" s="4"/>
      <c r="EG1180" s="4"/>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4"/>
      <c r="FR1180" s="4"/>
      <c r="FS1180" s="4"/>
      <c r="FT1180" s="4"/>
      <c r="FU1180" s="4"/>
      <c r="FV1180" s="4"/>
      <c r="FW1180" s="4"/>
      <c r="FX1180" s="4"/>
      <c r="FY1180" s="4"/>
      <c r="FZ1180" s="4"/>
      <c r="GA1180" s="4"/>
      <c r="GB1180" s="4"/>
      <c r="GC1180" s="4"/>
      <c r="GD1180" s="4"/>
      <c r="GE1180" s="4"/>
      <c r="GF1180" s="4"/>
      <c r="GG1180" s="4"/>
      <c r="GH1180" s="4"/>
      <c r="GI1180" s="4"/>
      <c r="GJ1180" s="4"/>
      <c r="GK1180" s="4"/>
      <c r="GL1180" s="4"/>
      <c r="GM1180" s="4"/>
      <c r="GN1180" s="4"/>
      <c r="GO1180" s="4"/>
      <c r="GP1180" s="4"/>
      <c r="GQ1180" s="4"/>
      <c r="GR1180" s="4"/>
      <c r="GS1180" s="4"/>
      <c r="GT1180" s="4"/>
      <c r="GU1180" s="4"/>
      <c r="GV1180" s="4"/>
      <c r="GW1180" s="4"/>
      <c r="GX1180" s="4"/>
      <c r="GY1180" s="4"/>
      <c r="GZ1180" s="4"/>
      <c r="HA1180" s="4"/>
      <c r="HB1180" s="4"/>
      <c r="HC1180" s="4"/>
      <c r="HD1180" s="4"/>
      <c r="HE1180" s="4"/>
      <c r="HF1180" s="4"/>
      <c r="HG1180" s="4"/>
      <c r="HH1180" s="4"/>
      <c r="HI1180" s="4"/>
      <c r="HJ1180" s="4"/>
      <c r="HK1180" s="4"/>
      <c r="HL1180" s="4"/>
      <c r="HM1180" s="4"/>
      <c r="HN1180" s="4"/>
      <c r="HO1180" s="4"/>
      <c r="HP1180" s="4"/>
      <c r="HQ1180" s="4"/>
      <c r="HR1180" s="4"/>
      <c r="HS1180" s="4"/>
      <c r="HT1180" s="4"/>
      <c r="HU1180" s="4"/>
      <c r="HV1180" s="4"/>
      <c r="HW1180" s="4"/>
      <c r="HX1180" s="4"/>
      <c r="HY1180" s="4"/>
      <c r="HZ1180" s="4"/>
      <c r="IA1180" s="4"/>
      <c r="IB1180" s="4"/>
      <c r="IC1180" s="4"/>
      <c r="ID1180" s="4"/>
      <c r="IE1180" s="4"/>
      <c r="IF1180" s="4"/>
    </row>
    <row r="1181" spans="26:240" x14ac:dyDescent="0.2">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c r="DK1181" s="4"/>
      <c r="DL1181" s="4"/>
      <c r="DM1181" s="4"/>
      <c r="DN1181" s="4"/>
      <c r="DO1181" s="4"/>
      <c r="DP1181" s="4"/>
      <c r="DQ1181" s="4"/>
      <c r="DR1181" s="4"/>
      <c r="DS1181" s="4"/>
      <c r="DT1181" s="4"/>
      <c r="DU1181" s="4"/>
      <c r="DV1181" s="4"/>
      <c r="DW1181" s="4"/>
      <c r="DX1181" s="4"/>
      <c r="DY1181" s="4"/>
      <c r="DZ1181" s="4"/>
      <c r="EA1181" s="4"/>
      <c r="EB1181" s="4"/>
      <c r="EC1181" s="4"/>
      <c r="ED1181" s="4"/>
      <c r="EE1181" s="4"/>
      <c r="EF1181" s="4"/>
      <c r="EG1181" s="4"/>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4"/>
      <c r="FR1181" s="4"/>
      <c r="FS1181" s="4"/>
      <c r="FT1181" s="4"/>
      <c r="FU1181" s="4"/>
      <c r="FV1181" s="4"/>
      <c r="FW1181" s="4"/>
      <c r="FX1181" s="4"/>
      <c r="FY1181" s="4"/>
      <c r="FZ1181" s="4"/>
      <c r="GA1181" s="4"/>
      <c r="GB1181" s="4"/>
      <c r="GC1181" s="4"/>
      <c r="GD1181" s="4"/>
      <c r="GE1181" s="4"/>
      <c r="GF1181" s="4"/>
      <c r="GG1181" s="4"/>
      <c r="GH1181" s="4"/>
      <c r="GI1181" s="4"/>
      <c r="GJ1181" s="4"/>
      <c r="GK1181" s="4"/>
      <c r="GL1181" s="4"/>
      <c r="GM1181" s="4"/>
      <c r="GN1181" s="4"/>
      <c r="GO1181" s="4"/>
      <c r="GP1181" s="4"/>
      <c r="GQ1181" s="4"/>
      <c r="GR1181" s="4"/>
      <c r="GS1181" s="4"/>
      <c r="GT1181" s="4"/>
      <c r="GU1181" s="4"/>
      <c r="GV1181" s="4"/>
      <c r="GW1181" s="4"/>
      <c r="GX1181" s="4"/>
      <c r="GY1181" s="4"/>
      <c r="GZ1181" s="4"/>
      <c r="HA1181" s="4"/>
      <c r="HB1181" s="4"/>
      <c r="HC1181" s="4"/>
      <c r="HD1181" s="4"/>
      <c r="HE1181" s="4"/>
      <c r="HF1181" s="4"/>
      <c r="HG1181" s="4"/>
      <c r="HH1181" s="4"/>
      <c r="HI1181" s="4"/>
      <c r="HJ1181" s="4"/>
      <c r="HK1181" s="4"/>
      <c r="HL1181" s="4"/>
      <c r="HM1181" s="4"/>
      <c r="HN1181" s="4"/>
      <c r="HO1181" s="4"/>
      <c r="HP1181" s="4"/>
      <c r="HQ1181" s="4"/>
      <c r="HR1181" s="4"/>
      <c r="HS1181" s="4"/>
      <c r="HT1181" s="4"/>
      <c r="HU1181" s="4"/>
      <c r="HV1181" s="4"/>
      <c r="HW1181" s="4"/>
      <c r="HX1181" s="4"/>
      <c r="HY1181" s="4"/>
      <c r="HZ1181" s="4"/>
      <c r="IA1181" s="4"/>
      <c r="IB1181" s="4"/>
      <c r="IC1181" s="4"/>
      <c r="ID1181" s="4"/>
      <c r="IE1181" s="4"/>
      <c r="IF1181" s="4"/>
    </row>
    <row r="1182" spans="26:240" x14ac:dyDescent="0.2">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c r="DK1182" s="4"/>
      <c r="DL1182" s="4"/>
      <c r="DM1182" s="4"/>
      <c r="DN1182" s="4"/>
      <c r="DO1182" s="4"/>
      <c r="DP1182" s="4"/>
      <c r="DQ1182" s="4"/>
      <c r="DR1182" s="4"/>
      <c r="DS1182" s="4"/>
      <c r="DT1182" s="4"/>
      <c r="DU1182" s="4"/>
      <c r="DV1182" s="4"/>
      <c r="DW1182" s="4"/>
      <c r="DX1182" s="4"/>
      <c r="DY1182" s="4"/>
      <c r="DZ1182" s="4"/>
      <c r="EA1182" s="4"/>
      <c r="EB1182" s="4"/>
      <c r="EC1182" s="4"/>
      <c r="ED1182" s="4"/>
      <c r="EE1182" s="4"/>
      <c r="EF1182" s="4"/>
      <c r="EG1182" s="4"/>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c r="GT1182" s="4"/>
      <c r="GU1182" s="4"/>
      <c r="GV1182" s="4"/>
      <c r="GW1182" s="4"/>
      <c r="GX1182" s="4"/>
      <c r="GY1182" s="4"/>
      <c r="GZ1182" s="4"/>
      <c r="HA1182" s="4"/>
      <c r="HB1182" s="4"/>
      <c r="HC1182" s="4"/>
      <c r="HD1182" s="4"/>
      <c r="HE1182" s="4"/>
      <c r="HF1182" s="4"/>
      <c r="HG1182" s="4"/>
      <c r="HH1182" s="4"/>
      <c r="HI1182" s="4"/>
      <c r="HJ1182" s="4"/>
      <c r="HK1182" s="4"/>
      <c r="HL1182" s="4"/>
      <c r="HM1182" s="4"/>
      <c r="HN1182" s="4"/>
      <c r="HO1182" s="4"/>
      <c r="HP1182" s="4"/>
      <c r="HQ1182" s="4"/>
      <c r="HR1182" s="4"/>
      <c r="HS1182" s="4"/>
      <c r="HT1182" s="4"/>
      <c r="HU1182" s="4"/>
      <c r="HV1182" s="4"/>
      <c r="HW1182" s="4"/>
      <c r="HX1182" s="4"/>
      <c r="HY1182" s="4"/>
      <c r="HZ1182" s="4"/>
      <c r="IA1182" s="4"/>
      <c r="IB1182" s="4"/>
      <c r="IC1182" s="4"/>
      <c r="ID1182" s="4"/>
      <c r="IE1182" s="4"/>
      <c r="IF1182" s="4"/>
    </row>
    <row r="1183" spans="26:240" x14ac:dyDescent="0.2">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c r="DK1183" s="4"/>
      <c r="DL1183" s="4"/>
      <c r="DM1183" s="4"/>
      <c r="DN1183" s="4"/>
      <c r="DO1183" s="4"/>
      <c r="DP1183" s="4"/>
      <c r="DQ1183" s="4"/>
      <c r="DR1183" s="4"/>
      <c r="DS1183" s="4"/>
      <c r="DT1183" s="4"/>
      <c r="DU1183" s="4"/>
      <c r="DV1183" s="4"/>
      <c r="DW1183" s="4"/>
      <c r="DX1183" s="4"/>
      <c r="DY1183" s="4"/>
      <c r="DZ1183" s="4"/>
      <c r="EA1183" s="4"/>
      <c r="EB1183" s="4"/>
      <c r="EC1183" s="4"/>
      <c r="ED1183" s="4"/>
      <c r="EE1183" s="4"/>
      <c r="EF1183" s="4"/>
      <c r="EG1183" s="4"/>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4"/>
      <c r="FR1183" s="4"/>
      <c r="FS1183" s="4"/>
      <c r="FT1183" s="4"/>
      <c r="FU1183" s="4"/>
      <c r="FV1183" s="4"/>
      <c r="FW1183" s="4"/>
      <c r="FX1183" s="4"/>
      <c r="FY1183" s="4"/>
      <c r="FZ1183" s="4"/>
      <c r="GA1183" s="4"/>
      <c r="GB1183" s="4"/>
      <c r="GC1183" s="4"/>
      <c r="GD1183" s="4"/>
      <c r="GE1183" s="4"/>
      <c r="GF1183" s="4"/>
      <c r="GG1183" s="4"/>
      <c r="GH1183" s="4"/>
      <c r="GI1183" s="4"/>
      <c r="GJ1183" s="4"/>
      <c r="GK1183" s="4"/>
      <c r="GL1183" s="4"/>
      <c r="GM1183" s="4"/>
      <c r="GN1183" s="4"/>
      <c r="GO1183" s="4"/>
      <c r="GP1183" s="4"/>
      <c r="GQ1183" s="4"/>
      <c r="GR1183" s="4"/>
      <c r="GS1183" s="4"/>
      <c r="GT1183" s="4"/>
      <c r="GU1183" s="4"/>
      <c r="GV1183" s="4"/>
      <c r="GW1183" s="4"/>
      <c r="GX1183" s="4"/>
      <c r="GY1183" s="4"/>
      <c r="GZ1183" s="4"/>
      <c r="HA1183" s="4"/>
      <c r="HB1183" s="4"/>
      <c r="HC1183" s="4"/>
      <c r="HD1183" s="4"/>
      <c r="HE1183" s="4"/>
      <c r="HF1183" s="4"/>
      <c r="HG1183" s="4"/>
      <c r="HH1183" s="4"/>
      <c r="HI1183" s="4"/>
      <c r="HJ1183" s="4"/>
      <c r="HK1183" s="4"/>
      <c r="HL1183" s="4"/>
      <c r="HM1183" s="4"/>
      <c r="HN1183" s="4"/>
      <c r="HO1183" s="4"/>
      <c r="HP1183" s="4"/>
      <c r="HQ1183" s="4"/>
      <c r="HR1183" s="4"/>
      <c r="HS1183" s="4"/>
      <c r="HT1183" s="4"/>
      <c r="HU1183" s="4"/>
      <c r="HV1183" s="4"/>
      <c r="HW1183" s="4"/>
      <c r="HX1183" s="4"/>
      <c r="HY1183" s="4"/>
      <c r="HZ1183" s="4"/>
      <c r="IA1183" s="4"/>
      <c r="IB1183" s="4"/>
      <c r="IC1183" s="4"/>
      <c r="ID1183" s="4"/>
      <c r="IE1183" s="4"/>
      <c r="IF1183" s="4"/>
    </row>
    <row r="1184" spans="26:240" x14ac:dyDescent="0.2">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c r="DK1184" s="4"/>
      <c r="DL1184" s="4"/>
      <c r="DM1184" s="4"/>
      <c r="DN1184" s="4"/>
      <c r="DO1184" s="4"/>
      <c r="DP1184" s="4"/>
      <c r="DQ1184" s="4"/>
      <c r="DR1184" s="4"/>
      <c r="DS1184" s="4"/>
      <c r="DT1184" s="4"/>
      <c r="DU1184" s="4"/>
      <c r="DV1184" s="4"/>
      <c r="DW1184" s="4"/>
      <c r="DX1184" s="4"/>
      <c r="DY1184" s="4"/>
      <c r="DZ1184" s="4"/>
      <c r="EA1184" s="4"/>
      <c r="EB1184" s="4"/>
      <c r="EC1184" s="4"/>
      <c r="ED1184" s="4"/>
      <c r="EE1184" s="4"/>
      <c r="EF1184" s="4"/>
      <c r="EG1184" s="4"/>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c r="GY1184" s="4"/>
      <c r="GZ1184" s="4"/>
      <c r="HA1184" s="4"/>
      <c r="HB1184" s="4"/>
      <c r="HC1184" s="4"/>
      <c r="HD1184" s="4"/>
      <c r="HE1184" s="4"/>
      <c r="HF1184" s="4"/>
      <c r="HG1184" s="4"/>
      <c r="HH1184" s="4"/>
      <c r="HI1184" s="4"/>
      <c r="HJ1184" s="4"/>
      <c r="HK1184" s="4"/>
      <c r="HL1184" s="4"/>
      <c r="HM1184" s="4"/>
      <c r="HN1184" s="4"/>
      <c r="HO1184" s="4"/>
      <c r="HP1184" s="4"/>
      <c r="HQ1184" s="4"/>
      <c r="HR1184" s="4"/>
      <c r="HS1184" s="4"/>
      <c r="HT1184" s="4"/>
      <c r="HU1184" s="4"/>
      <c r="HV1184" s="4"/>
      <c r="HW1184" s="4"/>
      <c r="HX1184" s="4"/>
      <c r="HY1184" s="4"/>
      <c r="HZ1184" s="4"/>
      <c r="IA1184" s="4"/>
      <c r="IB1184" s="4"/>
      <c r="IC1184" s="4"/>
      <c r="ID1184" s="4"/>
      <c r="IE1184" s="4"/>
      <c r="IF1184" s="4"/>
    </row>
    <row r="1185" spans="26:240" x14ac:dyDescent="0.2">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c r="DK1185" s="4"/>
      <c r="DL1185" s="4"/>
      <c r="DM1185" s="4"/>
      <c r="DN1185" s="4"/>
      <c r="DO1185" s="4"/>
      <c r="DP1185" s="4"/>
      <c r="DQ1185" s="4"/>
      <c r="DR1185" s="4"/>
      <c r="DS1185" s="4"/>
      <c r="DT1185" s="4"/>
      <c r="DU1185" s="4"/>
      <c r="DV1185" s="4"/>
      <c r="DW1185" s="4"/>
      <c r="DX1185" s="4"/>
      <c r="DY1185" s="4"/>
      <c r="DZ1185" s="4"/>
      <c r="EA1185" s="4"/>
      <c r="EB1185" s="4"/>
      <c r="EC1185" s="4"/>
      <c r="ED1185" s="4"/>
      <c r="EE1185" s="4"/>
      <c r="EF1185" s="4"/>
      <c r="EG1185" s="4"/>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4"/>
      <c r="FR1185" s="4"/>
      <c r="FS1185" s="4"/>
      <c r="FT1185" s="4"/>
      <c r="FU1185" s="4"/>
      <c r="FV1185" s="4"/>
      <c r="FW1185" s="4"/>
      <c r="FX1185" s="4"/>
      <c r="FY1185" s="4"/>
      <c r="FZ1185" s="4"/>
      <c r="GA1185" s="4"/>
      <c r="GB1185" s="4"/>
      <c r="GC1185" s="4"/>
      <c r="GD1185" s="4"/>
      <c r="GE1185" s="4"/>
      <c r="GF1185" s="4"/>
      <c r="GG1185" s="4"/>
      <c r="GH1185" s="4"/>
      <c r="GI1185" s="4"/>
      <c r="GJ1185" s="4"/>
      <c r="GK1185" s="4"/>
      <c r="GL1185" s="4"/>
      <c r="GM1185" s="4"/>
      <c r="GN1185" s="4"/>
      <c r="GO1185" s="4"/>
      <c r="GP1185" s="4"/>
      <c r="GQ1185" s="4"/>
      <c r="GR1185" s="4"/>
      <c r="GS1185" s="4"/>
      <c r="GT1185" s="4"/>
      <c r="GU1185" s="4"/>
      <c r="GV1185" s="4"/>
      <c r="GW1185" s="4"/>
      <c r="GX1185" s="4"/>
      <c r="GY1185" s="4"/>
      <c r="GZ1185" s="4"/>
      <c r="HA1185" s="4"/>
      <c r="HB1185" s="4"/>
      <c r="HC1185" s="4"/>
      <c r="HD1185" s="4"/>
      <c r="HE1185" s="4"/>
      <c r="HF1185" s="4"/>
      <c r="HG1185" s="4"/>
      <c r="HH1185" s="4"/>
      <c r="HI1185" s="4"/>
      <c r="HJ1185" s="4"/>
      <c r="HK1185" s="4"/>
      <c r="HL1185" s="4"/>
      <c r="HM1185" s="4"/>
      <c r="HN1185" s="4"/>
      <c r="HO1185" s="4"/>
      <c r="HP1185" s="4"/>
      <c r="HQ1185" s="4"/>
      <c r="HR1185" s="4"/>
      <c r="HS1185" s="4"/>
      <c r="HT1185" s="4"/>
      <c r="HU1185" s="4"/>
      <c r="HV1185" s="4"/>
      <c r="HW1185" s="4"/>
      <c r="HX1185" s="4"/>
      <c r="HY1185" s="4"/>
      <c r="HZ1185" s="4"/>
      <c r="IA1185" s="4"/>
      <c r="IB1185" s="4"/>
      <c r="IC1185" s="4"/>
      <c r="ID1185" s="4"/>
      <c r="IE1185" s="4"/>
      <c r="IF1185" s="4"/>
    </row>
    <row r="1186" spans="26:240" x14ac:dyDescent="0.2">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c r="DK1186" s="4"/>
      <c r="DL1186" s="4"/>
      <c r="DM1186" s="4"/>
      <c r="DN1186" s="4"/>
      <c r="DO1186" s="4"/>
      <c r="DP1186" s="4"/>
      <c r="DQ1186" s="4"/>
      <c r="DR1186" s="4"/>
      <c r="DS1186" s="4"/>
      <c r="DT1186" s="4"/>
      <c r="DU1186" s="4"/>
      <c r="DV1186" s="4"/>
      <c r="DW1186" s="4"/>
      <c r="DX1186" s="4"/>
      <c r="DY1186" s="4"/>
      <c r="DZ1186" s="4"/>
      <c r="EA1186" s="4"/>
      <c r="EB1186" s="4"/>
      <c r="EC1186" s="4"/>
      <c r="ED1186" s="4"/>
      <c r="EE1186" s="4"/>
      <c r="EF1186" s="4"/>
      <c r="EG1186" s="4"/>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4"/>
      <c r="FR1186" s="4"/>
      <c r="FS1186" s="4"/>
      <c r="FT1186" s="4"/>
      <c r="FU1186" s="4"/>
      <c r="FV1186" s="4"/>
      <c r="FW1186" s="4"/>
      <c r="FX1186" s="4"/>
      <c r="FY1186" s="4"/>
      <c r="FZ1186" s="4"/>
      <c r="GA1186" s="4"/>
      <c r="GB1186" s="4"/>
      <c r="GC1186" s="4"/>
      <c r="GD1186" s="4"/>
      <c r="GE1186" s="4"/>
      <c r="GF1186" s="4"/>
      <c r="GG1186" s="4"/>
      <c r="GH1186" s="4"/>
      <c r="GI1186" s="4"/>
      <c r="GJ1186" s="4"/>
      <c r="GK1186" s="4"/>
      <c r="GL1186" s="4"/>
      <c r="GM1186" s="4"/>
      <c r="GN1186" s="4"/>
      <c r="GO1186" s="4"/>
      <c r="GP1186" s="4"/>
      <c r="GQ1186" s="4"/>
      <c r="GR1186" s="4"/>
      <c r="GS1186" s="4"/>
      <c r="GT1186" s="4"/>
      <c r="GU1186" s="4"/>
      <c r="GV1186" s="4"/>
      <c r="GW1186" s="4"/>
      <c r="GX1186" s="4"/>
      <c r="GY1186" s="4"/>
      <c r="GZ1186" s="4"/>
      <c r="HA1186" s="4"/>
      <c r="HB1186" s="4"/>
      <c r="HC1186" s="4"/>
      <c r="HD1186" s="4"/>
      <c r="HE1186" s="4"/>
      <c r="HF1186" s="4"/>
      <c r="HG1186" s="4"/>
      <c r="HH1186" s="4"/>
      <c r="HI1186" s="4"/>
      <c r="HJ1186" s="4"/>
      <c r="HK1186" s="4"/>
      <c r="HL1186" s="4"/>
      <c r="HM1186" s="4"/>
      <c r="HN1186" s="4"/>
      <c r="HO1186" s="4"/>
      <c r="HP1186" s="4"/>
      <c r="HQ1186" s="4"/>
      <c r="HR1186" s="4"/>
      <c r="HS1186" s="4"/>
      <c r="HT1186" s="4"/>
      <c r="HU1186" s="4"/>
      <c r="HV1186" s="4"/>
      <c r="HW1186" s="4"/>
      <c r="HX1186" s="4"/>
      <c r="HY1186" s="4"/>
      <c r="HZ1186" s="4"/>
      <c r="IA1186" s="4"/>
      <c r="IB1186" s="4"/>
      <c r="IC1186" s="4"/>
      <c r="ID1186" s="4"/>
      <c r="IE1186" s="4"/>
      <c r="IF1186" s="4"/>
    </row>
    <row r="1187" spans="26:240" x14ac:dyDescent="0.2">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c r="DK1187" s="4"/>
      <c r="DL1187" s="4"/>
      <c r="DM1187" s="4"/>
      <c r="DN1187" s="4"/>
      <c r="DO1187" s="4"/>
      <c r="DP1187" s="4"/>
      <c r="DQ1187" s="4"/>
      <c r="DR1187" s="4"/>
      <c r="DS1187" s="4"/>
      <c r="DT1187" s="4"/>
      <c r="DU1187" s="4"/>
      <c r="DV1187" s="4"/>
      <c r="DW1187" s="4"/>
      <c r="DX1187" s="4"/>
      <c r="DY1187" s="4"/>
      <c r="DZ1187" s="4"/>
      <c r="EA1187" s="4"/>
      <c r="EB1187" s="4"/>
      <c r="EC1187" s="4"/>
      <c r="ED1187" s="4"/>
      <c r="EE1187" s="4"/>
      <c r="EF1187" s="4"/>
      <c r="EG1187" s="4"/>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4"/>
      <c r="FR1187" s="4"/>
      <c r="FS1187" s="4"/>
      <c r="FT1187" s="4"/>
      <c r="FU1187" s="4"/>
      <c r="FV1187" s="4"/>
      <c r="FW1187" s="4"/>
      <c r="FX1187" s="4"/>
      <c r="FY1187" s="4"/>
      <c r="FZ1187" s="4"/>
      <c r="GA1187" s="4"/>
      <c r="GB1187" s="4"/>
      <c r="GC1187" s="4"/>
      <c r="GD1187" s="4"/>
      <c r="GE1187" s="4"/>
      <c r="GF1187" s="4"/>
      <c r="GG1187" s="4"/>
      <c r="GH1187" s="4"/>
      <c r="GI1187" s="4"/>
      <c r="GJ1187" s="4"/>
      <c r="GK1187" s="4"/>
      <c r="GL1187" s="4"/>
      <c r="GM1187" s="4"/>
      <c r="GN1187" s="4"/>
      <c r="GO1187" s="4"/>
      <c r="GP1187" s="4"/>
      <c r="GQ1187" s="4"/>
      <c r="GR1187" s="4"/>
      <c r="GS1187" s="4"/>
      <c r="GT1187" s="4"/>
      <c r="GU1187" s="4"/>
      <c r="GV1187" s="4"/>
      <c r="GW1187" s="4"/>
      <c r="GX1187" s="4"/>
      <c r="GY1187" s="4"/>
      <c r="GZ1187" s="4"/>
      <c r="HA1187" s="4"/>
      <c r="HB1187" s="4"/>
      <c r="HC1187" s="4"/>
      <c r="HD1187" s="4"/>
      <c r="HE1187" s="4"/>
      <c r="HF1187" s="4"/>
      <c r="HG1187" s="4"/>
      <c r="HH1187" s="4"/>
      <c r="HI1187" s="4"/>
      <c r="HJ1187" s="4"/>
      <c r="HK1187" s="4"/>
      <c r="HL1187" s="4"/>
      <c r="HM1187" s="4"/>
      <c r="HN1187" s="4"/>
      <c r="HO1187" s="4"/>
      <c r="HP1187" s="4"/>
      <c r="HQ1187" s="4"/>
      <c r="HR1187" s="4"/>
      <c r="HS1187" s="4"/>
      <c r="HT1187" s="4"/>
      <c r="HU1187" s="4"/>
      <c r="HV1187" s="4"/>
      <c r="HW1187" s="4"/>
      <c r="HX1187" s="4"/>
      <c r="HY1187" s="4"/>
      <c r="HZ1187" s="4"/>
      <c r="IA1187" s="4"/>
      <c r="IB1187" s="4"/>
      <c r="IC1187" s="4"/>
      <c r="ID1187" s="4"/>
      <c r="IE1187" s="4"/>
      <c r="IF1187" s="4"/>
    </row>
    <row r="1188" spans="26:240" x14ac:dyDescent="0.2">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4"/>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c r="GT1188" s="4"/>
      <c r="GU1188" s="4"/>
      <c r="GV1188" s="4"/>
      <c r="GW1188" s="4"/>
      <c r="GX1188" s="4"/>
      <c r="GY1188" s="4"/>
      <c r="GZ1188" s="4"/>
      <c r="HA1188" s="4"/>
      <c r="HB1188" s="4"/>
      <c r="HC1188" s="4"/>
      <c r="HD1188" s="4"/>
      <c r="HE1188" s="4"/>
      <c r="HF1188" s="4"/>
      <c r="HG1188" s="4"/>
      <c r="HH1188" s="4"/>
      <c r="HI1188" s="4"/>
      <c r="HJ1188" s="4"/>
      <c r="HK1188" s="4"/>
      <c r="HL1188" s="4"/>
      <c r="HM1188" s="4"/>
      <c r="HN1188" s="4"/>
      <c r="HO1188" s="4"/>
      <c r="HP1188" s="4"/>
      <c r="HQ1188" s="4"/>
      <c r="HR1188" s="4"/>
      <c r="HS1188" s="4"/>
      <c r="HT1188" s="4"/>
      <c r="HU1188" s="4"/>
      <c r="HV1188" s="4"/>
      <c r="HW1188" s="4"/>
      <c r="HX1188" s="4"/>
      <c r="HY1188" s="4"/>
      <c r="HZ1188" s="4"/>
      <c r="IA1188" s="4"/>
      <c r="IB1188" s="4"/>
      <c r="IC1188" s="4"/>
      <c r="ID1188" s="4"/>
      <c r="IE1188" s="4"/>
      <c r="IF1188" s="4"/>
    </row>
    <row r="1189" spans="26:240" x14ac:dyDescent="0.2">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c r="DK1189" s="4"/>
      <c r="DL1189" s="4"/>
      <c r="DM1189" s="4"/>
      <c r="DN1189" s="4"/>
      <c r="DO1189" s="4"/>
      <c r="DP1189" s="4"/>
      <c r="DQ1189" s="4"/>
      <c r="DR1189" s="4"/>
      <c r="DS1189" s="4"/>
      <c r="DT1189" s="4"/>
      <c r="DU1189" s="4"/>
      <c r="DV1189" s="4"/>
      <c r="DW1189" s="4"/>
      <c r="DX1189" s="4"/>
      <c r="DY1189" s="4"/>
      <c r="DZ1189" s="4"/>
      <c r="EA1189" s="4"/>
      <c r="EB1189" s="4"/>
      <c r="EC1189" s="4"/>
      <c r="ED1189" s="4"/>
      <c r="EE1189" s="4"/>
      <c r="EF1189" s="4"/>
      <c r="EG1189" s="4"/>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4"/>
      <c r="FR1189" s="4"/>
      <c r="FS1189" s="4"/>
      <c r="FT1189" s="4"/>
      <c r="FU1189" s="4"/>
      <c r="FV1189" s="4"/>
      <c r="FW1189" s="4"/>
      <c r="FX1189" s="4"/>
      <c r="FY1189" s="4"/>
      <c r="FZ1189" s="4"/>
      <c r="GA1189" s="4"/>
      <c r="GB1189" s="4"/>
      <c r="GC1189" s="4"/>
      <c r="GD1189" s="4"/>
      <c r="GE1189" s="4"/>
      <c r="GF1189" s="4"/>
      <c r="GG1189" s="4"/>
      <c r="GH1189" s="4"/>
      <c r="GI1189" s="4"/>
      <c r="GJ1189" s="4"/>
      <c r="GK1189" s="4"/>
      <c r="GL1189" s="4"/>
      <c r="GM1189" s="4"/>
      <c r="GN1189" s="4"/>
      <c r="GO1189" s="4"/>
      <c r="GP1189" s="4"/>
      <c r="GQ1189" s="4"/>
      <c r="GR1189" s="4"/>
      <c r="GS1189" s="4"/>
      <c r="GT1189" s="4"/>
      <c r="GU1189" s="4"/>
      <c r="GV1189" s="4"/>
      <c r="GW1189" s="4"/>
      <c r="GX1189" s="4"/>
      <c r="GY1189" s="4"/>
      <c r="GZ1189" s="4"/>
      <c r="HA1189" s="4"/>
      <c r="HB1189" s="4"/>
      <c r="HC1189" s="4"/>
      <c r="HD1189" s="4"/>
      <c r="HE1189" s="4"/>
      <c r="HF1189" s="4"/>
      <c r="HG1189" s="4"/>
      <c r="HH1189" s="4"/>
      <c r="HI1189" s="4"/>
      <c r="HJ1189" s="4"/>
      <c r="HK1189" s="4"/>
      <c r="HL1189" s="4"/>
      <c r="HM1189" s="4"/>
      <c r="HN1189" s="4"/>
      <c r="HO1189" s="4"/>
      <c r="HP1189" s="4"/>
      <c r="HQ1189" s="4"/>
      <c r="HR1189" s="4"/>
      <c r="HS1189" s="4"/>
      <c r="HT1189" s="4"/>
      <c r="HU1189" s="4"/>
      <c r="HV1189" s="4"/>
      <c r="HW1189" s="4"/>
      <c r="HX1189" s="4"/>
      <c r="HY1189" s="4"/>
      <c r="HZ1189" s="4"/>
      <c r="IA1189" s="4"/>
      <c r="IB1189" s="4"/>
      <c r="IC1189" s="4"/>
      <c r="ID1189" s="4"/>
      <c r="IE1189" s="4"/>
      <c r="IF1189" s="4"/>
    </row>
    <row r="1190" spans="26:240" x14ac:dyDescent="0.2">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c r="DK1190" s="4"/>
      <c r="DL1190" s="4"/>
      <c r="DM1190" s="4"/>
      <c r="DN1190" s="4"/>
      <c r="DO1190" s="4"/>
      <c r="DP1190" s="4"/>
      <c r="DQ1190" s="4"/>
      <c r="DR1190" s="4"/>
      <c r="DS1190" s="4"/>
      <c r="DT1190" s="4"/>
      <c r="DU1190" s="4"/>
      <c r="DV1190" s="4"/>
      <c r="DW1190" s="4"/>
      <c r="DX1190" s="4"/>
      <c r="DY1190" s="4"/>
      <c r="DZ1190" s="4"/>
      <c r="EA1190" s="4"/>
      <c r="EB1190" s="4"/>
      <c r="EC1190" s="4"/>
      <c r="ED1190" s="4"/>
      <c r="EE1190" s="4"/>
      <c r="EF1190" s="4"/>
      <c r="EG1190" s="4"/>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4"/>
      <c r="FR1190" s="4"/>
      <c r="FS1190" s="4"/>
      <c r="FT1190" s="4"/>
      <c r="FU1190" s="4"/>
      <c r="FV1190" s="4"/>
      <c r="FW1190" s="4"/>
      <c r="FX1190" s="4"/>
      <c r="FY1190" s="4"/>
      <c r="FZ1190" s="4"/>
      <c r="GA1190" s="4"/>
      <c r="GB1190" s="4"/>
      <c r="GC1190" s="4"/>
      <c r="GD1190" s="4"/>
      <c r="GE1190" s="4"/>
      <c r="GF1190" s="4"/>
      <c r="GG1190" s="4"/>
      <c r="GH1190" s="4"/>
      <c r="GI1190" s="4"/>
      <c r="GJ1190" s="4"/>
      <c r="GK1190" s="4"/>
      <c r="GL1190" s="4"/>
      <c r="GM1190" s="4"/>
      <c r="GN1190" s="4"/>
      <c r="GO1190" s="4"/>
      <c r="GP1190" s="4"/>
      <c r="GQ1190" s="4"/>
      <c r="GR1190" s="4"/>
      <c r="GS1190" s="4"/>
      <c r="GT1190" s="4"/>
      <c r="GU1190" s="4"/>
      <c r="GV1190" s="4"/>
      <c r="GW1190" s="4"/>
      <c r="GX1190" s="4"/>
      <c r="GY1190" s="4"/>
      <c r="GZ1190" s="4"/>
      <c r="HA1190" s="4"/>
      <c r="HB1190" s="4"/>
      <c r="HC1190" s="4"/>
      <c r="HD1190" s="4"/>
      <c r="HE1190" s="4"/>
      <c r="HF1190" s="4"/>
      <c r="HG1190" s="4"/>
      <c r="HH1190" s="4"/>
      <c r="HI1190" s="4"/>
      <c r="HJ1190" s="4"/>
      <c r="HK1190" s="4"/>
      <c r="HL1190" s="4"/>
      <c r="HM1190" s="4"/>
      <c r="HN1190" s="4"/>
      <c r="HO1190" s="4"/>
      <c r="HP1190" s="4"/>
      <c r="HQ1190" s="4"/>
      <c r="HR1190" s="4"/>
      <c r="HS1190" s="4"/>
      <c r="HT1190" s="4"/>
      <c r="HU1190" s="4"/>
      <c r="HV1190" s="4"/>
      <c r="HW1190" s="4"/>
      <c r="HX1190" s="4"/>
      <c r="HY1190" s="4"/>
      <c r="HZ1190" s="4"/>
      <c r="IA1190" s="4"/>
      <c r="IB1190" s="4"/>
      <c r="IC1190" s="4"/>
      <c r="ID1190" s="4"/>
      <c r="IE1190" s="4"/>
      <c r="IF1190" s="4"/>
    </row>
    <row r="1191" spans="26:240" x14ac:dyDescent="0.2">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c r="DK1191" s="4"/>
      <c r="DL1191" s="4"/>
      <c r="DM1191" s="4"/>
      <c r="DN1191" s="4"/>
      <c r="DO1191" s="4"/>
      <c r="DP1191" s="4"/>
      <c r="DQ1191" s="4"/>
      <c r="DR1191" s="4"/>
      <c r="DS1191" s="4"/>
      <c r="DT1191" s="4"/>
      <c r="DU1191" s="4"/>
      <c r="DV1191" s="4"/>
      <c r="DW1191" s="4"/>
      <c r="DX1191" s="4"/>
      <c r="DY1191" s="4"/>
      <c r="DZ1191" s="4"/>
      <c r="EA1191" s="4"/>
      <c r="EB1191" s="4"/>
      <c r="EC1191" s="4"/>
      <c r="ED1191" s="4"/>
      <c r="EE1191" s="4"/>
      <c r="EF1191" s="4"/>
      <c r="EG1191" s="4"/>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4"/>
      <c r="FR1191" s="4"/>
      <c r="FS1191" s="4"/>
      <c r="FT1191" s="4"/>
      <c r="FU1191" s="4"/>
      <c r="FV1191" s="4"/>
      <c r="FW1191" s="4"/>
      <c r="FX1191" s="4"/>
      <c r="FY1191" s="4"/>
      <c r="FZ1191" s="4"/>
      <c r="GA1191" s="4"/>
      <c r="GB1191" s="4"/>
      <c r="GC1191" s="4"/>
      <c r="GD1191" s="4"/>
      <c r="GE1191" s="4"/>
      <c r="GF1191" s="4"/>
      <c r="GG1191" s="4"/>
      <c r="GH1191" s="4"/>
      <c r="GI1191" s="4"/>
      <c r="GJ1191" s="4"/>
      <c r="GK1191" s="4"/>
      <c r="GL1191" s="4"/>
      <c r="GM1191" s="4"/>
      <c r="GN1191" s="4"/>
      <c r="GO1191" s="4"/>
      <c r="GP1191" s="4"/>
      <c r="GQ1191" s="4"/>
      <c r="GR1191" s="4"/>
      <c r="GS1191" s="4"/>
      <c r="GT1191" s="4"/>
      <c r="GU1191" s="4"/>
      <c r="GV1191" s="4"/>
      <c r="GW1191" s="4"/>
      <c r="GX1191" s="4"/>
      <c r="GY1191" s="4"/>
      <c r="GZ1191" s="4"/>
      <c r="HA1191" s="4"/>
      <c r="HB1191" s="4"/>
      <c r="HC1191" s="4"/>
      <c r="HD1191" s="4"/>
      <c r="HE1191" s="4"/>
      <c r="HF1191" s="4"/>
      <c r="HG1191" s="4"/>
      <c r="HH1191" s="4"/>
      <c r="HI1191" s="4"/>
      <c r="HJ1191" s="4"/>
      <c r="HK1191" s="4"/>
      <c r="HL1191" s="4"/>
      <c r="HM1191" s="4"/>
      <c r="HN1191" s="4"/>
      <c r="HO1191" s="4"/>
      <c r="HP1191" s="4"/>
      <c r="HQ1191" s="4"/>
      <c r="HR1191" s="4"/>
      <c r="HS1191" s="4"/>
      <c r="HT1191" s="4"/>
      <c r="HU1191" s="4"/>
      <c r="HV1191" s="4"/>
      <c r="HW1191" s="4"/>
      <c r="HX1191" s="4"/>
      <c r="HY1191" s="4"/>
      <c r="HZ1191" s="4"/>
      <c r="IA1191" s="4"/>
      <c r="IB1191" s="4"/>
      <c r="IC1191" s="4"/>
      <c r="ID1191" s="4"/>
      <c r="IE1191" s="4"/>
      <c r="IF1191" s="4"/>
    </row>
    <row r="1192" spans="26:240" x14ac:dyDescent="0.2">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c r="DK1192" s="4"/>
      <c r="DL1192" s="4"/>
      <c r="DM1192" s="4"/>
      <c r="DN1192" s="4"/>
      <c r="DO1192" s="4"/>
      <c r="DP1192" s="4"/>
      <c r="DQ1192" s="4"/>
      <c r="DR1192" s="4"/>
      <c r="DS1192" s="4"/>
      <c r="DT1192" s="4"/>
      <c r="DU1192" s="4"/>
      <c r="DV1192" s="4"/>
      <c r="DW1192" s="4"/>
      <c r="DX1192" s="4"/>
      <c r="DY1192" s="4"/>
      <c r="DZ1192" s="4"/>
      <c r="EA1192" s="4"/>
      <c r="EB1192" s="4"/>
      <c r="EC1192" s="4"/>
      <c r="ED1192" s="4"/>
      <c r="EE1192" s="4"/>
      <c r="EF1192" s="4"/>
      <c r="EG1192" s="4"/>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c r="GT1192" s="4"/>
      <c r="GU1192" s="4"/>
      <c r="GV1192" s="4"/>
      <c r="GW1192" s="4"/>
      <c r="GX1192" s="4"/>
      <c r="GY1192" s="4"/>
      <c r="GZ1192" s="4"/>
      <c r="HA1192" s="4"/>
      <c r="HB1192" s="4"/>
      <c r="HC1192" s="4"/>
      <c r="HD1192" s="4"/>
      <c r="HE1192" s="4"/>
      <c r="HF1192" s="4"/>
      <c r="HG1192" s="4"/>
      <c r="HH1192" s="4"/>
      <c r="HI1192" s="4"/>
      <c r="HJ1192" s="4"/>
      <c r="HK1192" s="4"/>
      <c r="HL1192" s="4"/>
      <c r="HM1192" s="4"/>
      <c r="HN1192" s="4"/>
      <c r="HO1192" s="4"/>
      <c r="HP1192" s="4"/>
      <c r="HQ1192" s="4"/>
      <c r="HR1192" s="4"/>
      <c r="HS1192" s="4"/>
      <c r="HT1192" s="4"/>
      <c r="HU1192" s="4"/>
      <c r="HV1192" s="4"/>
      <c r="HW1192" s="4"/>
      <c r="HX1192" s="4"/>
      <c r="HY1192" s="4"/>
      <c r="HZ1192" s="4"/>
      <c r="IA1192" s="4"/>
      <c r="IB1192" s="4"/>
      <c r="IC1192" s="4"/>
      <c r="ID1192" s="4"/>
      <c r="IE1192" s="4"/>
      <c r="IF1192" s="4"/>
    </row>
    <row r="1193" spans="26:240" x14ac:dyDescent="0.2">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c r="DK1193" s="4"/>
      <c r="DL1193" s="4"/>
      <c r="DM1193" s="4"/>
      <c r="DN1193" s="4"/>
      <c r="DO1193" s="4"/>
      <c r="DP1193" s="4"/>
      <c r="DQ1193" s="4"/>
      <c r="DR1193" s="4"/>
      <c r="DS1193" s="4"/>
      <c r="DT1193" s="4"/>
      <c r="DU1193" s="4"/>
      <c r="DV1193" s="4"/>
      <c r="DW1193" s="4"/>
      <c r="DX1193" s="4"/>
      <c r="DY1193" s="4"/>
      <c r="DZ1193" s="4"/>
      <c r="EA1193" s="4"/>
      <c r="EB1193" s="4"/>
      <c r="EC1193" s="4"/>
      <c r="ED1193" s="4"/>
      <c r="EE1193" s="4"/>
      <c r="EF1193" s="4"/>
      <c r="EG1193" s="4"/>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4"/>
      <c r="FR1193" s="4"/>
      <c r="FS1193" s="4"/>
      <c r="FT1193" s="4"/>
      <c r="FU1193" s="4"/>
      <c r="FV1193" s="4"/>
      <c r="FW1193" s="4"/>
      <c r="FX1193" s="4"/>
      <c r="FY1193" s="4"/>
      <c r="FZ1193" s="4"/>
      <c r="GA1193" s="4"/>
      <c r="GB1193" s="4"/>
      <c r="GC1193" s="4"/>
      <c r="GD1193" s="4"/>
      <c r="GE1193" s="4"/>
      <c r="GF1193" s="4"/>
      <c r="GG1193" s="4"/>
      <c r="GH1193" s="4"/>
      <c r="GI1193" s="4"/>
      <c r="GJ1193" s="4"/>
      <c r="GK1193" s="4"/>
      <c r="GL1193" s="4"/>
      <c r="GM1193" s="4"/>
      <c r="GN1193" s="4"/>
      <c r="GO1193" s="4"/>
      <c r="GP1193" s="4"/>
      <c r="GQ1193" s="4"/>
      <c r="GR1193" s="4"/>
      <c r="GS1193" s="4"/>
      <c r="GT1193" s="4"/>
      <c r="GU1193" s="4"/>
      <c r="GV1193" s="4"/>
      <c r="GW1193" s="4"/>
      <c r="GX1193" s="4"/>
      <c r="GY1193" s="4"/>
      <c r="GZ1193" s="4"/>
      <c r="HA1193" s="4"/>
      <c r="HB1193" s="4"/>
      <c r="HC1193" s="4"/>
      <c r="HD1193" s="4"/>
      <c r="HE1193" s="4"/>
      <c r="HF1193" s="4"/>
      <c r="HG1193" s="4"/>
      <c r="HH1193" s="4"/>
      <c r="HI1193" s="4"/>
      <c r="HJ1193" s="4"/>
      <c r="HK1193" s="4"/>
      <c r="HL1193" s="4"/>
      <c r="HM1193" s="4"/>
      <c r="HN1193" s="4"/>
      <c r="HO1193" s="4"/>
      <c r="HP1193" s="4"/>
      <c r="HQ1193" s="4"/>
      <c r="HR1193" s="4"/>
      <c r="HS1193" s="4"/>
      <c r="HT1193" s="4"/>
      <c r="HU1193" s="4"/>
      <c r="HV1193" s="4"/>
      <c r="HW1193" s="4"/>
      <c r="HX1193" s="4"/>
      <c r="HY1193" s="4"/>
      <c r="HZ1193" s="4"/>
      <c r="IA1193" s="4"/>
      <c r="IB1193" s="4"/>
      <c r="IC1193" s="4"/>
      <c r="ID1193" s="4"/>
      <c r="IE1193" s="4"/>
      <c r="IF1193" s="4"/>
    </row>
    <row r="1194" spans="26:240" x14ac:dyDescent="0.2">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c r="DK1194" s="4"/>
      <c r="DL1194" s="4"/>
      <c r="DM1194" s="4"/>
      <c r="DN1194" s="4"/>
      <c r="DO1194" s="4"/>
      <c r="DP1194" s="4"/>
      <c r="DQ1194" s="4"/>
      <c r="DR1194" s="4"/>
      <c r="DS1194" s="4"/>
      <c r="DT1194" s="4"/>
      <c r="DU1194" s="4"/>
      <c r="DV1194" s="4"/>
      <c r="DW1194" s="4"/>
      <c r="DX1194" s="4"/>
      <c r="DY1194" s="4"/>
      <c r="DZ1194" s="4"/>
      <c r="EA1194" s="4"/>
      <c r="EB1194" s="4"/>
      <c r="EC1194" s="4"/>
      <c r="ED1194" s="4"/>
      <c r="EE1194" s="4"/>
      <c r="EF1194" s="4"/>
      <c r="EG1194" s="4"/>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4"/>
      <c r="FR1194" s="4"/>
      <c r="FS1194" s="4"/>
      <c r="FT1194" s="4"/>
      <c r="FU1194" s="4"/>
      <c r="FV1194" s="4"/>
      <c r="FW1194" s="4"/>
      <c r="FX1194" s="4"/>
      <c r="FY1194" s="4"/>
      <c r="FZ1194" s="4"/>
      <c r="GA1194" s="4"/>
      <c r="GB1194" s="4"/>
      <c r="GC1194" s="4"/>
      <c r="GD1194" s="4"/>
      <c r="GE1194" s="4"/>
      <c r="GF1194" s="4"/>
      <c r="GG1194" s="4"/>
      <c r="GH1194" s="4"/>
      <c r="GI1194" s="4"/>
      <c r="GJ1194" s="4"/>
      <c r="GK1194" s="4"/>
      <c r="GL1194" s="4"/>
      <c r="GM1194" s="4"/>
      <c r="GN1194" s="4"/>
      <c r="GO1194" s="4"/>
      <c r="GP1194" s="4"/>
      <c r="GQ1194" s="4"/>
      <c r="GR1194" s="4"/>
      <c r="GS1194" s="4"/>
      <c r="GT1194" s="4"/>
      <c r="GU1194" s="4"/>
      <c r="GV1194" s="4"/>
      <c r="GW1194" s="4"/>
      <c r="GX1194" s="4"/>
      <c r="GY1194" s="4"/>
      <c r="GZ1194" s="4"/>
      <c r="HA1194" s="4"/>
      <c r="HB1194" s="4"/>
      <c r="HC1194" s="4"/>
      <c r="HD1194" s="4"/>
      <c r="HE1194" s="4"/>
      <c r="HF1194" s="4"/>
      <c r="HG1194" s="4"/>
      <c r="HH1194" s="4"/>
      <c r="HI1194" s="4"/>
      <c r="HJ1194" s="4"/>
      <c r="HK1194" s="4"/>
      <c r="HL1194" s="4"/>
      <c r="HM1194" s="4"/>
      <c r="HN1194" s="4"/>
      <c r="HO1194" s="4"/>
      <c r="HP1194" s="4"/>
      <c r="HQ1194" s="4"/>
      <c r="HR1194" s="4"/>
      <c r="HS1194" s="4"/>
      <c r="HT1194" s="4"/>
      <c r="HU1194" s="4"/>
      <c r="HV1194" s="4"/>
      <c r="HW1194" s="4"/>
      <c r="HX1194" s="4"/>
      <c r="HY1194" s="4"/>
      <c r="HZ1194" s="4"/>
      <c r="IA1194" s="4"/>
      <c r="IB1194" s="4"/>
      <c r="IC1194" s="4"/>
      <c r="ID1194" s="4"/>
      <c r="IE1194" s="4"/>
      <c r="IF1194" s="4"/>
    </row>
    <row r="1195" spans="26:240" x14ac:dyDescent="0.2">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c r="DK1195" s="4"/>
      <c r="DL1195" s="4"/>
      <c r="DM1195" s="4"/>
      <c r="DN1195" s="4"/>
      <c r="DO1195" s="4"/>
      <c r="DP1195" s="4"/>
      <c r="DQ1195" s="4"/>
      <c r="DR1195" s="4"/>
      <c r="DS1195" s="4"/>
      <c r="DT1195" s="4"/>
      <c r="DU1195" s="4"/>
      <c r="DV1195" s="4"/>
      <c r="DW1195" s="4"/>
      <c r="DX1195" s="4"/>
      <c r="DY1195" s="4"/>
      <c r="DZ1195" s="4"/>
      <c r="EA1195" s="4"/>
      <c r="EB1195" s="4"/>
      <c r="EC1195" s="4"/>
      <c r="ED1195" s="4"/>
      <c r="EE1195" s="4"/>
      <c r="EF1195" s="4"/>
      <c r="EG1195" s="4"/>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4"/>
      <c r="FR1195" s="4"/>
      <c r="FS1195" s="4"/>
      <c r="FT1195" s="4"/>
      <c r="FU1195" s="4"/>
      <c r="FV1195" s="4"/>
      <c r="FW1195" s="4"/>
      <c r="FX1195" s="4"/>
      <c r="FY1195" s="4"/>
      <c r="FZ1195" s="4"/>
      <c r="GA1195" s="4"/>
      <c r="GB1195" s="4"/>
      <c r="GC1195" s="4"/>
      <c r="GD1195" s="4"/>
      <c r="GE1195" s="4"/>
      <c r="GF1195" s="4"/>
      <c r="GG1195" s="4"/>
      <c r="GH1195" s="4"/>
      <c r="GI1195" s="4"/>
      <c r="GJ1195" s="4"/>
      <c r="GK1195" s="4"/>
      <c r="GL1195" s="4"/>
      <c r="GM1195" s="4"/>
      <c r="GN1195" s="4"/>
      <c r="GO1195" s="4"/>
      <c r="GP1195" s="4"/>
      <c r="GQ1195" s="4"/>
      <c r="GR1195" s="4"/>
      <c r="GS1195" s="4"/>
      <c r="GT1195" s="4"/>
      <c r="GU1195" s="4"/>
      <c r="GV1195" s="4"/>
      <c r="GW1195" s="4"/>
      <c r="GX1195" s="4"/>
      <c r="GY1195" s="4"/>
      <c r="GZ1195" s="4"/>
      <c r="HA1195" s="4"/>
      <c r="HB1195" s="4"/>
      <c r="HC1195" s="4"/>
      <c r="HD1195" s="4"/>
      <c r="HE1195" s="4"/>
      <c r="HF1195" s="4"/>
      <c r="HG1195" s="4"/>
      <c r="HH1195" s="4"/>
      <c r="HI1195" s="4"/>
      <c r="HJ1195" s="4"/>
      <c r="HK1195" s="4"/>
      <c r="HL1195" s="4"/>
      <c r="HM1195" s="4"/>
      <c r="HN1195" s="4"/>
      <c r="HO1195" s="4"/>
      <c r="HP1195" s="4"/>
      <c r="HQ1195" s="4"/>
      <c r="HR1195" s="4"/>
      <c r="HS1195" s="4"/>
      <c r="HT1195" s="4"/>
      <c r="HU1195" s="4"/>
      <c r="HV1195" s="4"/>
      <c r="HW1195" s="4"/>
      <c r="HX1195" s="4"/>
      <c r="HY1195" s="4"/>
      <c r="HZ1195" s="4"/>
      <c r="IA1195" s="4"/>
      <c r="IB1195" s="4"/>
      <c r="IC1195" s="4"/>
      <c r="ID1195" s="4"/>
      <c r="IE1195" s="4"/>
      <c r="IF1195" s="4"/>
    </row>
    <row r="1196" spans="26:240" x14ac:dyDescent="0.2">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c r="DK1196" s="4"/>
      <c r="DL1196" s="4"/>
      <c r="DM1196" s="4"/>
      <c r="DN1196" s="4"/>
      <c r="DO1196" s="4"/>
      <c r="DP1196" s="4"/>
      <c r="DQ1196" s="4"/>
      <c r="DR1196" s="4"/>
      <c r="DS1196" s="4"/>
      <c r="DT1196" s="4"/>
      <c r="DU1196" s="4"/>
      <c r="DV1196" s="4"/>
      <c r="DW1196" s="4"/>
      <c r="DX1196" s="4"/>
      <c r="DY1196" s="4"/>
      <c r="DZ1196" s="4"/>
      <c r="EA1196" s="4"/>
      <c r="EB1196" s="4"/>
      <c r="EC1196" s="4"/>
      <c r="ED1196" s="4"/>
      <c r="EE1196" s="4"/>
      <c r="EF1196" s="4"/>
      <c r="EG1196" s="4"/>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4"/>
      <c r="FR1196" s="4"/>
      <c r="FS1196" s="4"/>
      <c r="FT1196" s="4"/>
      <c r="FU1196" s="4"/>
      <c r="FV1196" s="4"/>
      <c r="FW1196" s="4"/>
      <c r="FX1196" s="4"/>
      <c r="FY1196" s="4"/>
      <c r="FZ1196" s="4"/>
      <c r="GA1196" s="4"/>
      <c r="GB1196" s="4"/>
      <c r="GC1196" s="4"/>
      <c r="GD1196" s="4"/>
      <c r="GE1196" s="4"/>
      <c r="GF1196" s="4"/>
      <c r="GG1196" s="4"/>
      <c r="GH1196" s="4"/>
      <c r="GI1196" s="4"/>
      <c r="GJ1196" s="4"/>
      <c r="GK1196" s="4"/>
      <c r="GL1196" s="4"/>
      <c r="GM1196" s="4"/>
      <c r="GN1196" s="4"/>
      <c r="GO1196" s="4"/>
      <c r="GP1196" s="4"/>
      <c r="GQ1196" s="4"/>
      <c r="GR1196" s="4"/>
      <c r="GS1196" s="4"/>
      <c r="GT1196" s="4"/>
      <c r="GU1196" s="4"/>
      <c r="GV1196" s="4"/>
      <c r="GW1196" s="4"/>
      <c r="GX1196" s="4"/>
      <c r="GY1196" s="4"/>
      <c r="GZ1196" s="4"/>
      <c r="HA1196" s="4"/>
      <c r="HB1196" s="4"/>
      <c r="HC1196" s="4"/>
      <c r="HD1196" s="4"/>
      <c r="HE1196" s="4"/>
      <c r="HF1196" s="4"/>
      <c r="HG1196" s="4"/>
      <c r="HH1196" s="4"/>
      <c r="HI1196" s="4"/>
      <c r="HJ1196" s="4"/>
      <c r="HK1196" s="4"/>
      <c r="HL1196" s="4"/>
      <c r="HM1196" s="4"/>
      <c r="HN1196" s="4"/>
      <c r="HO1196" s="4"/>
      <c r="HP1196" s="4"/>
      <c r="HQ1196" s="4"/>
      <c r="HR1196" s="4"/>
      <c r="HS1196" s="4"/>
      <c r="HT1196" s="4"/>
      <c r="HU1196" s="4"/>
      <c r="HV1196" s="4"/>
      <c r="HW1196" s="4"/>
      <c r="HX1196" s="4"/>
      <c r="HY1196" s="4"/>
      <c r="HZ1196" s="4"/>
      <c r="IA1196" s="4"/>
      <c r="IB1196" s="4"/>
      <c r="IC1196" s="4"/>
      <c r="ID1196" s="4"/>
      <c r="IE1196" s="4"/>
      <c r="IF1196" s="4"/>
    </row>
    <row r="1197" spans="26:240" x14ac:dyDescent="0.2">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c r="DK1197" s="4"/>
      <c r="DL1197" s="4"/>
      <c r="DM1197" s="4"/>
      <c r="DN1197" s="4"/>
      <c r="DO1197" s="4"/>
      <c r="DP1197" s="4"/>
      <c r="DQ1197" s="4"/>
      <c r="DR1197" s="4"/>
      <c r="DS1197" s="4"/>
      <c r="DT1197" s="4"/>
      <c r="DU1197" s="4"/>
      <c r="DV1197" s="4"/>
      <c r="DW1197" s="4"/>
      <c r="DX1197" s="4"/>
      <c r="DY1197" s="4"/>
      <c r="DZ1197" s="4"/>
      <c r="EA1197" s="4"/>
      <c r="EB1197" s="4"/>
      <c r="EC1197" s="4"/>
      <c r="ED1197" s="4"/>
      <c r="EE1197" s="4"/>
      <c r="EF1197" s="4"/>
      <c r="EG1197" s="4"/>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4"/>
      <c r="FR1197" s="4"/>
      <c r="FS1197" s="4"/>
      <c r="FT1197" s="4"/>
      <c r="FU1197" s="4"/>
      <c r="FV1197" s="4"/>
      <c r="FW1197" s="4"/>
      <c r="FX1197" s="4"/>
      <c r="FY1197" s="4"/>
      <c r="FZ1197" s="4"/>
      <c r="GA1197" s="4"/>
      <c r="GB1197" s="4"/>
      <c r="GC1197" s="4"/>
      <c r="GD1197" s="4"/>
      <c r="GE1197" s="4"/>
      <c r="GF1197" s="4"/>
      <c r="GG1197" s="4"/>
      <c r="GH1197" s="4"/>
      <c r="GI1197" s="4"/>
      <c r="GJ1197" s="4"/>
      <c r="GK1197" s="4"/>
      <c r="GL1197" s="4"/>
      <c r="GM1197" s="4"/>
      <c r="GN1197" s="4"/>
      <c r="GO1197" s="4"/>
      <c r="GP1197" s="4"/>
      <c r="GQ1197" s="4"/>
      <c r="GR1197" s="4"/>
      <c r="GS1197" s="4"/>
      <c r="GT1197" s="4"/>
      <c r="GU1197" s="4"/>
      <c r="GV1197" s="4"/>
      <c r="GW1197" s="4"/>
      <c r="GX1197" s="4"/>
      <c r="GY1197" s="4"/>
      <c r="GZ1197" s="4"/>
      <c r="HA1197" s="4"/>
      <c r="HB1197" s="4"/>
      <c r="HC1197" s="4"/>
      <c r="HD1197" s="4"/>
      <c r="HE1197" s="4"/>
      <c r="HF1197" s="4"/>
      <c r="HG1197" s="4"/>
      <c r="HH1197" s="4"/>
      <c r="HI1197" s="4"/>
      <c r="HJ1197" s="4"/>
      <c r="HK1197" s="4"/>
      <c r="HL1197" s="4"/>
      <c r="HM1197" s="4"/>
      <c r="HN1197" s="4"/>
      <c r="HO1197" s="4"/>
      <c r="HP1197" s="4"/>
      <c r="HQ1197" s="4"/>
      <c r="HR1197" s="4"/>
      <c r="HS1197" s="4"/>
      <c r="HT1197" s="4"/>
      <c r="HU1197" s="4"/>
      <c r="HV1197" s="4"/>
      <c r="HW1197" s="4"/>
      <c r="HX1197" s="4"/>
      <c r="HY1197" s="4"/>
      <c r="HZ1197" s="4"/>
      <c r="IA1197" s="4"/>
      <c r="IB1197" s="4"/>
      <c r="IC1197" s="4"/>
      <c r="ID1197" s="4"/>
      <c r="IE1197" s="4"/>
      <c r="IF1197" s="4"/>
    </row>
    <row r="1198" spans="26:240" x14ac:dyDescent="0.2">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c r="DK1198" s="4"/>
      <c r="DL1198" s="4"/>
      <c r="DM1198" s="4"/>
      <c r="DN1198" s="4"/>
      <c r="DO1198" s="4"/>
      <c r="DP1198" s="4"/>
      <c r="DQ1198" s="4"/>
      <c r="DR1198" s="4"/>
      <c r="DS1198" s="4"/>
      <c r="DT1198" s="4"/>
      <c r="DU1198" s="4"/>
      <c r="DV1198" s="4"/>
      <c r="DW1198" s="4"/>
      <c r="DX1198" s="4"/>
      <c r="DY1198" s="4"/>
      <c r="DZ1198" s="4"/>
      <c r="EA1198" s="4"/>
      <c r="EB1198" s="4"/>
      <c r="EC1198" s="4"/>
      <c r="ED1198" s="4"/>
      <c r="EE1198" s="4"/>
      <c r="EF1198" s="4"/>
      <c r="EG1198" s="4"/>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4"/>
      <c r="FR1198" s="4"/>
      <c r="FS1198" s="4"/>
      <c r="FT1198" s="4"/>
      <c r="FU1198" s="4"/>
      <c r="FV1198" s="4"/>
      <c r="FW1198" s="4"/>
      <c r="FX1198" s="4"/>
      <c r="FY1198" s="4"/>
      <c r="FZ1198" s="4"/>
      <c r="GA1198" s="4"/>
      <c r="GB1198" s="4"/>
      <c r="GC1198" s="4"/>
      <c r="GD1198" s="4"/>
      <c r="GE1198" s="4"/>
      <c r="GF1198" s="4"/>
      <c r="GG1198" s="4"/>
      <c r="GH1198" s="4"/>
      <c r="GI1198" s="4"/>
      <c r="GJ1198" s="4"/>
      <c r="GK1198" s="4"/>
      <c r="GL1198" s="4"/>
      <c r="GM1198" s="4"/>
      <c r="GN1198" s="4"/>
      <c r="GO1198" s="4"/>
      <c r="GP1198" s="4"/>
      <c r="GQ1198" s="4"/>
      <c r="GR1198" s="4"/>
      <c r="GS1198" s="4"/>
      <c r="GT1198" s="4"/>
      <c r="GU1198" s="4"/>
      <c r="GV1198" s="4"/>
      <c r="GW1198" s="4"/>
      <c r="GX1198" s="4"/>
      <c r="GY1198" s="4"/>
      <c r="GZ1198" s="4"/>
      <c r="HA1198" s="4"/>
      <c r="HB1198" s="4"/>
      <c r="HC1198" s="4"/>
      <c r="HD1198" s="4"/>
      <c r="HE1198" s="4"/>
      <c r="HF1198" s="4"/>
      <c r="HG1198" s="4"/>
      <c r="HH1198" s="4"/>
      <c r="HI1198" s="4"/>
      <c r="HJ1198" s="4"/>
      <c r="HK1198" s="4"/>
      <c r="HL1198" s="4"/>
      <c r="HM1198" s="4"/>
      <c r="HN1198" s="4"/>
      <c r="HO1198" s="4"/>
      <c r="HP1198" s="4"/>
      <c r="HQ1198" s="4"/>
      <c r="HR1198" s="4"/>
      <c r="HS1198" s="4"/>
      <c r="HT1198" s="4"/>
      <c r="HU1198" s="4"/>
      <c r="HV1198" s="4"/>
      <c r="HW1198" s="4"/>
      <c r="HX1198" s="4"/>
      <c r="HY1198" s="4"/>
      <c r="HZ1198" s="4"/>
      <c r="IA1198" s="4"/>
      <c r="IB1198" s="4"/>
      <c r="IC1198" s="4"/>
      <c r="ID1198" s="4"/>
      <c r="IE1198" s="4"/>
      <c r="IF1198" s="4"/>
    </row>
    <row r="1199" spans="26:240" x14ac:dyDescent="0.2">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c r="DK1199" s="4"/>
      <c r="DL1199" s="4"/>
      <c r="DM1199" s="4"/>
      <c r="DN1199" s="4"/>
      <c r="DO1199" s="4"/>
      <c r="DP1199" s="4"/>
      <c r="DQ1199" s="4"/>
      <c r="DR1199" s="4"/>
      <c r="DS1199" s="4"/>
      <c r="DT1199" s="4"/>
      <c r="DU1199" s="4"/>
      <c r="DV1199" s="4"/>
      <c r="DW1199" s="4"/>
      <c r="DX1199" s="4"/>
      <c r="DY1199" s="4"/>
      <c r="DZ1199" s="4"/>
      <c r="EA1199" s="4"/>
      <c r="EB1199" s="4"/>
      <c r="EC1199" s="4"/>
      <c r="ED1199" s="4"/>
      <c r="EE1199" s="4"/>
      <c r="EF1199" s="4"/>
      <c r="EG1199" s="4"/>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4"/>
      <c r="FR1199" s="4"/>
      <c r="FS1199" s="4"/>
      <c r="FT1199" s="4"/>
      <c r="FU1199" s="4"/>
      <c r="FV1199" s="4"/>
      <c r="FW1199" s="4"/>
      <c r="FX1199" s="4"/>
      <c r="FY1199" s="4"/>
      <c r="FZ1199" s="4"/>
      <c r="GA1199" s="4"/>
      <c r="GB1199" s="4"/>
      <c r="GC1199" s="4"/>
      <c r="GD1199" s="4"/>
      <c r="GE1199" s="4"/>
      <c r="GF1199" s="4"/>
      <c r="GG1199" s="4"/>
      <c r="GH1199" s="4"/>
      <c r="GI1199" s="4"/>
      <c r="GJ1199" s="4"/>
      <c r="GK1199" s="4"/>
      <c r="GL1199" s="4"/>
      <c r="GM1199" s="4"/>
      <c r="GN1199" s="4"/>
      <c r="GO1199" s="4"/>
      <c r="GP1199" s="4"/>
      <c r="GQ1199" s="4"/>
      <c r="GR1199" s="4"/>
      <c r="GS1199" s="4"/>
      <c r="GT1199" s="4"/>
      <c r="GU1199" s="4"/>
      <c r="GV1199" s="4"/>
      <c r="GW1199" s="4"/>
      <c r="GX1199" s="4"/>
      <c r="GY1199" s="4"/>
      <c r="GZ1199" s="4"/>
      <c r="HA1199" s="4"/>
      <c r="HB1199" s="4"/>
      <c r="HC1199" s="4"/>
      <c r="HD1199" s="4"/>
      <c r="HE1199" s="4"/>
      <c r="HF1199" s="4"/>
      <c r="HG1199" s="4"/>
      <c r="HH1199" s="4"/>
      <c r="HI1199" s="4"/>
      <c r="HJ1199" s="4"/>
      <c r="HK1199" s="4"/>
      <c r="HL1199" s="4"/>
      <c r="HM1199" s="4"/>
      <c r="HN1199" s="4"/>
      <c r="HO1199" s="4"/>
      <c r="HP1199" s="4"/>
      <c r="HQ1199" s="4"/>
      <c r="HR1199" s="4"/>
      <c r="HS1199" s="4"/>
      <c r="HT1199" s="4"/>
      <c r="HU1199" s="4"/>
      <c r="HV1199" s="4"/>
      <c r="HW1199" s="4"/>
      <c r="HX1199" s="4"/>
      <c r="HY1199" s="4"/>
      <c r="HZ1199" s="4"/>
      <c r="IA1199" s="4"/>
      <c r="IB1199" s="4"/>
      <c r="IC1199" s="4"/>
      <c r="ID1199" s="4"/>
      <c r="IE1199" s="4"/>
      <c r="IF1199" s="4"/>
    </row>
    <row r="1200" spans="26:240" x14ac:dyDescent="0.2">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c r="DK1200" s="4"/>
      <c r="DL1200" s="4"/>
      <c r="DM1200" s="4"/>
      <c r="DN1200" s="4"/>
      <c r="DO1200" s="4"/>
      <c r="DP1200" s="4"/>
      <c r="DQ1200" s="4"/>
      <c r="DR1200" s="4"/>
      <c r="DS1200" s="4"/>
      <c r="DT1200" s="4"/>
      <c r="DU1200" s="4"/>
      <c r="DV1200" s="4"/>
      <c r="DW1200" s="4"/>
      <c r="DX1200" s="4"/>
      <c r="DY1200" s="4"/>
      <c r="DZ1200" s="4"/>
      <c r="EA1200" s="4"/>
      <c r="EB1200" s="4"/>
      <c r="EC1200" s="4"/>
      <c r="ED1200" s="4"/>
      <c r="EE1200" s="4"/>
      <c r="EF1200" s="4"/>
      <c r="EG1200" s="4"/>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4"/>
      <c r="FR1200" s="4"/>
      <c r="FS1200" s="4"/>
      <c r="FT1200" s="4"/>
      <c r="FU1200" s="4"/>
      <c r="FV1200" s="4"/>
      <c r="FW1200" s="4"/>
      <c r="FX1200" s="4"/>
      <c r="FY1200" s="4"/>
      <c r="FZ1200" s="4"/>
      <c r="GA1200" s="4"/>
      <c r="GB1200" s="4"/>
      <c r="GC1200" s="4"/>
      <c r="GD1200" s="4"/>
      <c r="GE1200" s="4"/>
      <c r="GF1200" s="4"/>
      <c r="GG1200" s="4"/>
      <c r="GH1200" s="4"/>
      <c r="GI1200" s="4"/>
      <c r="GJ1200" s="4"/>
      <c r="GK1200" s="4"/>
      <c r="GL1200" s="4"/>
      <c r="GM1200" s="4"/>
      <c r="GN1200" s="4"/>
      <c r="GO1200" s="4"/>
      <c r="GP1200" s="4"/>
      <c r="GQ1200" s="4"/>
      <c r="GR1200" s="4"/>
      <c r="GS1200" s="4"/>
      <c r="GT1200" s="4"/>
      <c r="GU1200" s="4"/>
      <c r="GV1200" s="4"/>
      <c r="GW1200" s="4"/>
      <c r="GX1200" s="4"/>
      <c r="GY1200" s="4"/>
      <c r="GZ1200" s="4"/>
      <c r="HA1200" s="4"/>
      <c r="HB1200" s="4"/>
      <c r="HC1200" s="4"/>
      <c r="HD1200" s="4"/>
      <c r="HE1200" s="4"/>
      <c r="HF1200" s="4"/>
      <c r="HG1200" s="4"/>
      <c r="HH1200" s="4"/>
      <c r="HI1200" s="4"/>
      <c r="HJ1200" s="4"/>
      <c r="HK1200" s="4"/>
      <c r="HL1200" s="4"/>
      <c r="HM1200" s="4"/>
      <c r="HN1200" s="4"/>
      <c r="HO1200" s="4"/>
      <c r="HP1200" s="4"/>
      <c r="HQ1200" s="4"/>
      <c r="HR1200" s="4"/>
      <c r="HS1200" s="4"/>
      <c r="HT1200" s="4"/>
      <c r="HU1200" s="4"/>
      <c r="HV1200" s="4"/>
      <c r="HW1200" s="4"/>
      <c r="HX1200" s="4"/>
      <c r="HY1200" s="4"/>
      <c r="HZ1200" s="4"/>
      <c r="IA1200" s="4"/>
      <c r="IB1200" s="4"/>
      <c r="IC1200" s="4"/>
      <c r="ID1200" s="4"/>
      <c r="IE1200" s="4"/>
      <c r="IF1200" s="4"/>
    </row>
    <row r="1201" spans="26:240" x14ac:dyDescent="0.2">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c r="DK1201" s="4"/>
      <c r="DL1201" s="4"/>
      <c r="DM1201" s="4"/>
      <c r="DN1201" s="4"/>
      <c r="DO1201" s="4"/>
      <c r="DP1201" s="4"/>
      <c r="DQ1201" s="4"/>
      <c r="DR1201" s="4"/>
      <c r="DS1201" s="4"/>
      <c r="DT1201" s="4"/>
      <c r="DU1201" s="4"/>
      <c r="DV1201" s="4"/>
      <c r="DW1201" s="4"/>
      <c r="DX1201" s="4"/>
      <c r="DY1201" s="4"/>
      <c r="DZ1201" s="4"/>
      <c r="EA1201" s="4"/>
      <c r="EB1201" s="4"/>
      <c r="EC1201" s="4"/>
      <c r="ED1201" s="4"/>
      <c r="EE1201" s="4"/>
      <c r="EF1201" s="4"/>
      <c r="EG1201" s="4"/>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4"/>
      <c r="FR1201" s="4"/>
      <c r="FS1201" s="4"/>
      <c r="FT1201" s="4"/>
      <c r="FU1201" s="4"/>
      <c r="FV1201" s="4"/>
      <c r="FW1201" s="4"/>
      <c r="FX1201" s="4"/>
      <c r="FY1201" s="4"/>
      <c r="FZ1201" s="4"/>
      <c r="GA1201" s="4"/>
      <c r="GB1201" s="4"/>
      <c r="GC1201" s="4"/>
      <c r="GD1201" s="4"/>
      <c r="GE1201" s="4"/>
      <c r="GF1201" s="4"/>
      <c r="GG1201" s="4"/>
      <c r="GH1201" s="4"/>
      <c r="GI1201" s="4"/>
      <c r="GJ1201" s="4"/>
      <c r="GK1201" s="4"/>
      <c r="GL1201" s="4"/>
      <c r="GM1201" s="4"/>
      <c r="GN1201" s="4"/>
      <c r="GO1201" s="4"/>
      <c r="GP1201" s="4"/>
      <c r="GQ1201" s="4"/>
      <c r="GR1201" s="4"/>
      <c r="GS1201" s="4"/>
      <c r="GT1201" s="4"/>
      <c r="GU1201" s="4"/>
      <c r="GV1201" s="4"/>
      <c r="GW1201" s="4"/>
      <c r="GX1201" s="4"/>
      <c r="GY1201" s="4"/>
      <c r="GZ1201" s="4"/>
      <c r="HA1201" s="4"/>
      <c r="HB1201" s="4"/>
      <c r="HC1201" s="4"/>
      <c r="HD1201" s="4"/>
      <c r="HE1201" s="4"/>
      <c r="HF1201" s="4"/>
      <c r="HG1201" s="4"/>
      <c r="HH1201" s="4"/>
      <c r="HI1201" s="4"/>
      <c r="HJ1201" s="4"/>
      <c r="HK1201" s="4"/>
      <c r="HL1201" s="4"/>
      <c r="HM1201" s="4"/>
      <c r="HN1201" s="4"/>
      <c r="HO1201" s="4"/>
      <c r="HP1201" s="4"/>
      <c r="HQ1201" s="4"/>
      <c r="HR1201" s="4"/>
      <c r="HS1201" s="4"/>
      <c r="HT1201" s="4"/>
      <c r="HU1201" s="4"/>
      <c r="HV1201" s="4"/>
      <c r="HW1201" s="4"/>
      <c r="HX1201" s="4"/>
      <c r="HY1201" s="4"/>
      <c r="HZ1201" s="4"/>
      <c r="IA1201" s="4"/>
      <c r="IB1201" s="4"/>
      <c r="IC1201" s="4"/>
      <c r="ID1201" s="4"/>
      <c r="IE1201" s="4"/>
      <c r="IF1201" s="4"/>
    </row>
    <row r="1202" spans="26:240" x14ac:dyDescent="0.2">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c r="DK1202" s="4"/>
      <c r="DL1202" s="4"/>
      <c r="DM1202" s="4"/>
      <c r="DN1202" s="4"/>
      <c r="DO1202" s="4"/>
      <c r="DP1202" s="4"/>
      <c r="DQ1202" s="4"/>
      <c r="DR1202" s="4"/>
      <c r="DS1202" s="4"/>
      <c r="DT1202" s="4"/>
      <c r="DU1202" s="4"/>
      <c r="DV1202" s="4"/>
      <c r="DW1202" s="4"/>
      <c r="DX1202" s="4"/>
      <c r="DY1202" s="4"/>
      <c r="DZ1202" s="4"/>
      <c r="EA1202" s="4"/>
      <c r="EB1202" s="4"/>
      <c r="EC1202" s="4"/>
      <c r="ED1202" s="4"/>
      <c r="EE1202" s="4"/>
      <c r="EF1202" s="4"/>
      <c r="EG1202" s="4"/>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4"/>
      <c r="FR1202" s="4"/>
      <c r="FS1202" s="4"/>
      <c r="FT1202" s="4"/>
      <c r="FU1202" s="4"/>
      <c r="FV1202" s="4"/>
      <c r="FW1202" s="4"/>
      <c r="FX1202" s="4"/>
      <c r="FY1202" s="4"/>
      <c r="FZ1202" s="4"/>
      <c r="GA1202" s="4"/>
      <c r="GB1202" s="4"/>
      <c r="GC1202" s="4"/>
      <c r="GD1202" s="4"/>
      <c r="GE1202" s="4"/>
      <c r="GF1202" s="4"/>
      <c r="GG1202" s="4"/>
      <c r="GH1202" s="4"/>
      <c r="GI1202" s="4"/>
      <c r="GJ1202" s="4"/>
      <c r="GK1202" s="4"/>
      <c r="GL1202" s="4"/>
      <c r="GM1202" s="4"/>
      <c r="GN1202" s="4"/>
      <c r="GO1202" s="4"/>
      <c r="GP1202" s="4"/>
      <c r="GQ1202" s="4"/>
      <c r="GR1202" s="4"/>
      <c r="GS1202" s="4"/>
      <c r="GT1202" s="4"/>
      <c r="GU1202" s="4"/>
      <c r="GV1202" s="4"/>
      <c r="GW1202" s="4"/>
      <c r="GX1202" s="4"/>
      <c r="GY1202" s="4"/>
      <c r="GZ1202" s="4"/>
      <c r="HA1202" s="4"/>
      <c r="HB1202" s="4"/>
      <c r="HC1202" s="4"/>
      <c r="HD1202" s="4"/>
      <c r="HE1202" s="4"/>
      <c r="HF1202" s="4"/>
      <c r="HG1202" s="4"/>
      <c r="HH1202" s="4"/>
      <c r="HI1202" s="4"/>
      <c r="HJ1202" s="4"/>
      <c r="HK1202" s="4"/>
      <c r="HL1202" s="4"/>
      <c r="HM1202" s="4"/>
      <c r="HN1202" s="4"/>
      <c r="HO1202" s="4"/>
      <c r="HP1202" s="4"/>
      <c r="HQ1202" s="4"/>
      <c r="HR1202" s="4"/>
      <c r="HS1202" s="4"/>
      <c r="HT1202" s="4"/>
      <c r="HU1202" s="4"/>
      <c r="HV1202" s="4"/>
      <c r="HW1202" s="4"/>
      <c r="HX1202" s="4"/>
      <c r="HY1202" s="4"/>
      <c r="HZ1202" s="4"/>
      <c r="IA1202" s="4"/>
      <c r="IB1202" s="4"/>
      <c r="IC1202" s="4"/>
      <c r="ID1202" s="4"/>
      <c r="IE1202" s="4"/>
      <c r="IF1202" s="4"/>
    </row>
    <row r="1203" spans="26:240" x14ac:dyDescent="0.2">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c r="DK1203" s="4"/>
      <c r="DL1203" s="4"/>
      <c r="DM1203" s="4"/>
      <c r="DN1203" s="4"/>
      <c r="DO1203" s="4"/>
      <c r="DP1203" s="4"/>
      <c r="DQ1203" s="4"/>
      <c r="DR1203" s="4"/>
      <c r="DS1203" s="4"/>
      <c r="DT1203" s="4"/>
      <c r="DU1203" s="4"/>
      <c r="DV1203" s="4"/>
      <c r="DW1203" s="4"/>
      <c r="DX1203" s="4"/>
      <c r="DY1203" s="4"/>
      <c r="DZ1203" s="4"/>
      <c r="EA1203" s="4"/>
      <c r="EB1203" s="4"/>
      <c r="EC1203" s="4"/>
      <c r="ED1203" s="4"/>
      <c r="EE1203" s="4"/>
      <c r="EF1203" s="4"/>
      <c r="EG1203" s="4"/>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4"/>
      <c r="FR1203" s="4"/>
      <c r="FS1203" s="4"/>
      <c r="FT1203" s="4"/>
      <c r="FU1203" s="4"/>
      <c r="FV1203" s="4"/>
      <c r="FW1203" s="4"/>
      <c r="FX1203" s="4"/>
      <c r="FY1203" s="4"/>
      <c r="FZ1203" s="4"/>
      <c r="GA1203" s="4"/>
      <c r="GB1203" s="4"/>
      <c r="GC1203" s="4"/>
      <c r="GD1203" s="4"/>
      <c r="GE1203" s="4"/>
      <c r="GF1203" s="4"/>
      <c r="GG1203" s="4"/>
      <c r="GH1203" s="4"/>
      <c r="GI1203" s="4"/>
      <c r="GJ1203" s="4"/>
      <c r="GK1203" s="4"/>
      <c r="GL1203" s="4"/>
      <c r="GM1203" s="4"/>
      <c r="GN1203" s="4"/>
      <c r="GO1203" s="4"/>
      <c r="GP1203" s="4"/>
      <c r="GQ1203" s="4"/>
      <c r="GR1203" s="4"/>
      <c r="GS1203" s="4"/>
      <c r="GT1203" s="4"/>
      <c r="GU1203" s="4"/>
      <c r="GV1203" s="4"/>
      <c r="GW1203" s="4"/>
      <c r="GX1203" s="4"/>
      <c r="GY1203" s="4"/>
      <c r="GZ1203" s="4"/>
      <c r="HA1203" s="4"/>
      <c r="HB1203" s="4"/>
      <c r="HC1203" s="4"/>
      <c r="HD1203" s="4"/>
      <c r="HE1203" s="4"/>
      <c r="HF1203" s="4"/>
      <c r="HG1203" s="4"/>
      <c r="HH1203" s="4"/>
      <c r="HI1203" s="4"/>
      <c r="HJ1203" s="4"/>
      <c r="HK1203" s="4"/>
      <c r="HL1203" s="4"/>
      <c r="HM1203" s="4"/>
      <c r="HN1203" s="4"/>
      <c r="HO1203" s="4"/>
      <c r="HP1203" s="4"/>
      <c r="HQ1203" s="4"/>
      <c r="HR1203" s="4"/>
      <c r="HS1203" s="4"/>
      <c r="HT1203" s="4"/>
      <c r="HU1203" s="4"/>
      <c r="HV1203" s="4"/>
      <c r="HW1203" s="4"/>
      <c r="HX1203" s="4"/>
      <c r="HY1203" s="4"/>
      <c r="HZ1203" s="4"/>
      <c r="IA1203" s="4"/>
      <c r="IB1203" s="4"/>
      <c r="IC1203" s="4"/>
      <c r="ID1203" s="4"/>
      <c r="IE1203" s="4"/>
      <c r="IF1203" s="4"/>
    </row>
    <row r="1204" spans="26:240" x14ac:dyDescent="0.2">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c r="DK1204" s="4"/>
      <c r="DL1204" s="4"/>
      <c r="DM1204" s="4"/>
      <c r="DN1204" s="4"/>
      <c r="DO1204" s="4"/>
      <c r="DP1204" s="4"/>
      <c r="DQ1204" s="4"/>
      <c r="DR1204" s="4"/>
      <c r="DS1204" s="4"/>
      <c r="DT1204" s="4"/>
      <c r="DU1204" s="4"/>
      <c r="DV1204" s="4"/>
      <c r="DW1204" s="4"/>
      <c r="DX1204" s="4"/>
      <c r="DY1204" s="4"/>
      <c r="DZ1204" s="4"/>
      <c r="EA1204" s="4"/>
      <c r="EB1204" s="4"/>
      <c r="EC1204" s="4"/>
      <c r="ED1204" s="4"/>
      <c r="EE1204" s="4"/>
      <c r="EF1204" s="4"/>
      <c r="EG1204" s="4"/>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4"/>
      <c r="FR1204" s="4"/>
      <c r="FS1204" s="4"/>
      <c r="FT1204" s="4"/>
      <c r="FU1204" s="4"/>
      <c r="FV1204" s="4"/>
      <c r="FW1204" s="4"/>
      <c r="FX1204" s="4"/>
      <c r="FY1204" s="4"/>
      <c r="FZ1204" s="4"/>
      <c r="GA1204" s="4"/>
      <c r="GB1204" s="4"/>
      <c r="GC1204" s="4"/>
      <c r="GD1204" s="4"/>
      <c r="GE1204" s="4"/>
      <c r="GF1204" s="4"/>
      <c r="GG1204" s="4"/>
      <c r="GH1204" s="4"/>
      <c r="GI1204" s="4"/>
      <c r="GJ1204" s="4"/>
      <c r="GK1204" s="4"/>
      <c r="GL1204" s="4"/>
      <c r="GM1204" s="4"/>
      <c r="GN1204" s="4"/>
      <c r="GO1204" s="4"/>
      <c r="GP1204" s="4"/>
      <c r="GQ1204" s="4"/>
      <c r="GR1204" s="4"/>
      <c r="GS1204" s="4"/>
      <c r="GT1204" s="4"/>
      <c r="GU1204" s="4"/>
      <c r="GV1204" s="4"/>
      <c r="GW1204" s="4"/>
      <c r="GX1204" s="4"/>
      <c r="GY1204" s="4"/>
      <c r="GZ1204" s="4"/>
      <c r="HA1204" s="4"/>
      <c r="HB1204" s="4"/>
      <c r="HC1204" s="4"/>
      <c r="HD1204" s="4"/>
      <c r="HE1204" s="4"/>
      <c r="HF1204" s="4"/>
      <c r="HG1204" s="4"/>
      <c r="HH1204" s="4"/>
      <c r="HI1204" s="4"/>
      <c r="HJ1204" s="4"/>
      <c r="HK1204" s="4"/>
      <c r="HL1204" s="4"/>
      <c r="HM1204" s="4"/>
      <c r="HN1204" s="4"/>
      <c r="HO1204" s="4"/>
      <c r="HP1204" s="4"/>
      <c r="HQ1204" s="4"/>
      <c r="HR1204" s="4"/>
      <c r="HS1204" s="4"/>
      <c r="HT1204" s="4"/>
      <c r="HU1204" s="4"/>
      <c r="HV1204" s="4"/>
      <c r="HW1204" s="4"/>
      <c r="HX1204" s="4"/>
      <c r="HY1204" s="4"/>
      <c r="HZ1204" s="4"/>
      <c r="IA1204" s="4"/>
      <c r="IB1204" s="4"/>
      <c r="IC1204" s="4"/>
      <c r="ID1204" s="4"/>
      <c r="IE1204" s="4"/>
      <c r="IF1204" s="4"/>
    </row>
    <row r="1205" spans="26:240" x14ac:dyDescent="0.2">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c r="DK1205" s="4"/>
      <c r="DL1205" s="4"/>
      <c r="DM1205" s="4"/>
      <c r="DN1205" s="4"/>
      <c r="DO1205" s="4"/>
      <c r="DP1205" s="4"/>
      <c r="DQ1205" s="4"/>
      <c r="DR1205" s="4"/>
      <c r="DS1205" s="4"/>
      <c r="DT1205" s="4"/>
      <c r="DU1205" s="4"/>
      <c r="DV1205" s="4"/>
      <c r="DW1205" s="4"/>
      <c r="DX1205" s="4"/>
      <c r="DY1205" s="4"/>
      <c r="DZ1205" s="4"/>
      <c r="EA1205" s="4"/>
      <c r="EB1205" s="4"/>
      <c r="EC1205" s="4"/>
      <c r="ED1205" s="4"/>
      <c r="EE1205" s="4"/>
      <c r="EF1205" s="4"/>
      <c r="EG1205" s="4"/>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4"/>
      <c r="FR1205" s="4"/>
      <c r="FS1205" s="4"/>
      <c r="FT1205" s="4"/>
      <c r="FU1205" s="4"/>
      <c r="FV1205" s="4"/>
      <c r="FW1205" s="4"/>
      <c r="FX1205" s="4"/>
      <c r="FY1205" s="4"/>
      <c r="FZ1205" s="4"/>
      <c r="GA1205" s="4"/>
      <c r="GB1205" s="4"/>
      <c r="GC1205" s="4"/>
      <c r="GD1205" s="4"/>
      <c r="GE1205" s="4"/>
      <c r="GF1205" s="4"/>
      <c r="GG1205" s="4"/>
      <c r="GH1205" s="4"/>
      <c r="GI1205" s="4"/>
      <c r="GJ1205" s="4"/>
      <c r="GK1205" s="4"/>
      <c r="GL1205" s="4"/>
      <c r="GM1205" s="4"/>
      <c r="GN1205" s="4"/>
      <c r="GO1205" s="4"/>
      <c r="GP1205" s="4"/>
      <c r="GQ1205" s="4"/>
      <c r="GR1205" s="4"/>
      <c r="GS1205" s="4"/>
      <c r="GT1205" s="4"/>
      <c r="GU1205" s="4"/>
      <c r="GV1205" s="4"/>
      <c r="GW1205" s="4"/>
      <c r="GX1205" s="4"/>
      <c r="GY1205" s="4"/>
      <c r="GZ1205" s="4"/>
      <c r="HA1205" s="4"/>
      <c r="HB1205" s="4"/>
      <c r="HC1205" s="4"/>
      <c r="HD1205" s="4"/>
      <c r="HE1205" s="4"/>
      <c r="HF1205" s="4"/>
      <c r="HG1205" s="4"/>
      <c r="HH1205" s="4"/>
      <c r="HI1205" s="4"/>
      <c r="HJ1205" s="4"/>
      <c r="HK1205" s="4"/>
      <c r="HL1205" s="4"/>
      <c r="HM1205" s="4"/>
      <c r="HN1205" s="4"/>
      <c r="HO1205" s="4"/>
      <c r="HP1205" s="4"/>
      <c r="HQ1205" s="4"/>
      <c r="HR1205" s="4"/>
      <c r="HS1205" s="4"/>
      <c r="HT1205" s="4"/>
      <c r="HU1205" s="4"/>
      <c r="HV1205" s="4"/>
      <c r="HW1205" s="4"/>
      <c r="HX1205" s="4"/>
      <c r="HY1205" s="4"/>
      <c r="HZ1205" s="4"/>
      <c r="IA1205" s="4"/>
      <c r="IB1205" s="4"/>
      <c r="IC1205" s="4"/>
      <c r="ID1205" s="4"/>
      <c r="IE1205" s="4"/>
      <c r="IF1205" s="4"/>
    </row>
    <row r="1206" spans="26:240" x14ac:dyDescent="0.2">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c r="DK1206" s="4"/>
      <c r="DL1206" s="4"/>
      <c r="DM1206" s="4"/>
      <c r="DN1206" s="4"/>
      <c r="DO1206" s="4"/>
      <c r="DP1206" s="4"/>
      <c r="DQ1206" s="4"/>
      <c r="DR1206" s="4"/>
      <c r="DS1206" s="4"/>
      <c r="DT1206" s="4"/>
      <c r="DU1206" s="4"/>
      <c r="DV1206" s="4"/>
      <c r="DW1206" s="4"/>
      <c r="DX1206" s="4"/>
      <c r="DY1206" s="4"/>
      <c r="DZ1206" s="4"/>
      <c r="EA1206" s="4"/>
      <c r="EB1206" s="4"/>
      <c r="EC1206" s="4"/>
      <c r="ED1206" s="4"/>
      <c r="EE1206" s="4"/>
      <c r="EF1206" s="4"/>
      <c r="EG1206" s="4"/>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4"/>
      <c r="FR1206" s="4"/>
      <c r="FS1206" s="4"/>
      <c r="FT1206" s="4"/>
      <c r="FU1206" s="4"/>
      <c r="FV1206" s="4"/>
      <c r="FW1206" s="4"/>
      <c r="FX1206" s="4"/>
      <c r="FY1206" s="4"/>
      <c r="FZ1206" s="4"/>
      <c r="GA1206" s="4"/>
      <c r="GB1206" s="4"/>
      <c r="GC1206" s="4"/>
      <c r="GD1206" s="4"/>
      <c r="GE1206" s="4"/>
      <c r="GF1206" s="4"/>
      <c r="GG1206" s="4"/>
      <c r="GH1206" s="4"/>
      <c r="GI1206" s="4"/>
      <c r="GJ1206" s="4"/>
      <c r="GK1206" s="4"/>
      <c r="GL1206" s="4"/>
      <c r="GM1206" s="4"/>
      <c r="GN1206" s="4"/>
      <c r="GO1206" s="4"/>
      <c r="GP1206" s="4"/>
      <c r="GQ1206" s="4"/>
      <c r="GR1206" s="4"/>
      <c r="GS1206" s="4"/>
      <c r="GT1206" s="4"/>
      <c r="GU1206" s="4"/>
      <c r="GV1206" s="4"/>
      <c r="GW1206" s="4"/>
      <c r="GX1206" s="4"/>
      <c r="GY1206" s="4"/>
      <c r="GZ1206" s="4"/>
      <c r="HA1206" s="4"/>
      <c r="HB1206" s="4"/>
      <c r="HC1206" s="4"/>
      <c r="HD1206" s="4"/>
      <c r="HE1206" s="4"/>
      <c r="HF1206" s="4"/>
      <c r="HG1206" s="4"/>
      <c r="HH1206" s="4"/>
      <c r="HI1206" s="4"/>
      <c r="HJ1206" s="4"/>
      <c r="HK1206" s="4"/>
      <c r="HL1206" s="4"/>
      <c r="HM1206" s="4"/>
      <c r="HN1206" s="4"/>
      <c r="HO1206" s="4"/>
      <c r="HP1206" s="4"/>
      <c r="HQ1206" s="4"/>
      <c r="HR1206" s="4"/>
      <c r="HS1206" s="4"/>
      <c r="HT1206" s="4"/>
      <c r="HU1206" s="4"/>
      <c r="HV1206" s="4"/>
      <c r="HW1206" s="4"/>
      <c r="HX1206" s="4"/>
      <c r="HY1206" s="4"/>
      <c r="HZ1206" s="4"/>
      <c r="IA1206" s="4"/>
      <c r="IB1206" s="4"/>
      <c r="IC1206" s="4"/>
      <c r="ID1206" s="4"/>
      <c r="IE1206" s="4"/>
      <c r="IF1206" s="4"/>
    </row>
    <row r="1207" spans="26:240" x14ac:dyDescent="0.2">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c r="DK1207" s="4"/>
      <c r="DL1207" s="4"/>
      <c r="DM1207" s="4"/>
      <c r="DN1207" s="4"/>
      <c r="DO1207" s="4"/>
      <c r="DP1207" s="4"/>
      <c r="DQ1207" s="4"/>
      <c r="DR1207" s="4"/>
      <c r="DS1207" s="4"/>
      <c r="DT1207" s="4"/>
      <c r="DU1207" s="4"/>
      <c r="DV1207" s="4"/>
      <c r="DW1207" s="4"/>
      <c r="DX1207" s="4"/>
      <c r="DY1207" s="4"/>
      <c r="DZ1207" s="4"/>
      <c r="EA1207" s="4"/>
      <c r="EB1207" s="4"/>
      <c r="EC1207" s="4"/>
      <c r="ED1207" s="4"/>
      <c r="EE1207" s="4"/>
      <c r="EF1207" s="4"/>
      <c r="EG1207" s="4"/>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4"/>
      <c r="FR1207" s="4"/>
      <c r="FS1207" s="4"/>
      <c r="FT1207" s="4"/>
      <c r="FU1207" s="4"/>
      <c r="FV1207" s="4"/>
      <c r="FW1207" s="4"/>
      <c r="FX1207" s="4"/>
      <c r="FY1207" s="4"/>
      <c r="FZ1207" s="4"/>
      <c r="GA1207" s="4"/>
      <c r="GB1207" s="4"/>
      <c r="GC1207" s="4"/>
      <c r="GD1207" s="4"/>
      <c r="GE1207" s="4"/>
      <c r="GF1207" s="4"/>
      <c r="GG1207" s="4"/>
      <c r="GH1207" s="4"/>
      <c r="GI1207" s="4"/>
      <c r="GJ1207" s="4"/>
      <c r="GK1207" s="4"/>
      <c r="GL1207" s="4"/>
      <c r="GM1207" s="4"/>
      <c r="GN1207" s="4"/>
      <c r="GO1207" s="4"/>
      <c r="GP1207" s="4"/>
      <c r="GQ1207" s="4"/>
      <c r="GR1207" s="4"/>
      <c r="GS1207" s="4"/>
      <c r="GT1207" s="4"/>
      <c r="GU1207" s="4"/>
      <c r="GV1207" s="4"/>
      <c r="GW1207" s="4"/>
      <c r="GX1207" s="4"/>
      <c r="GY1207" s="4"/>
      <c r="GZ1207" s="4"/>
      <c r="HA1207" s="4"/>
      <c r="HB1207" s="4"/>
      <c r="HC1207" s="4"/>
      <c r="HD1207" s="4"/>
      <c r="HE1207" s="4"/>
      <c r="HF1207" s="4"/>
      <c r="HG1207" s="4"/>
      <c r="HH1207" s="4"/>
      <c r="HI1207" s="4"/>
      <c r="HJ1207" s="4"/>
      <c r="HK1207" s="4"/>
      <c r="HL1207" s="4"/>
      <c r="HM1207" s="4"/>
      <c r="HN1207" s="4"/>
      <c r="HO1207" s="4"/>
      <c r="HP1207" s="4"/>
      <c r="HQ1207" s="4"/>
      <c r="HR1207" s="4"/>
      <c r="HS1207" s="4"/>
      <c r="HT1207" s="4"/>
      <c r="HU1207" s="4"/>
      <c r="HV1207" s="4"/>
      <c r="HW1207" s="4"/>
      <c r="HX1207" s="4"/>
      <c r="HY1207" s="4"/>
      <c r="HZ1207" s="4"/>
      <c r="IA1207" s="4"/>
      <c r="IB1207" s="4"/>
      <c r="IC1207" s="4"/>
      <c r="ID1207" s="4"/>
      <c r="IE1207" s="4"/>
      <c r="IF1207" s="4"/>
    </row>
    <row r="1208" spans="26:240" x14ac:dyDescent="0.2">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c r="DK1208" s="4"/>
      <c r="DL1208" s="4"/>
      <c r="DM1208" s="4"/>
      <c r="DN1208" s="4"/>
      <c r="DO1208" s="4"/>
      <c r="DP1208" s="4"/>
      <c r="DQ1208" s="4"/>
      <c r="DR1208" s="4"/>
      <c r="DS1208" s="4"/>
      <c r="DT1208" s="4"/>
      <c r="DU1208" s="4"/>
      <c r="DV1208" s="4"/>
      <c r="DW1208" s="4"/>
      <c r="DX1208" s="4"/>
      <c r="DY1208" s="4"/>
      <c r="DZ1208" s="4"/>
      <c r="EA1208" s="4"/>
      <c r="EB1208" s="4"/>
      <c r="EC1208" s="4"/>
      <c r="ED1208" s="4"/>
      <c r="EE1208" s="4"/>
      <c r="EF1208" s="4"/>
      <c r="EG1208" s="4"/>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4"/>
      <c r="FR1208" s="4"/>
      <c r="FS1208" s="4"/>
      <c r="FT1208" s="4"/>
      <c r="FU1208" s="4"/>
      <c r="FV1208" s="4"/>
      <c r="FW1208" s="4"/>
      <c r="FX1208" s="4"/>
      <c r="FY1208" s="4"/>
      <c r="FZ1208" s="4"/>
      <c r="GA1208" s="4"/>
      <c r="GB1208" s="4"/>
      <c r="GC1208" s="4"/>
      <c r="GD1208" s="4"/>
      <c r="GE1208" s="4"/>
      <c r="GF1208" s="4"/>
      <c r="GG1208" s="4"/>
      <c r="GH1208" s="4"/>
      <c r="GI1208" s="4"/>
      <c r="GJ1208" s="4"/>
      <c r="GK1208" s="4"/>
      <c r="GL1208" s="4"/>
      <c r="GM1208" s="4"/>
      <c r="GN1208" s="4"/>
      <c r="GO1208" s="4"/>
      <c r="GP1208" s="4"/>
      <c r="GQ1208" s="4"/>
      <c r="GR1208" s="4"/>
      <c r="GS1208" s="4"/>
      <c r="GT1208" s="4"/>
      <c r="GU1208" s="4"/>
      <c r="GV1208" s="4"/>
      <c r="GW1208" s="4"/>
      <c r="GX1208" s="4"/>
      <c r="GY1208" s="4"/>
      <c r="GZ1208" s="4"/>
      <c r="HA1208" s="4"/>
      <c r="HB1208" s="4"/>
      <c r="HC1208" s="4"/>
      <c r="HD1208" s="4"/>
      <c r="HE1208" s="4"/>
      <c r="HF1208" s="4"/>
      <c r="HG1208" s="4"/>
      <c r="HH1208" s="4"/>
      <c r="HI1208" s="4"/>
      <c r="HJ1208" s="4"/>
      <c r="HK1208" s="4"/>
      <c r="HL1208" s="4"/>
      <c r="HM1208" s="4"/>
      <c r="HN1208" s="4"/>
      <c r="HO1208" s="4"/>
      <c r="HP1208" s="4"/>
      <c r="HQ1208" s="4"/>
      <c r="HR1208" s="4"/>
      <c r="HS1208" s="4"/>
      <c r="HT1208" s="4"/>
      <c r="HU1208" s="4"/>
      <c r="HV1208" s="4"/>
      <c r="HW1208" s="4"/>
      <c r="HX1208" s="4"/>
      <c r="HY1208" s="4"/>
      <c r="HZ1208" s="4"/>
      <c r="IA1208" s="4"/>
      <c r="IB1208" s="4"/>
      <c r="IC1208" s="4"/>
      <c r="ID1208" s="4"/>
      <c r="IE1208" s="4"/>
      <c r="IF1208" s="4"/>
    </row>
    <row r="1209" spans="26:240" x14ac:dyDescent="0.2">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c r="DK1209" s="4"/>
      <c r="DL1209" s="4"/>
      <c r="DM1209" s="4"/>
      <c r="DN1209" s="4"/>
      <c r="DO1209" s="4"/>
      <c r="DP1209" s="4"/>
      <c r="DQ1209" s="4"/>
      <c r="DR1209" s="4"/>
      <c r="DS1209" s="4"/>
      <c r="DT1209" s="4"/>
      <c r="DU1209" s="4"/>
      <c r="DV1209" s="4"/>
      <c r="DW1209" s="4"/>
      <c r="DX1209" s="4"/>
      <c r="DY1209" s="4"/>
      <c r="DZ1209" s="4"/>
      <c r="EA1209" s="4"/>
      <c r="EB1209" s="4"/>
      <c r="EC1209" s="4"/>
      <c r="ED1209" s="4"/>
      <c r="EE1209" s="4"/>
      <c r="EF1209" s="4"/>
      <c r="EG1209" s="4"/>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c r="GT1209" s="4"/>
      <c r="GU1209" s="4"/>
      <c r="GV1209" s="4"/>
      <c r="GW1209" s="4"/>
      <c r="GX1209" s="4"/>
      <c r="GY1209" s="4"/>
      <c r="GZ1209" s="4"/>
      <c r="HA1209" s="4"/>
      <c r="HB1209" s="4"/>
      <c r="HC1209" s="4"/>
      <c r="HD1209" s="4"/>
      <c r="HE1209" s="4"/>
      <c r="HF1209" s="4"/>
      <c r="HG1209" s="4"/>
      <c r="HH1209" s="4"/>
      <c r="HI1209" s="4"/>
      <c r="HJ1209" s="4"/>
      <c r="HK1209" s="4"/>
      <c r="HL1209" s="4"/>
      <c r="HM1209" s="4"/>
      <c r="HN1209" s="4"/>
      <c r="HO1209" s="4"/>
      <c r="HP1209" s="4"/>
      <c r="HQ1209" s="4"/>
      <c r="HR1209" s="4"/>
      <c r="HS1209" s="4"/>
      <c r="HT1209" s="4"/>
      <c r="HU1209" s="4"/>
      <c r="HV1209" s="4"/>
      <c r="HW1209" s="4"/>
      <c r="HX1209" s="4"/>
      <c r="HY1209" s="4"/>
      <c r="HZ1209" s="4"/>
      <c r="IA1209" s="4"/>
      <c r="IB1209" s="4"/>
      <c r="IC1209" s="4"/>
      <c r="ID1209" s="4"/>
      <c r="IE1209" s="4"/>
      <c r="IF1209" s="4"/>
    </row>
    <row r="1210" spans="26:240" x14ac:dyDescent="0.2">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c r="DK1210" s="4"/>
      <c r="DL1210" s="4"/>
      <c r="DM1210" s="4"/>
      <c r="DN1210" s="4"/>
      <c r="DO1210" s="4"/>
      <c r="DP1210" s="4"/>
      <c r="DQ1210" s="4"/>
      <c r="DR1210" s="4"/>
      <c r="DS1210" s="4"/>
      <c r="DT1210" s="4"/>
      <c r="DU1210" s="4"/>
      <c r="DV1210" s="4"/>
      <c r="DW1210" s="4"/>
      <c r="DX1210" s="4"/>
      <c r="DY1210" s="4"/>
      <c r="DZ1210" s="4"/>
      <c r="EA1210" s="4"/>
      <c r="EB1210" s="4"/>
      <c r="EC1210" s="4"/>
      <c r="ED1210" s="4"/>
      <c r="EE1210" s="4"/>
      <c r="EF1210" s="4"/>
      <c r="EG1210" s="4"/>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4"/>
      <c r="FR1210" s="4"/>
      <c r="FS1210" s="4"/>
      <c r="FT1210" s="4"/>
      <c r="FU1210" s="4"/>
      <c r="FV1210" s="4"/>
      <c r="FW1210" s="4"/>
      <c r="FX1210" s="4"/>
      <c r="FY1210" s="4"/>
      <c r="FZ1210" s="4"/>
      <c r="GA1210" s="4"/>
      <c r="GB1210" s="4"/>
      <c r="GC1210" s="4"/>
      <c r="GD1210" s="4"/>
      <c r="GE1210" s="4"/>
      <c r="GF1210" s="4"/>
      <c r="GG1210" s="4"/>
      <c r="GH1210" s="4"/>
      <c r="GI1210" s="4"/>
      <c r="GJ1210" s="4"/>
      <c r="GK1210" s="4"/>
      <c r="GL1210" s="4"/>
      <c r="GM1210" s="4"/>
      <c r="GN1210" s="4"/>
      <c r="GO1210" s="4"/>
      <c r="GP1210" s="4"/>
      <c r="GQ1210" s="4"/>
      <c r="GR1210" s="4"/>
      <c r="GS1210" s="4"/>
      <c r="GT1210" s="4"/>
      <c r="GU1210" s="4"/>
      <c r="GV1210" s="4"/>
      <c r="GW1210" s="4"/>
      <c r="GX1210" s="4"/>
      <c r="GY1210" s="4"/>
      <c r="GZ1210" s="4"/>
      <c r="HA1210" s="4"/>
      <c r="HB1210" s="4"/>
      <c r="HC1210" s="4"/>
      <c r="HD1210" s="4"/>
      <c r="HE1210" s="4"/>
      <c r="HF1210" s="4"/>
      <c r="HG1210" s="4"/>
      <c r="HH1210" s="4"/>
      <c r="HI1210" s="4"/>
      <c r="HJ1210" s="4"/>
      <c r="HK1210" s="4"/>
      <c r="HL1210" s="4"/>
      <c r="HM1210" s="4"/>
      <c r="HN1210" s="4"/>
      <c r="HO1210" s="4"/>
      <c r="HP1210" s="4"/>
      <c r="HQ1210" s="4"/>
      <c r="HR1210" s="4"/>
      <c r="HS1210" s="4"/>
      <c r="HT1210" s="4"/>
      <c r="HU1210" s="4"/>
      <c r="HV1210" s="4"/>
      <c r="HW1210" s="4"/>
      <c r="HX1210" s="4"/>
      <c r="HY1210" s="4"/>
      <c r="HZ1210" s="4"/>
      <c r="IA1210" s="4"/>
      <c r="IB1210" s="4"/>
      <c r="IC1210" s="4"/>
      <c r="ID1210" s="4"/>
      <c r="IE1210" s="4"/>
      <c r="IF1210" s="4"/>
    </row>
    <row r="1211" spans="26:240" x14ac:dyDescent="0.2">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c r="DK1211" s="4"/>
      <c r="DL1211" s="4"/>
      <c r="DM1211" s="4"/>
      <c r="DN1211" s="4"/>
      <c r="DO1211" s="4"/>
      <c r="DP1211" s="4"/>
      <c r="DQ1211" s="4"/>
      <c r="DR1211" s="4"/>
      <c r="DS1211" s="4"/>
      <c r="DT1211" s="4"/>
      <c r="DU1211" s="4"/>
      <c r="DV1211" s="4"/>
      <c r="DW1211" s="4"/>
      <c r="DX1211" s="4"/>
      <c r="DY1211" s="4"/>
      <c r="DZ1211" s="4"/>
      <c r="EA1211" s="4"/>
      <c r="EB1211" s="4"/>
      <c r="EC1211" s="4"/>
      <c r="ED1211" s="4"/>
      <c r="EE1211" s="4"/>
      <c r="EF1211" s="4"/>
      <c r="EG1211" s="4"/>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c r="GT1211" s="4"/>
      <c r="GU1211" s="4"/>
      <c r="GV1211" s="4"/>
      <c r="GW1211" s="4"/>
      <c r="GX1211" s="4"/>
      <c r="GY1211" s="4"/>
      <c r="GZ1211" s="4"/>
      <c r="HA1211" s="4"/>
      <c r="HB1211" s="4"/>
      <c r="HC1211" s="4"/>
      <c r="HD1211" s="4"/>
      <c r="HE1211" s="4"/>
      <c r="HF1211" s="4"/>
      <c r="HG1211" s="4"/>
      <c r="HH1211" s="4"/>
      <c r="HI1211" s="4"/>
      <c r="HJ1211" s="4"/>
      <c r="HK1211" s="4"/>
      <c r="HL1211" s="4"/>
      <c r="HM1211" s="4"/>
      <c r="HN1211" s="4"/>
      <c r="HO1211" s="4"/>
      <c r="HP1211" s="4"/>
      <c r="HQ1211" s="4"/>
      <c r="HR1211" s="4"/>
      <c r="HS1211" s="4"/>
      <c r="HT1211" s="4"/>
      <c r="HU1211" s="4"/>
      <c r="HV1211" s="4"/>
      <c r="HW1211" s="4"/>
      <c r="HX1211" s="4"/>
      <c r="HY1211" s="4"/>
      <c r="HZ1211" s="4"/>
      <c r="IA1211" s="4"/>
      <c r="IB1211" s="4"/>
      <c r="IC1211" s="4"/>
      <c r="ID1211" s="4"/>
      <c r="IE1211" s="4"/>
      <c r="IF1211" s="4"/>
    </row>
    <row r="1212" spans="26:240" x14ac:dyDescent="0.2">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c r="DK1212" s="4"/>
      <c r="DL1212" s="4"/>
      <c r="DM1212" s="4"/>
      <c r="DN1212" s="4"/>
      <c r="DO1212" s="4"/>
      <c r="DP1212" s="4"/>
      <c r="DQ1212" s="4"/>
      <c r="DR1212" s="4"/>
      <c r="DS1212" s="4"/>
      <c r="DT1212" s="4"/>
      <c r="DU1212" s="4"/>
      <c r="DV1212" s="4"/>
      <c r="DW1212" s="4"/>
      <c r="DX1212" s="4"/>
      <c r="DY1212" s="4"/>
      <c r="DZ1212" s="4"/>
      <c r="EA1212" s="4"/>
      <c r="EB1212" s="4"/>
      <c r="EC1212" s="4"/>
      <c r="ED1212" s="4"/>
      <c r="EE1212" s="4"/>
      <c r="EF1212" s="4"/>
      <c r="EG1212" s="4"/>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4"/>
      <c r="FR1212" s="4"/>
      <c r="FS1212" s="4"/>
      <c r="FT1212" s="4"/>
      <c r="FU1212" s="4"/>
      <c r="FV1212" s="4"/>
      <c r="FW1212" s="4"/>
      <c r="FX1212" s="4"/>
      <c r="FY1212" s="4"/>
      <c r="FZ1212" s="4"/>
      <c r="GA1212" s="4"/>
      <c r="GB1212" s="4"/>
      <c r="GC1212" s="4"/>
      <c r="GD1212" s="4"/>
      <c r="GE1212" s="4"/>
      <c r="GF1212" s="4"/>
      <c r="GG1212" s="4"/>
      <c r="GH1212" s="4"/>
      <c r="GI1212" s="4"/>
      <c r="GJ1212" s="4"/>
      <c r="GK1212" s="4"/>
      <c r="GL1212" s="4"/>
      <c r="GM1212" s="4"/>
      <c r="GN1212" s="4"/>
      <c r="GO1212" s="4"/>
      <c r="GP1212" s="4"/>
      <c r="GQ1212" s="4"/>
      <c r="GR1212" s="4"/>
      <c r="GS1212" s="4"/>
      <c r="GT1212" s="4"/>
      <c r="GU1212" s="4"/>
      <c r="GV1212" s="4"/>
      <c r="GW1212" s="4"/>
      <c r="GX1212" s="4"/>
      <c r="GY1212" s="4"/>
      <c r="GZ1212" s="4"/>
      <c r="HA1212" s="4"/>
      <c r="HB1212" s="4"/>
      <c r="HC1212" s="4"/>
      <c r="HD1212" s="4"/>
      <c r="HE1212" s="4"/>
      <c r="HF1212" s="4"/>
      <c r="HG1212" s="4"/>
      <c r="HH1212" s="4"/>
      <c r="HI1212" s="4"/>
      <c r="HJ1212" s="4"/>
      <c r="HK1212" s="4"/>
      <c r="HL1212" s="4"/>
      <c r="HM1212" s="4"/>
      <c r="HN1212" s="4"/>
      <c r="HO1212" s="4"/>
      <c r="HP1212" s="4"/>
      <c r="HQ1212" s="4"/>
      <c r="HR1212" s="4"/>
      <c r="HS1212" s="4"/>
      <c r="HT1212" s="4"/>
      <c r="HU1212" s="4"/>
      <c r="HV1212" s="4"/>
      <c r="HW1212" s="4"/>
      <c r="HX1212" s="4"/>
      <c r="HY1212" s="4"/>
      <c r="HZ1212" s="4"/>
      <c r="IA1212" s="4"/>
      <c r="IB1212" s="4"/>
      <c r="IC1212" s="4"/>
      <c r="ID1212" s="4"/>
      <c r="IE1212" s="4"/>
      <c r="IF1212" s="4"/>
    </row>
    <row r="1213" spans="26:240" x14ac:dyDescent="0.2">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c r="DK1213" s="4"/>
      <c r="DL1213" s="4"/>
      <c r="DM1213" s="4"/>
      <c r="DN1213" s="4"/>
      <c r="DO1213" s="4"/>
      <c r="DP1213" s="4"/>
      <c r="DQ1213" s="4"/>
      <c r="DR1213" s="4"/>
      <c r="DS1213" s="4"/>
      <c r="DT1213" s="4"/>
      <c r="DU1213" s="4"/>
      <c r="DV1213" s="4"/>
      <c r="DW1213" s="4"/>
      <c r="DX1213" s="4"/>
      <c r="DY1213" s="4"/>
      <c r="DZ1213" s="4"/>
      <c r="EA1213" s="4"/>
      <c r="EB1213" s="4"/>
      <c r="EC1213" s="4"/>
      <c r="ED1213" s="4"/>
      <c r="EE1213" s="4"/>
      <c r="EF1213" s="4"/>
      <c r="EG1213" s="4"/>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4"/>
      <c r="FR1213" s="4"/>
      <c r="FS1213" s="4"/>
      <c r="FT1213" s="4"/>
      <c r="FU1213" s="4"/>
      <c r="FV1213" s="4"/>
      <c r="FW1213" s="4"/>
      <c r="FX1213" s="4"/>
      <c r="FY1213" s="4"/>
      <c r="FZ1213" s="4"/>
      <c r="GA1213" s="4"/>
      <c r="GB1213" s="4"/>
      <c r="GC1213" s="4"/>
      <c r="GD1213" s="4"/>
      <c r="GE1213" s="4"/>
      <c r="GF1213" s="4"/>
      <c r="GG1213" s="4"/>
      <c r="GH1213" s="4"/>
      <c r="GI1213" s="4"/>
      <c r="GJ1213" s="4"/>
      <c r="GK1213" s="4"/>
      <c r="GL1213" s="4"/>
      <c r="GM1213" s="4"/>
      <c r="GN1213" s="4"/>
      <c r="GO1213" s="4"/>
      <c r="GP1213" s="4"/>
      <c r="GQ1213" s="4"/>
      <c r="GR1213" s="4"/>
      <c r="GS1213" s="4"/>
      <c r="GT1213" s="4"/>
      <c r="GU1213" s="4"/>
      <c r="GV1213" s="4"/>
      <c r="GW1213" s="4"/>
      <c r="GX1213" s="4"/>
      <c r="GY1213" s="4"/>
      <c r="GZ1213" s="4"/>
      <c r="HA1213" s="4"/>
      <c r="HB1213" s="4"/>
      <c r="HC1213" s="4"/>
      <c r="HD1213" s="4"/>
      <c r="HE1213" s="4"/>
      <c r="HF1213" s="4"/>
      <c r="HG1213" s="4"/>
      <c r="HH1213" s="4"/>
      <c r="HI1213" s="4"/>
      <c r="HJ1213" s="4"/>
      <c r="HK1213" s="4"/>
      <c r="HL1213" s="4"/>
      <c r="HM1213" s="4"/>
      <c r="HN1213" s="4"/>
      <c r="HO1213" s="4"/>
      <c r="HP1213" s="4"/>
      <c r="HQ1213" s="4"/>
      <c r="HR1213" s="4"/>
      <c r="HS1213" s="4"/>
      <c r="HT1213" s="4"/>
      <c r="HU1213" s="4"/>
      <c r="HV1213" s="4"/>
      <c r="HW1213" s="4"/>
      <c r="HX1213" s="4"/>
      <c r="HY1213" s="4"/>
      <c r="HZ1213" s="4"/>
      <c r="IA1213" s="4"/>
      <c r="IB1213" s="4"/>
      <c r="IC1213" s="4"/>
      <c r="ID1213" s="4"/>
      <c r="IE1213" s="4"/>
      <c r="IF1213" s="4"/>
    </row>
    <row r="1214" spans="26:240" x14ac:dyDescent="0.2">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c r="DK1214" s="4"/>
      <c r="DL1214" s="4"/>
      <c r="DM1214" s="4"/>
      <c r="DN1214" s="4"/>
      <c r="DO1214" s="4"/>
      <c r="DP1214" s="4"/>
      <c r="DQ1214" s="4"/>
      <c r="DR1214" s="4"/>
      <c r="DS1214" s="4"/>
      <c r="DT1214" s="4"/>
      <c r="DU1214" s="4"/>
      <c r="DV1214" s="4"/>
      <c r="DW1214" s="4"/>
      <c r="DX1214" s="4"/>
      <c r="DY1214" s="4"/>
      <c r="DZ1214" s="4"/>
      <c r="EA1214" s="4"/>
      <c r="EB1214" s="4"/>
      <c r="EC1214" s="4"/>
      <c r="ED1214" s="4"/>
      <c r="EE1214" s="4"/>
      <c r="EF1214" s="4"/>
      <c r="EG1214" s="4"/>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c r="GT1214" s="4"/>
      <c r="GU1214" s="4"/>
      <c r="GV1214" s="4"/>
      <c r="GW1214" s="4"/>
      <c r="GX1214" s="4"/>
      <c r="GY1214" s="4"/>
      <c r="GZ1214" s="4"/>
      <c r="HA1214" s="4"/>
      <c r="HB1214" s="4"/>
      <c r="HC1214" s="4"/>
      <c r="HD1214" s="4"/>
      <c r="HE1214" s="4"/>
      <c r="HF1214" s="4"/>
      <c r="HG1214" s="4"/>
      <c r="HH1214" s="4"/>
      <c r="HI1214" s="4"/>
      <c r="HJ1214" s="4"/>
      <c r="HK1214" s="4"/>
      <c r="HL1214" s="4"/>
      <c r="HM1214" s="4"/>
      <c r="HN1214" s="4"/>
      <c r="HO1214" s="4"/>
      <c r="HP1214" s="4"/>
      <c r="HQ1214" s="4"/>
      <c r="HR1214" s="4"/>
      <c r="HS1214" s="4"/>
      <c r="HT1214" s="4"/>
      <c r="HU1214" s="4"/>
      <c r="HV1214" s="4"/>
      <c r="HW1214" s="4"/>
      <c r="HX1214" s="4"/>
      <c r="HY1214" s="4"/>
      <c r="HZ1214" s="4"/>
      <c r="IA1214" s="4"/>
      <c r="IB1214" s="4"/>
      <c r="IC1214" s="4"/>
      <c r="ID1214" s="4"/>
      <c r="IE1214" s="4"/>
      <c r="IF1214" s="4"/>
    </row>
    <row r="1215" spans="26:240" x14ac:dyDescent="0.2">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c r="DK1215" s="4"/>
      <c r="DL1215" s="4"/>
      <c r="DM1215" s="4"/>
      <c r="DN1215" s="4"/>
      <c r="DO1215" s="4"/>
      <c r="DP1215" s="4"/>
      <c r="DQ1215" s="4"/>
      <c r="DR1215" s="4"/>
      <c r="DS1215" s="4"/>
      <c r="DT1215" s="4"/>
      <c r="DU1215" s="4"/>
      <c r="DV1215" s="4"/>
      <c r="DW1215" s="4"/>
      <c r="DX1215" s="4"/>
      <c r="DY1215" s="4"/>
      <c r="DZ1215" s="4"/>
      <c r="EA1215" s="4"/>
      <c r="EB1215" s="4"/>
      <c r="EC1215" s="4"/>
      <c r="ED1215" s="4"/>
      <c r="EE1215" s="4"/>
      <c r="EF1215" s="4"/>
      <c r="EG1215" s="4"/>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4"/>
      <c r="FR1215" s="4"/>
      <c r="FS1215" s="4"/>
      <c r="FT1215" s="4"/>
      <c r="FU1215" s="4"/>
      <c r="FV1215" s="4"/>
      <c r="FW1215" s="4"/>
      <c r="FX1215" s="4"/>
      <c r="FY1215" s="4"/>
      <c r="FZ1215" s="4"/>
      <c r="GA1215" s="4"/>
      <c r="GB1215" s="4"/>
      <c r="GC1215" s="4"/>
      <c r="GD1215" s="4"/>
      <c r="GE1215" s="4"/>
      <c r="GF1215" s="4"/>
      <c r="GG1215" s="4"/>
      <c r="GH1215" s="4"/>
      <c r="GI1215" s="4"/>
      <c r="GJ1215" s="4"/>
      <c r="GK1215" s="4"/>
      <c r="GL1215" s="4"/>
      <c r="GM1215" s="4"/>
      <c r="GN1215" s="4"/>
      <c r="GO1215" s="4"/>
      <c r="GP1215" s="4"/>
      <c r="GQ1215" s="4"/>
      <c r="GR1215" s="4"/>
      <c r="GS1215" s="4"/>
      <c r="GT1215" s="4"/>
      <c r="GU1215" s="4"/>
      <c r="GV1215" s="4"/>
      <c r="GW1215" s="4"/>
      <c r="GX1215" s="4"/>
      <c r="GY1215" s="4"/>
      <c r="GZ1215" s="4"/>
      <c r="HA1215" s="4"/>
      <c r="HB1215" s="4"/>
      <c r="HC1215" s="4"/>
      <c r="HD1215" s="4"/>
      <c r="HE1215" s="4"/>
      <c r="HF1215" s="4"/>
      <c r="HG1215" s="4"/>
      <c r="HH1215" s="4"/>
      <c r="HI1215" s="4"/>
      <c r="HJ1215" s="4"/>
      <c r="HK1215" s="4"/>
      <c r="HL1215" s="4"/>
      <c r="HM1215" s="4"/>
      <c r="HN1215" s="4"/>
      <c r="HO1215" s="4"/>
      <c r="HP1215" s="4"/>
      <c r="HQ1215" s="4"/>
      <c r="HR1215" s="4"/>
      <c r="HS1215" s="4"/>
      <c r="HT1215" s="4"/>
      <c r="HU1215" s="4"/>
      <c r="HV1215" s="4"/>
      <c r="HW1215" s="4"/>
      <c r="HX1215" s="4"/>
      <c r="HY1215" s="4"/>
      <c r="HZ1215" s="4"/>
      <c r="IA1215" s="4"/>
      <c r="IB1215" s="4"/>
      <c r="IC1215" s="4"/>
      <c r="ID1215" s="4"/>
      <c r="IE1215" s="4"/>
      <c r="IF1215" s="4"/>
    </row>
    <row r="1216" spans="26:240" x14ac:dyDescent="0.2">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c r="DK1216" s="4"/>
      <c r="DL1216" s="4"/>
      <c r="DM1216" s="4"/>
      <c r="DN1216" s="4"/>
      <c r="DO1216" s="4"/>
      <c r="DP1216" s="4"/>
      <c r="DQ1216" s="4"/>
      <c r="DR1216" s="4"/>
      <c r="DS1216" s="4"/>
      <c r="DT1216" s="4"/>
      <c r="DU1216" s="4"/>
      <c r="DV1216" s="4"/>
      <c r="DW1216" s="4"/>
      <c r="DX1216" s="4"/>
      <c r="DY1216" s="4"/>
      <c r="DZ1216" s="4"/>
      <c r="EA1216" s="4"/>
      <c r="EB1216" s="4"/>
      <c r="EC1216" s="4"/>
      <c r="ED1216" s="4"/>
      <c r="EE1216" s="4"/>
      <c r="EF1216" s="4"/>
      <c r="EG1216" s="4"/>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4"/>
      <c r="FR1216" s="4"/>
      <c r="FS1216" s="4"/>
      <c r="FT1216" s="4"/>
      <c r="FU1216" s="4"/>
      <c r="FV1216" s="4"/>
      <c r="FW1216" s="4"/>
      <c r="FX1216" s="4"/>
      <c r="FY1216" s="4"/>
      <c r="FZ1216" s="4"/>
      <c r="GA1216" s="4"/>
      <c r="GB1216" s="4"/>
      <c r="GC1216" s="4"/>
      <c r="GD1216" s="4"/>
      <c r="GE1216" s="4"/>
      <c r="GF1216" s="4"/>
      <c r="GG1216" s="4"/>
      <c r="GH1216" s="4"/>
      <c r="GI1216" s="4"/>
      <c r="GJ1216" s="4"/>
      <c r="GK1216" s="4"/>
      <c r="GL1216" s="4"/>
      <c r="GM1216" s="4"/>
      <c r="GN1216" s="4"/>
      <c r="GO1216" s="4"/>
      <c r="GP1216" s="4"/>
      <c r="GQ1216" s="4"/>
      <c r="GR1216" s="4"/>
      <c r="GS1216" s="4"/>
      <c r="GT1216" s="4"/>
      <c r="GU1216" s="4"/>
      <c r="GV1216" s="4"/>
      <c r="GW1216" s="4"/>
      <c r="GX1216" s="4"/>
      <c r="GY1216" s="4"/>
      <c r="GZ1216" s="4"/>
      <c r="HA1216" s="4"/>
      <c r="HB1216" s="4"/>
      <c r="HC1216" s="4"/>
      <c r="HD1216" s="4"/>
      <c r="HE1216" s="4"/>
      <c r="HF1216" s="4"/>
      <c r="HG1216" s="4"/>
      <c r="HH1216" s="4"/>
      <c r="HI1216" s="4"/>
      <c r="HJ1216" s="4"/>
      <c r="HK1216" s="4"/>
      <c r="HL1216" s="4"/>
      <c r="HM1216" s="4"/>
      <c r="HN1216" s="4"/>
      <c r="HO1216" s="4"/>
      <c r="HP1216" s="4"/>
      <c r="HQ1216" s="4"/>
      <c r="HR1216" s="4"/>
      <c r="HS1216" s="4"/>
      <c r="HT1216" s="4"/>
      <c r="HU1216" s="4"/>
      <c r="HV1216" s="4"/>
      <c r="HW1216" s="4"/>
      <c r="HX1216" s="4"/>
      <c r="HY1216" s="4"/>
      <c r="HZ1216" s="4"/>
      <c r="IA1216" s="4"/>
      <c r="IB1216" s="4"/>
      <c r="IC1216" s="4"/>
      <c r="ID1216" s="4"/>
      <c r="IE1216" s="4"/>
      <c r="IF1216" s="4"/>
    </row>
    <row r="1217" spans="26:240" x14ac:dyDescent="0.2">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c r="DK1217" s="4"/>
      <c r="DL1217" s="4"/>
      <c r="DM1217" s="4"/>
      <c r="DN1217" s="4"/>
      <c r="DO1217" s="4"/>
      <c r="DP1217" s="4"/>
      <c r="DQ1217" s="4"/>
      <c r="DR1217" s="4"/>
      <c r="DS1217" s="4"/>
      <c r="DT1217" s="4"/>
      <c r="DU1217" s="4"/>
      <c r="DV1217" s="4"/>
      <c r="DW1217" s="4"/>
      <c r="DX1217" s="4"/>
      <c r="DY1217" s="4"/>
      <c r="DZ1217" s="4"/>
      <c r="EA1217" s="4"/>
      <c r="EB1217" s="4"/>
      <c r="EC1217" s="4"/>
      <c r="ED1217" s="4"/>
      <c r="EE1217" s="4"/>
      <c r="EF1217" s="4"/>
      <c r="EG1217" s="4"/>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c r="GT1217" s="4"/>
      <c r="GU1217" s="4"/>
      <c r="GV1217" s="4"/>
      <c r="GW1217" s="4"/>
      <c r="GX1217" s="4"/>
      <c r="GY1217" s="4"/>
      <c r="GZ1217" s="4"/>
      <c r="HA1217" s="4"/>
      <c r="HB1217" s="4"/>
      <c r="HC1217" s="4"/>
      <c r="HD1217" s="4"/>
      <c r="HE1217" s="4"/>
      <c r="HF1217" s="4"/>
      <c r="HG1217" s="4"/>
      <c r="HH1217" s="4"/>
      <c r="HI1217" s="4"/>
      <c r="HJ1217" s="4"/>
      <c r="HK1217" s="4"/>
      <c r="HL1217" s="4"/>
      <c r="HM1217" s="4"/>
      <c r="HN1217" s="4"/>
      <c r="HO1217" s="4"/>
      <c r="HP1217" s="4"/>
      <c r="HQ1217" s="4"/>
      <c r="HR1217" s="4"/>
      <c r="HS1217" s="4"/>
      <c r="HT1217" s="4"/>
      <c r="HU1217" s="4"/>
      <c r="HV1217" s="4"/>
      <c r="HW1217" s="4"/>
      <c r="HX1217" s="4"/>
      <c r="HY1217" s="4"/>
      <c r="HZ1217" s="4"/>
      <c r="IA1217" s="4"/>
      <c r="IB1217" s="4"/>
      <c r="IC1217" s="4"/>
      <c r="ID1217" s="4"/>
      <c r="IE1217" s="4"/>
      <c r="IF1217" s="4"/>
    </row>
    <row r="1218" spans="26:240" x14ac:dyDescent="0.2">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row>
    <row r="1219" spans="26:240" x14ac:dyDescent="0.2">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row>
    <row r="1220" spans="26:240" x14ac:dyDescent="0.2">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row>
    <row r="1221" spans="26:240" x14ac:dyDescent="0.2">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row>
    <row r="1222" spans="26:240" x14ac:dyDescent="0.2">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row>
    <row r="1223" spans="26:240" x14ac:dyDescent="0.2">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row>
    <row r="1224" spans="26:240" x14ac:dyDescent="0.2">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row>
    <row r="1225" spans="26:240" x14ac:dyDescent="0.2">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row>
    <row r="1226" spans="26:240" x14ac:dyDescent="0.2">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row>
    <row r="1227" spans="26:240" x14ac:dyDescent="0.2">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row>
    <row r="1228" spans="26:240" x14ac:dyDescent="0.2">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row>
    <row r="1229" spans="26:240" x14ac:dyDescent="0.2">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row>
    <row r="1230" spans="26:240" x14ac:dyDescent="0.2">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row>
    <row r="1231" spans="26:240" x14ac:dyDescent="0.2">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row>
    <row r="1232" spans="26:240" x14ac:dyDescent="0.2">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row>
    <row r="1233" spans="26:240" x14ac:dyDescent="0.2">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row>
    <row r="1234" spans="26:240" x14ac:dyDescent="0.2">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row>
    <row r="1235" spans="26:240" x14ac:dyDescent="0.2">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row>
    <row r="1236" spans="26:240" x14ac:dyDescent="0.2">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row>
    <row r="1237" spans="26:240" x14ac:dyDescent="0.2">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row>
    <row r="1238" spans="26:240" x14ac:dyDescent="0.2">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row>
    <row r="1239" spans="26:240" x14ac:dyDescent="0.2">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row>
    <row r="1240" spans="26:240" x14ac:dyDescent="0.2">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row>
    <row r="1241" spans="26:240" x14ac:dyDescent="0.2">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row>
    <row r="1242" spans="26:240" x14ac:dyDescent="0.2">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row>
    <row r="1243" spans="26:240" x14ac:dyDescent="0.2">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row>
    <row r="1244" spans="26:240" x14ac:dyDescent="0.2">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row>
    <row r="1245" spans="26:240" x14ac:dyDescent="0.2">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row>
    <row r="1246" spans="26:240" x14ac:dyDescent="0.2">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row>
    <row r="1247" spans="26:240" x14ac:dyDescent="0.2">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row>
    <row r="1248" spans="26:240" x14ac:dyDescent="0.2">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row>
    <row r="1249" spans="26:240" x14ac:dyDescent="0.2">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row>
    <row r="1250" spans="26:240" x14ac:dyDescent="0.2">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row>
    <row r="1251" spans="26:240" x14ac:dyDescent="0.2">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row>
    <row r="1252" spans="26:240" x14ac:dyDescent="0.2">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row>
    <row r="1253" spans="26:240" x14ac:dyDescent="0.2">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row>
    <row r="1254" spans="26:240" x14ac:dyDescent="0.2">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row>
    <row r="1255" spans="26:240" x14ac:dyDescent="0.2">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row>
    <row r="1256" spans="26:240" x14ac:dyDescent="0.2">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row>
    <row r="1257" spans="26:240" x14ac:dyDescent="0.2">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row>
    <row r="1258" spans="26:240" x14ac:dyDescent="0.2">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row>
    <row r="1259" spans="26:240" x14ac:dyDescent="0.2">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row>
    <row r="1260" spans="26:240" x14ac:dyDescent="0.2">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row>
    <row r="1261" spans="26:240" x14ac:dyDescent="0.2">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row>
    <row r="1262" spans="26:240" x14ac:dyDescent="0.2">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row>
    <row r="1263" spans="26:240" x14ac:dyDescent="0.2">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row>
    <row r="1264" spans="26:240" x14ac:dyDescent="0.2">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row>
    <row r="1265" spans="26:240" x14ac:dyDescent="0.2">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row>
    <row r="1266" spans="26:240" x14ac:dyDescent="0.2">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row>
    <row r="1267" spans="26:240" x14ac:dyDescent="0.2">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row>
    <row r="1268" spans="26:240" x14ac:dyDescent="0.2">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row>
    <row r="1269" spans="26:240" x14ac:dyDescent="0.2">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row>
    <row r="1270" spans="26:240" x14ac:dyDescent="0.2">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row>
    <row r="1271" spans="26:240" x14ac:dyDescent="0.2">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row>
    <row r="1272" spans="26:240" x14ac:dyDescent="0.2">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row>
    <row r="1273" spans="26:240" x14ac:dyDescent="0.2">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row>
    <row r="1274" spans="26:240" x14ac:dyDescent="0.2">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row>
    <row r="1275" spans="26:240" x14ac:dyDescent="0.2">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row>
    <row r="1276" spans="26:240" x14ac:dyDescent="0.2">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row>
    <row r="1277" spans="26:240" x14ac:dyDescent="0.2">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row>
    <row r="1278" spans="26:240" x14ac:dyDescent="0.2">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row>
    <row r="1279" spans="26:240" x14ac:dyDescent="0.2">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row>
    <row r="1280" spans="26:240" x14ac:dyDescent="0.2">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row>
    <row r="1281" spans="26:240" x14ac:dyDescent="0.2">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row>
    <row r="1282" spans="26:240" x14ac:dyDescent="0.2">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row>
    <row r="1283" spans="26:240" x14ac:dyDescent="0.2">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row>
    <row r="1284" spans="26:240" x14ac:dyDescent="0.2">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row>
    <row r="1285" spans="26:240" x14ac:dyDescent="0.2">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row>
    <row r="1286" spans="26:240" x14ac:dyDescent="0.2">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row>
    <row r="1287" spans="26:240" x14ac:dyDescent="0.2">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row>
    <row r="1288" spans="26:240" x14ac:dyDescent="0.2">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row>
    <row r="1289" spans="26:240" x14ac:dyDescent="0.2">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row>
    <row r="1290" spans="26:240" x14ac:dyDescent="0.2">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row>
    <row r="1291" spans="26:240" x14ac:dyDescent="0.2">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row>
    <row r="1292" spans="26:240" x14ac:dyDescent="0.2">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row>
    <row r="1293" spans="26:240" x14ac:dyDescent="0.2">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row>
    <row r="1294" spans="26:240" x14ac:dyDescent="0.2">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row>
    <row r="1295" spans="26:240" x14ac:dyDescent="0.2">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row>
    <row r="1296" spans="26:240" x14ac:dyDescent="0.2">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row>
    <row r="1297" spans="26:240" x14ac:dyDescent="0.2">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row>
    <row r="1298" spans="26:240" x14ac:dyDescent="0.2">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row>
    <row r="1299" spans="26:240" x14ac:dyDescent="0.2">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row>
    <row r="1300" spans="26:240" x14ac:dyDescent="0.2">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row>
    <row r="1301" spans="26:240" x14ac:dyDescent="0.2">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row>
    <row r="1302" spans="26:240" x14ac:dyDescent="0.2">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row>
    <row r="1303" spans="26:240" x14ac:dyDescent="0.2">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row>
    <row r="1304" spans="26:240" x14ac:dyDescent="0.2">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row>
    <row r="1305" spans="26:240" x14ac:dyDescent="0.2">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row>
    <row r="1306" spans="26:240" x14ac:dyDescent="0.2">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row>
    <row r="1307" spans="26:240" x14ac:dyDescent="0.2">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row>
    <row r="1308" spans="26:240" x14ac:dyDescent="0.2">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row>
    <row r="1309" spans="26:240" x14ac:dyDescent="0.2">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row>
    <row r="1310" spans="26:240" x14ac:dyDescent="0.2">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row>
    <row r="1311" spans="26:240" x14ac:dyDescent="0.2">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row>
    <row r="1312" spans="26:240" x14ac:dyDescent="0.2">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row>
    <row r="1313" spans="26:240" x14ac:dyDescent="0.2">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row>
    <row r="1314" spans="26:240" x14ac:dyDescent="0.2">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row>
    <row r="1315" spans="26:240" x14ac:dyDescent="0.2">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row>
    <row r="1316" spans="26:240" x14ac:dyDescent="0.2">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row>
    <row r="1317" spans="26:240" x14ac:dyDescent="0.2">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row>
    <row r="1318" spans="26:240" x14ac:dyDescent="0.2">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row>
    <row r="1319" spans="26:240" x14ac:dyDescent="0.2">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row>
    <row r="1320" spans="26:240" x14ac:dyDescent="0.2">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row>
    <row r="1321" spans="26:240" x14ac:dyDescent="0.2">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row>
    <row r="1322" spans="26:240" x14ac:dyDescent="0.2">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row>
    <row r="1323" spans="26:240" x14ac:dyDescent="0.2">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row>
    <row r="1324" spans="26:240" x14ac:dyDescent="0.2">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row>
    <row r="1325" spans="26:240" x14ac:dyDescent="0.2">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row>
    <row r="1326" spans="26:240" x14ac:dyDescent="0.2">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row>
    <row r="1327" spans="26:240" x14ac:dyDescent="0.2">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row>
    <row r="1328" spans="26:240" x14ac:dyDescent="0.2">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row>
    <row r="1329" spans="26:240" x14ac:dyDescent="0.2">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row>
    <row r="1330" spans="26:240" x14ac:dyDescent="0.2">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row>
    <row r="1331" spans="26:240" x14ac:dyDescent="0.2">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row>
    <row r="1332" spans="26:240" x14ac:dyDescent="0.2">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row>
    <row r="1333" spans="26:240" x14ac:dyDescent="0.2">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row>
    <row r="1334" spans="26:240" x14ac:dyDescent="0.2">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row>
    <row r="1335" spans="26:240" x14ac:dyDescent="0.2">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row>
    <row r="1336" spans="26:240" x14ac:dyDescent="0.2">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row>
    <row r="1337" spans="26:240" x14ac:dyDescent="0.2">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row>
    <row r="1338" spans="26:240" x14ac:dyDescent="0.2">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row>
    <row r="1339" spans="26:240" x14ac:dyDescent="0.2">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row>
    <row r="1340" spans="26:240" x14ac:dyDescent="0.2">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row>
    <row r="1341" spans="26:240" x14ac:dyDescent="0.2">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row>
    <row r="1342" spans="26:240" x14ac:dyDescent="0.2">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row>
    <row r="1343" spans="26:240" x14ac:dyDescent="0.2">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row>
    <row r="1344" spans="26:240" x14ac:dyDescent="0.2">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row>
    <row r="1345" spans="26:240" x14ac:dyDescent="0.2">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row>
    <row r="1346" spans="26:240" x14ac:dyDescent="0.2">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row>
    <row r="1347" spans="26:240" x14ac:dyDescent="0.2">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row>
    <row r="1348" spans="26:240" x14ac:dyDescent="0.2">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row>
    <row r="1349" spans="26:240" x14ac:dyDescent="0.2">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row>
    <row r="1350" spans="26:240" x14ac:dyDescent="0.2">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row>
    <row r="1351" spans="26:240" x14ac:dyDescent="0.2">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row>
    <row r="1352" spans="26:240" x14ac:dyDescent="0.2">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row>
    <row r="1353" spans="26:240" x14ac:dyDescent="0.2">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row>
    <row r="1354" spans="26:240" x14ac:dyDescent="0.2">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row>
    <row r="1355" spans="26:240" x14ac:dyDescent="0.2">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row>
    <row r="1356" spans="26:240" x14ac:dyDescent="0.2">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row>
    <row r="1357" spans="26:240" x14ac:dyDescent="0.2">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row>
    <row r="1358" spans="26:240" x14ac:dyDescent="0.2">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row>
    <row r="1359" spans="26:240" x14ac:dyDescent="0.2">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row>
    <row r="1360" spans="26:240" x14ac:dyDescent="0.2">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row>
    <row r="1361" spans="26:240" x14ac:dyDescent="0.2">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row>
    <row r="1362" spans="26:240" x14ac:dyDescent="0.2">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row>
    <row r="1363" spans="26:240" x14ac:dyDescent="0.2">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row>
    <row r="1364" spans="26:240" x14ac:dyDescent="0.2">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row>
    <row r="1365" spans="26:240" x14ac:dyDescent="0.2">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row>
    <row r="1366" spans="26:240" x14ac:dyDescent="0.2">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row>
    <row r="1367" spans="26:240" x14ac:dyDescent="0.2">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row>
    <row r="1368" spans="26:240" x14ac:dyDescent="0.2">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row>
    <row r="1369" spans="26:240" x14ac:dyDescent="0.2">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row>
    <row r="1370" spans="26:240" x14ac:dyDescent="0.2">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row>
    <row r="1371" spans="26:240" x14ac:dyDescent="0.2">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row>
    <row r="1372" spans="26:240" x14ac:dyDescent="0.2">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row>
    <row r="1373" spans="26:240" x14ac:dyDescent="0.2">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row>
    <row r="1374" spans="26:240" x14ac:dyDescent="0.2">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row>
    <row r="1375" spans="26:240" x14ac:dyDescent="0.2">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row>
    <row r="1376" spans="26:240" x14ac:dyDescent="0.2">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row>
    <row r="1377" spans="26:240" x14ac:dyDescent="0.2">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row>
    <row r="1378" spans="26:240" x14ac:dyDescent="0.2">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row>
    <row r="1379" spans="26:240" x14ac:dyDescent="0.2">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row>
    <row r="1380" spans="26:240" x14ac:dyDescent="0.2">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row>
    <row r="1381" spans="26:240" x14ac:dyDescent="0.2">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row>
    <row r="1382" spans="26:240" x14ac:dyDescent="0.2">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row>
    <row r="1383" spans="26:240" x14ac:dyDescent="0.2">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row>
    <row r="1384" spans="26:240" x14ac:dyDescent="0.2">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row>
    <row r="1385" spans="26:240" x14ac:dyDescent="0.2">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row>
    <row r="1386" spans="26:240" x14ac:dyDescent="0.2">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row>
    <row r="1387" spans="26:240" x14ac:dyDescent="0.2">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row>
    <row r="1388" spans="26:240" x14ac:dyDescent="0.2">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row>
    <row r="1389" spans="26:240" x14ac:dyDescent="0.2">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row>
    <row r="1390" spans="26:240" x14ac:dyDescent="0.2">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row>
    <row r="1391" spans="26:240" x14ac:dyDescent="0.2">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row>
    <row r="1392" spans="26:240" x14ac:dyDescent="0.2">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row>
    <row r="1393" spans="26:240" x14ac:dyDescent="0.2">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row>
    <row r="1394" spans="26:240" x14ac:dyDescent="0.2">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row>
    <row r="1395" spans="26:240" x14ac:dyDescent="0.2">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row>
    <row r="1396" spans="26:240" x14ac:dyDescent="0.2">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row>
    <row r="1397" spans="26:240" x14ac:dyDescent="0.2">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row>
    <row r="1398" spans="26:240" x14ac:dyDescent="0.2">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row>
    <row r="1399" spans="26:240" x14ac:dyDescent="0.2">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row>
    <row r="1400" spans="26:240" x14ac:dyDescent="0.2">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row>
    <row r="1401" spans="26:240" x14ac:dyDescent="0.2">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row>
    <row r="1402" spans="26:240" x14ac:dyDescent="0.2">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row>
    <row r="1403" spans="26:240" x14ac:dyDescent="0.2">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row>
    <row r="1404" spans="26:240" x14ac:dyDescent="0.2">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row>
    <row r="1405" spans="26:240" x14ac:dyDescent="0.2">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row>
    <row r="1406" spans="26:240" x14ac:dyDescent="0.2">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row>
    <row r="1407" spans="26:240" x14ac:dyDescent="0.2">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row>
    <row r="1408" spans="26:240" x14ac:dyDescent="0.2">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row>
    <row r="1409" spans="26:240" x14ac:dyDescent="0.2">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row>
    <row r="1410" spans="26:240" x14ac:dyDescent="0.2">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row>
    <row r="1411" spans="26:240" x14ac:dyDescent="0.2">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row>
    <row r="1412" spans="26:240" x14ac:dyDescent="0.2">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row>
    <row r="1413" spans="26:240" x14ac:dyDescent="0.2">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row>
    <row r="1414" spans="26:240" x14ac:dyDescent="0.2">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row>
    <row r="1415" spans="26:240" x14ac:dyDescent="0.2">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row>
    <row r="1416" spans="26:240" x14ac:dyDescent="0.2">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row>
    <row r="1417" spans="26:240" x14ac:dyDescent="0.2">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row>
    <row r="1418" spans="26:240" x14ac:dyDescent="0.2">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row>
    <row r="1419" spans="26:240" x14ac:dyDescent="0.2">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row>
    <row r="1420" spans="26:240" x14ac:dyDescent="0.2">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row>
    <row r="1421" spans="26:240" x14ac:dyDescent="0.2">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row>
    <row r="1422" spans="26:240" x14ac:dyDescent="0.2">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row>
    <row r="1423" spans="26:240" x14ac:dyDescent="0.2">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row>
    <row r="1424" spans="26:240" x14ac:dyDescent="0.2">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row>
    <row r="1425" spans="26:240" x14ac:dyDescent="0.2">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row>
    <row r="1426" spans="26:240" x14ac:dyDescent="0.2">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row>
    <row r="1427" spans="26:240" x14ac:dyDescent="0.2">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row>
    <row r="1428" spans="26:240" x14ac:dyDescent="0.2">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row>
    <row r="1429" spans="26:240" x14ac:dyDescent="0.2">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row>
    <row r="1430" spans="26:240" x14ac:dyDescent="0.2">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row>
    <row r="1431" spans="26:240" x14ac:dyDescent="0.2">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row>
    <row r="1432" spans="26:240" x14ac:dyDescent="0.2">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row>
    <row r="1433" spans="26:240" x14ac:dyDescent="0.2">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row>
    <row r="1434" spans="26:240" x14ac:dyDescent="0.2">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row>
    <row r="1435" spans="26:240" x14ac:dyDescent="0.2">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row>
    <row r="1436" spans="26:240" x14ac:dyDescent="0.2">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row>
    <row r="1437" spans="26:240" x14ac:dyDescent="0.2">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row>
    <row r="1438" spans="26:240" x14ac:dyDescent="0.2">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row>
    <row r="1439" spans="26:240" x14ac:dyDescent="0.2">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row>
    <row r="1440" spans="26:240" x14ac:dyDescent="0.2">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row>
    <row r="1441" spans="26:240" x14ac:dyDescent="0.2">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row>
    <row r="1442" spans="26:240" x14ac:dyDescent="0.2">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row>
    <row r="1443" spans="26:240" x14ac:dyDescent="0.2">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row>
    <row r="1444" spans="26:240" x14ac:dyDescent="0.2">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row>
    <row r="1445" spans="26:240" x14ac:dyDescent="0.2">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row>
    <row r="1446" spans="26:240" x14ac:dyDescent="0.2">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row>
    <row r="1447" spans="26:240" x14ac:dyDescent="0.2">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row>
    <row r="1448" spans="26:240" x14ac:dyDescent="0.2">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row>
    <row r="1449" spans="26:240" x14ac:dyDescent="0.2">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row>
    <row r="1450" spans="26:240" x14ac:dyDescent="0.2">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row>
    <row r="1451" spans="26:240" x14ac:dyDescent="0.2">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row>
    <row r="1452" spans="26:240" x14ac:dyDescent="0.2">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4"/>
      <c r="DX1452" s="4"/>
      <c r="DY1452" s="4"/>
      <c r="DZ1452" s="4"/>
      <c r="EA1452" s="4"/>
      <c r="EB1452" s="4"/>
      <c r="EC1452" s="4"/>
      <c r="ED1452" s="4"/>
      <c r="EE1452" s="4"/>
      <c r="EF1452" s="4"/>
      <c r="EG1452" s="4"/>
      <c r="EH1452" s="4"/>
      <c r="EI1452" s="4"/>
      <c r="EJ1452" s="4"/>
      <c r="EK1452" s="4"/>
      <c r="EL1452" s="4"/>
      <c r="EM1452" s="4"/>
      <c r="EN1452" s="4"/>
      <c r="EO1452" s="4"/>
      <c r="EP1452" s="4"/>
      <c r="EQ1452" s="4"/>
      <c r="ER1452" s="4"/>
      <c r="ES1452" s="4"/>
      <c r="ET1452" s="4"/>
      <c r="EU1452" s="4"/>
      <c r="EV1452" s="4"/>
      <c r="EW1452" s="4"/>
      <c r="EX1452" s="4"/>
      <c r="EY1452" s="4"/>
      <c r="EZ1452" s="4"/>
      <c r="FA1452" s="4"/>
      <c r="FB1452" s="4"/>
      <c r="FC1452" s="4"/>
      <c r="FD1452" s="4"/>
      <c r="FE1452" s="4"/>
      <c r="FF1452" s="4"/>
      <c r="FG1452" s="4"/>
      <c r="FH1452" s="4"/>
      <c r="FI1452" s="4"/>
      <c r="FJ1452" s="4"/>
      <c r="FK1452" s="4"/>
      <c r="FL1452" s="4"/>
      <c r="FM1452" s="4"/>
      <c r="FN1452" s="4"/>
      <c r="FO1452" s="4"/>
      <c r="FP1452" s="4"/>
      <c r="FQ1452" s="4"/>
      <c r="FR1452" s="4"/>
      <c r="FS1452" s="4"/>
      <c r="FT1452" s="4"/>
      <c r="FU1452" s="4"/>
      <c r="FV1452" s="4"/>
      <c r="FW1452" s="4"/>
      <c r="FX1452" s="4"/>
      <c r="FY1452" s="4"/>
      <c r="FZ1452" s="4"/>
      <c r="GA1452" s="4"/>
      <c r="GB1452" s="4"/>
      <c r="GC1452" s="4"/>
      <c r="GD1452" s="4"/>
      <c r="GE1452" s="4"/>
      <c r="GF1452" s="4"/>
      <c r="GG1452" s="4"/>
      <c r="GH1452" s="4"/>
      <c r="GI1452" s="4"/>
      <c r="GJ1452" s="4"/>
      <c r="GK1452" s="4"/>
      <c r="GL1452" s="4"/>
      <c r="GM1452" s="4"/>
      <c r="GN1452" s="4"/>
      <c r="GO1452" s="4"/>
      <c r="GP1452" s="4"/>
      <c r="GQ1452" s="4"/>
      <c r="GR1452" s="4"/>
      <c r="GS1452" s="4"/>
      <c r="GT1452" s="4"/>
      <c r="GU1452" s="4"/>
      <c r="GV1452" s="4"/>
      <c r="GW1452" s="4"/>
      <c r="GX1452" s="4"/>
      <c r="GY1452" s="4"/>
      <c r="GZ1452" s="4"/>
      <c r="HA1452" s="4"/>
      <c r="HB1452" s="4"/>
      <c r="HC1452" s="4"/>
      <c r="HD1452" s="4"/>
      <c r="HE1452" s="4"/>
      <c r="HF1452" s="4"/>
      <c r="HG1452" s="4"/>
      <c r="HH1452" s="4"/>
      <c r="HI1452" s="4"/>
      <c r="HJ1452" s="4"/>
      <c r="HK1452" s="4"/>
      <c r="HL1452" s="4"/>
      <c r="HM1452" s="4"/>
      <c r="HN1452" s="4"/>
      <c r="HO1452" s="4"/>
      <c r="HP1452" s="4"/>
      <c r="HQ1452" s="4"/>
      <c r="HR1452" s="4"/>
      <c r="HS1452" s="4"/>
      <c r="HT1452" s="4"/>
      <c r="HU1452" s="4"/>
      <c r="HV1452" s="4"/>
      <c r="HW1452" s="4"/>
      <c r="HX1452" s="4"/>
      <c r="HY1452" s="4"/>
      <c r="HZ1452" s="4"/>
      <c r="IA1452" s="4"/>
      <c r="IB1452" s="4"/>
      <c r="IC1452" s="4"/>
      <c r="ID1452" s="4"/>
      <c r="IE1452" s="4"/>
      <c r="IF1452" s="4"/>
    </row>
    <row r="1453" spans="26:240" x14ac:dyDescent="0.2">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4"/>
      <c r="DX1453" s="4"/>
      <c r="DY1453" s="4"/>
      <c r="DZ1453" s="4"/>
      <c r="EA1453" s="4"/>
      <c r="EB1453" s="4"/>
      <c r="EC1453" s="4"/>
      <c r="ED1453" s="4"/>
      <c r="EE1453" s="4"/>
      <c r="EF1453" s="4"/>
      <c r="EG1453" s="4"/>
      <c r="EH1453" s="4"/>
      <c r="EI1453" s="4"/>
      <c r="EJ1453" s="4"/>
      <c r="EK1453" s="4"/>
      <c r="EL1453" s="4"/>
      <c r="EM1453" s="4"/>
      <c r="EN1453" s="4"/>
      <c r="EO1453" s="4"/>
      <c r="EP1453" s="4"/>
      <c r="EQ1453" s="4"/>
      <c r="ER1453" s="4"/>
      <c r="ES1453" s="4"/>
      <c r="ET1453" s="4"/>
      <c r="EU1453" s="4"/>
      <c r="EV1453" s="4"/>
      <c r="EW1453" s="4"/>
      <c r="EX1453" s="4"/>
      <c r="EY1453" s="4"/>
      <c r="EZ1453" s="4"/>
      <c r="FA1453" s="4"/>
      <c r="FB1453" s="4"/>
      <c r="FC1453" s="4"/>
      <c r="FD1453" s="4"/>
      <c r="FE1453" s="4"/>
      <c r="FF1453" s="4"/>
      <c r="FG1453" s="4"/>
      <c r="FH1453" s="4"/>
      <c r="FI1453" s="4"/>
      <c r="FJ1453" s="4"/>
      <c r="FK1453" s="4"/>
      <c r="FL1453" s="4"/>
      <c r="FM1453" s="4"/>
      <c r="FN1453" s="4"/>
      <c r="FO1453" s="4"/>
      <c r="FP1453" s="4"/>
      <c r="FQ1453" s="4"/>
      <c r="FR1453" s="4"/>
      <c r="FS1453" s="4"/>
      <c r="FT1453" s="4"/>
      <c r="FU1453" s="4"/>
      <c r="FV1453" s="4"/>
      <c r="FW1453" s="4"/>
      <c r="FX1453" s="4"/>
      <c r="FY1453" s="4"/>
      <c r="FZ1453" s="4"/>
      <c r="GA1453" s="4"/>
      <c r="GB1453" s="4"/>
      <c r="GC1453" s="4"/>
      <c r="GD1453" s="4"/>
      <c r="GE1453" s="4"/>
      <c r="GF1453" s="4"/>
      <c r="GG1453" s="4"/>
      <c r="GH1453" s="4"/>
      <c r="GI1453" s="4"/>
      <c r="GJ1453" s="4"/>
      <c r="GK1453" s="4"/>
      <c r="GL1453" s="4"/>
      <c r="GM1453" s="4"/>
      <c r="GN1453" s="4"/>
      <c r="GO1453" s="4"/>
      <c r="GP1453" s="4"/>
      <c r="GQ1453" s="4"/>
      <c r="GR1453" s="4"/>
      <c r="GS1453" s="4"/>
      <c r="GT1453" s="4"/>
      <c r="GU1453" s="4"/>
      <c r="GV1453" s="4"/>
      <c r="GW1453" s="4"/>
      <c r="GX1453" s="4"/>
      <c r="GY1453" s="4"/>
      <c r="GZ1453" s="4"/>
      <c r="HA1453" s="4"/>
      <c r="HB1453" s="4"/>
      <c r="HC1453" s="4"/>
      <c r="HD1453" s="4"/>
      <c r="HE1453" s="4"/>
      <c r="HF1453" s="4"/>
      <c r="HG1453" s="4"/>
      <c r="HH1453" s="4"/>
      <c r="HI1453" s="4"/>
      <c r="HJ1453" s="4"/>
      <c r="HK1453" s="4"/>
      <c r="HL1453" s="4"/>
      <c r="HM1453" s="4"/>
      <c r="HN1453" s="4"/>
      <c r="HO1453" s="4"/>
      <c r="HP1453" s="4"/>
      <c r="HQ1453" s="4"/>
      <c r="HR1453" s="4"/>
      <c r="HS1453" s="4"/>
      <c r="HT1453" s="4"/>
      <c r="HU1453" s="4"/>
      <c r="HV1453" s="4"/>
      <c r="HW1453" s="4"/>
      <c r="HX1453" s="4"/>
      <c r="HY1453" s="4"/>
      <c r="HZ1453" s="4"/>
      <c r="IA1453" s="4"/>
      <c r="IB1453" s="4"/>
      <c r="IC1453" s="4"/>
      <c r="ID1453" s="4"/>
      <c r="IE1453" s="4"/>
      <c r="IF1453" s="4"/>
    </row>
    <row r="1454" spans="26:240" x14ac:dyDescent="0.2">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4"/>
      <c r="DX1454" s="4"/>
      <c r="DY1454" s="4"/>
      <c r="DZ1454" s="4"/>
      <c r="EA1454" s="4"/>
      <c r="EB1454" s="4"/>
      <c r="EC1454" s="4"/>
      <c r="ED1454" s="4"/>
      <c r="EE1454" s="4"/>
      <c r="EF1454" s="4"/>
      <c r="EG1454" s="4"/>
      <c r="EH1454" s="4"/>
      <c r="EI1454" s="4"/>
      <c r="EJ1454" s="4"/>
      <c r="EK1454" s="4"/>
      <c r="EL1454" s="4"/>
      <c r="EM1454" s="4"/>
      <c r="EN1454" s="4"/>
      <c r="EO1454" s="4"/>
      <c r="EP1454" s="4"/>
      <c r="EQ1454" s="4"/>
      <c r="ER1454" s="4"/>
      <c r="ES1454" s="4"/>
      <c r="ET1454" s="4"/>
      <c r="EU1454" s="4"/>
      <c r="EV1454" s="4"/>
      <c r="EW1454" s="4"/>
      <c r="EX1454" s="4"/>
      <c r="EY1454" s="4"/>
      <c r="EZ1454" s="4"/>
      <c r="FA1454" s="4"/>
      <c r="FB1454" s="4"/>
      <c r="FC1454" s="4"/>
      <c r="FD1454" s="4"/>
      <c r="FE1454" s="4"/>
      <c r="FF1454" s="4"/>
      <c r="FG1454" s="4"/>
      <c r="FH1454" s="4"/>
      <c r="FI1454" s="4"/>
      <c r="FJ1454" s="4"/>
      <c r="FK1454" s="4"/>
      <c r="FL1454" s="4"/>
      <c r="FM1454" s="4"/>
      <c r="FN1454" s="4"/>
      <c r="FO1454" s="4"/>
      <c r="FP1454" s="4"/>
      <c r="FQ1454" s="4"/>
      <c r="FR1454" s="4"/>
      <c r="FS1454" s="4"/>
      <c r="FT1454" s="4"/>
      <c r="FU1454" s="4"/>
      <c r="FV1454" s="4"/>
      <c r="FW1454" s="4"/>
      <c r="FX1454" s="4"/>
      <c r="FY1454" s="4"/>
      <c r="FZ1454" s="4"/>
      <c r="GA1454" s="4"/>
      <c r="GB1454" s="4"/>
      <c r="GC1454" s="4"/>
      <c r="GD1454" s="4"/>
      <c r="GE1454" s="4"/>
      <c r="GF1454" s="4"/>
      <c r="GG1454" s="4"/>
      <c r="GH1454" s="4"/>
      <c r="GI1454" s="4"/>
      <c r="GJ1454" s="4"/>
      <c r="GK1454" s="4"/>
      <c r="GL1454" s="4"/>
      <c r="GM1454" s="4"/>
      <c r="GN1454" s="4"/>
      <c r="GO1454" s="4"/>
      <c r="GP1454" s="4"/>
      <c r="GQ1454" s="4"/>
      <c r="GR1454" s="4"/>
      <c r="GS1454" s="4"/>
      <c r="GT1454" s="4"/>
      <c r="GU1454" s="4"/>
      <c r="GV1454" s="4"/>
      <c r="GW1454" s="4"/>
      <c r="GX1454" s="4"/>
      <c r="GY1454" s="4"/>
      <c r="GZ1454" s="4"/>
      <c r="HA1454" s="4"/>
      <c r="HB1454" s="4"/>
      <c r="HC1454" s="4"/>
      <c r="HD1454" s="4"/>
      <c r="HE1454" s="4"/>
      <c r="HF1454" s="4"/>
      <c r="HG1454" s="4"/>
      <c r="HH1454" s="4"/>
      <c r="HI1454" s="4"/>
      <c r="HJ1454" s="4"/>
      <c r="HK1454" s="4"/>
      <c r="HL1454" s="4"/>
      <c r="HM1454" s="4"/>
      <c r="HN1454" s="4"/>
      <c r="HO1454" s="4"/>
      <c r="HP1454" s="4"/>
      <c r="HQ1454" s="4"/>
      <c r="HR1454" s="4"/>
      <c r="HS1454" s="4"/>
      <c r="HT1454" s="4"/>
      <c r="HU1454" s="4"/>
      <c r="HV1454" s="4"/>
      <c r="HW1454" s="4"/>
      <c r="HX1454" s="4"/>
      <c r="HY1454" s="4"/>
      <c r="HZ1454" s="4"/>
      <c r="IA1454" s="4"/>
      <c r="IB1454" s="4"/>
      <c r="IC1454" s="4"/>
      <c r="ID1454" s="4"/>
      <c r="IE1454" s="4"/>
      <c r="IF1454" s="4"/>
    </row>
    <row r="1455" spans="26:240" x14ac:dyDescent="0.2">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4"/>
      <c r="DX1455" s="4"/>
      <c r="DY1455" s="4"/>
      <c r="DZ1455" s="4"/>
      <c r="EA1455" s="4"/>
      <c r="EB1455" s="4"/>
      <c r="EC1455" s="4"/>
      <c r="ED1455" s="4"/>
      <c r="EE1455" s="4"/>
      <c r="EF1455" s="4"/>
      <c r="EG1455" s="4"/>
      <c r="EH1455" s="4"/>
      <c r="EI1455" s="4"/>
      <c r="EJ1455" s="4"/>
      <c r="EK1455" s="4"/>
      <c r="EL1455" s="4"/>
      <c r="EM1455" s="4"/>
      <c r="EN1455" s="4"/>
      <c r="EO1455" s="4"/>
      <c r="EP1455" s="4"/>
      <c r="EQ1455" s="4"/>
      <c r="ER1455" s="4"/>
      <c r="ES1455" s="4"/>
      <c r="ET1455" s="4"/>
      <c r="EU1455" s="4"/>
      <c r="EV1455" s="4"/>
      <c r="EW1455" s="4"/>
      <c r="EX1455" s="4"/>
      <c r="EY1455" s="4"/>
      <c r="EZ1455" s="4"/>
      <c r="FA1455" s="4"/>
      <c r="FB1455" s="4"/>
      <c r="FC1455" s="4"/>
      <c r="FD1455" s="4"/>
      <c r="FE1455" s="4"/>
      <c r="FF1455" s="4"/>
      <c r="FG1455" s="4"/>
      <c r="FH1455" s="4"/>
      <c r="FI1455" s="4"/>
      <c r="FJ1455" s="4"/>
      <c r="FK1455" s="4"/>
      <c r="FL1455" s="4"/>
      <c r="FM1455" s="4"/>
      <c r="FN1455" s="4"/>
      <c r="FO1455" s="4"/>
      <c r="FP1455" s="4"/>
      <c r="FQ1455" s="4"/>
      <c r="FR1455" s="4"/>
      <c r="FS1455" s="4"/>
      <c r="FT1455" s="4"/>
      <c r="FU1455" s="4"/>
      <c r="FV1455" s="4"/>
      <c r="FW1455" s="4"/>
      <c r="FX1455" s="4"/>
      <c r="FY1455" s="4"/>
      <c r="FZ1455" s="4"/>
      <c r="GA1455" s="4"/>
      <c r="GB1455" s="4"/>
      <c r="GC1455" s="4"/>
      <c r="GD1455" s="4"/>
      <c r="GE1455" s="4"/>
      <c r="GF1455" s="4"/>
      <c r="GG1455" s="4"/>
      <c r="GH1455" s="4"/>
      <c r="GI1455" s="4"/>
      <c r="GJ1455" s="4"/>
      <c r="GK1455" s="4"/>
      <c r="GL1455" s="4"/>
      <c r="GM1455" s="4"/>
      <c r="GN1455" s="4"/>
      <c r="GO1455" s="4"/>
      <c r="GP1455" s="4"/>
      <c r="GQ1455" s="4"/>
      <c r="GR1455" s="4"/>
      <c r="GS1455" s="4"/>
      <c r="GT1455" s="4"/>
      <c r="GU1455" s="4"/>
      <c r="GV1455" s="4"/>
      <c r="GW1455" s="4"/>
      <c r="GX1455" s="4"/>
      <c r="GY1455" s="4"/>
      <c r="GZ1455" s="4"/>
      <c r="HA1455" s="4"/>
      <c r="HB1455" s="4"/>
      <c r="HC1455" s="4"/>
      <c r="HD1455" s="4"/>
      <c r="HE1455" s="4"/>
      <c r="HF1455" s="4"/>
      <c r="HG1455" s="4"/>
      <c r="HH1455" s="4"/>
      <c r="HI1455" s="4"/>
      <c r="HJ1455" s="4"/>
      <c r="HK1455" s="4"/>
      <c r="HL1455" s="4"/>
      <c r="HM1455" s="4"/>
      <c r="HN1455" s="4"/>
      <c r="HO1455" s="4"/>
      <c r="HP1455" s="4"/>
      <c r="HQ1455" s="4"/>
      <c r="HR1455" s="4"/>
      <c r="HS1455" s="4"/>
      <c r="HT1455" s="4"/>
      <c r="HU1455" s="4"/>
      <c r="HV1455" s="4"/>
      <c r="HW1455" s="4"/>
      <c r="HX1455" s="4"/>
      <c r="HY1455" s="4"/>
      <c r="HZ1455" s="4"/>
      <c r="IA1455" s="4"/>
      <c r="IB1455" s="4"/>
      <c r="IC1455" s="4"/>
      <c r="ID1455" s="4"/>
      <c r="IE1455" s="4"/>
      <c r="IF1455" s="4"/>
    </row>
    <row r="1456" spans="26:240" x14ac:dyDescent="0.2">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4"/>
      <c r="DX1456" s="4"/>
      <c r="DY1456" s="4"/>
      <c r="DZ1456" s="4"/>
      <c r="EA1456" s="4"/>
      <c r="EB1456" s="4"/>
      <c r="EC1456" s="4"/>
      <c r="ED1456" s="4"/>
      <c r="EE1456" s="4"/>
      <c r="EF1456" s="4"/>
      <c r="EG1456" s="4"/>
      <c r="EH1456" s="4"/>
      <c r="EI1456" s="4"/>
      <c r="EJ1456" s="4"/>
      <c r="EK1456" s="4"/>
      <c r="EL1456" s="4"/>
      <c r="EM1456" s="4"/>
      <c r="EN1456" s="4"/>
      <c r="EO1456" s="4"/>
      <c r="EP1456" s="4"/>
      <c r="EQ1456" s="4"/>
      <c r="ER1456" s="4"/>
      <c r="ES1456" s="4"/>
      <c r="ET1456" s="4"/>
      <c r="EU1456" s="4"/>
      <c r="EV1456" s="4"/>
      <c r="EW1456" s="4"/>
      <c r="EX1456" s="4"/>
      <c r="EY1456" s="4"/>
      <c r="EZ1456" s="4"/>
      <c r="FA1456" s="4"/>
      <c r="FB1456" s="4"/>
      <c r="FC1456" s="4"/>
      <c r="FD1456" s="4"/>
      <c r="FE1456" s="4"/>
      <c r="FF1456" s="4"/>
      <c r="FG1456" s="4"/>
      <c r="FH1456" s="4"/>
      <c r="FI1456" s="4"/>
      <c r="FJ1456" s="4"/>
      <c r="FK1456" s="4"/>
      <c r="FL1456" s="4"/>
      <c r="FM1456" s="4"/>
      <c r="FN1456" s="4"/>
      <c r="FO1456" s="4"/>
      <c r="FP1456" s="4"/>
      <c r="FQ1456" s="4"/>
      <c r="FR1456" s="4"/>
      <c r="FS1456" s="4"/>
      <c r="FT1456" s="4"/>
      <c r="FU1456" s="4"/>
      <c r="FV1456" s="4"/>
      <c r="FW1456" s="4"/>
      <c r="FX1456" s="4"/>
      <c r="FY1456" s="4"/>
      <c r="FZ1456" s="4"/>
      <c r="GA1456" s="4"/>
      <c r="GB1456" s="4"/>
      <c r="GC1456" s="4"/>
      <c r="GD1456" s="4"/>
      <c r="GE1456" s="4"/>
      <c r="GF1456" s="4"/>
      <c r="GG1456" s="4"/>
      <c r="GH1456" s="4"/>
      <c r="GI1456" s="4"/>
      <c r="GJ1456" s="4"/>
      <c r="GK1456" s="4"/>
      <c r="GL1456" s="4"/>
      <c r="GM1456" s="4"/>
      <c r="GN1456" s="4"/>
      <c r="GO1456" s="4"/>
      <c r="GP1456" s="4"/>
      <c r="GQ1456" s="4"/>
      <c r="GR1456" s="4"/>
      <c r="GS1456" s="4"/>
      <c r="GT1456" s="4"/>
      <c r="GU1456" s="4"/>
      <c r="GV1456" s="4"/>
      <c r="GW1456" s="4"/>
      <c r="GX1456" s="4"/>
      <c r="GY1456" s="4"/>
      <c r="GZ1456" s="4"/>
      <c r="HA1456" s="4"/>
      <c r="HB1456" s="4"/>
      <c r="HC1456" s="4"/>
      <c r="HD1456" s="4"/>
      <c r="HE1456" s="4"/>
      <c r="HF1456" s="4"/>
      <c r="HG1456" s="4"/>
      <c r="HH1456" s="4"/>
      <c r="HI1456" s="4"/>
      <c r="HJ1456" s="4"/>
      <c r="HK1456" s="4"/>
      <c r="HL1456" s="4"/>
      <c r="HM1456" s="4"/>
      <c r="HN1456" s="4"/>
      <c r="HO1456" s="4"/>
      <c r="HP1456" s="4"/>
      <c r="HQ1456" s="4"/>
      <c r="HR1456" s="4"/>
      <c r="HS1456" s="4"/>
      <c r="HT1456" s="4"/>
      <c r="HU1456" s="4"/>
      <c r="HV1456" s="4"/>
      <c r="HW1456" s="4"/>
      <c r="HX1456" s="4"/>
      <c r="HY1456" s="4"/>
      <c r="HZ1456" s="4"/>
      <c r="IA1456" s="4"/>
      <c r="IB1456" s="4"/>
      <c r="IC1456" s="4"/>
      <c r="ID1456" s="4"/>
      <c r="IE1456" s="4"/>
      <c r="IF1456" s="4"/>
    </row>
    <row r="1457" spans="26:240" x14ac:dyDescent="0.2">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4"/>
      <c r="DX1457" s="4"/>
      <c r="DY1457" s="4"/>
      <c r="DZ1457" s="4"/>
      <c r="EA1457" s="4"/>
      <c r="EB1457" s="4"/>
      <c r="EC1457" s="4"/>
      <c r="ED1457" s="4"/>
      <c r="EE1457" s="4"/>
      <c r="EF1457" s="4"/>
      <c r="EG1457" s="4"/>
      <c r="EH1457" s="4"/>
      <c r="EI1457" s="4"/>
      <c r="EJ1457" s="4"/>
      <c r="EK1457" s="4"/>
      <c r="EL1457" s="4"/>
      <c r="EM1457" s="4"/>
      <c r="EN1457" s="4"/>
      <c r="EO1457" s="4"/>
      <c r="EP1457" s="4"/>
      <c r="EQ1457" s="4"/>
      <c r="ER1457" s="4"/>
      <c r="ES1457" s="4"/>
      <c r="ET1457" s="4"/>
      <c r="EU1457" s="4"/>
      <c r="EV1457" s="4"/>
      <c r="EW1457" s="4"/>
      <c r="EX1457" s="4"/>
      <c r="EY1457" s="4"/>
      <c r="EZ1457" s="4"/>
      <c r="FA1457" s="4"/>
      <c r="FB1457" s="4"/>
      <c r="FC1457" s="4"/>
      <c r="FD1457" s="4"/>
      <c r="FE1457" s="4"/>
      <c r="FF1457" s="4"/>
      <c r="FG1457" s="4"/>
      <c r="FH1457" s="4"/>
      <c r="FI1457" s="4"/>
      <c r="FJ1457" s="4"/>
      <c r="FK1457" s="4"/>
      <c r="FL1457" s="4"/>
      <c r="FM1457" s="4"/>
      <c r="FN1457" s="4"/>
      <c r="FO1457" s="4"/>
      <c r="FP1457" s="4"/>
      <c r="FQ1457" s="4"/>
      <c r="FR1457" s="4"/>
      <c r="FS1457" s="4"/>
      <c r="FT1457" s="4"/>
      <c r="FU1457" s="4"/>
      <c r="FV1457" s="4"/>
      <c r="FW1457" s="4"/>
      <c r="FX1457" s="4"/>
      <c r="FY1457" s="4"/>
      <c r="FZ1457" s="4"/>
      <c r="GA1457" s="4"/>
      <c r="GB1457" s="4"/>
      <c r="GC1457" s="4"/>
      <c r="GD1457" s="4"/>
      <c r="GE1457" s="4"/>
      <c r="GF1457" s="4"/>
      <c r="GG1457" s="4"/>
      <c r="GH1457" s="4"/>
      <c r="GI1457" s="4"/>
      <c r="GJ1457" s="4"/>
      <c r="GK1457" s="4"/>
      <c r="GL1457" s="4"/>
      <c r="GM1457" s="4"/>
      <c r="GN1457" s="4"/>
      <c r="GO1457" s="4"/>
      <c r="GP1457" s="4"/>
      <c r="GQ1457" s="4"/>
      <c r="GR1457" s="4"/>
      <c r="GS1457" s="4"/>
      <c r="GT1457" s="4"/>
      <c r="GU1457" s="4"/>
      <c r="GV1457" s="4"/>
      <c r="GW1457" s="4"/>
      <c r="GX1457" s="4"/>
      <c r="GY1457" s="4"/>
      <c r="GZ1457" s="4"/>
      <c r="HA1457" s="4"/>
      <c r="HB1457" s="4"/>
      <c r="HC1457" s="4"/>
      <c r="HD1457" s="4"/>
      <c r="HE1457" s="4"/>
      <c r="HF1457" s="4"/>
      <c r="HG1457" s="4"/>
      <c r="HH1457" s="4"/>
      <c r="HI1457" s="4"/>
      <c r="HJ1457" s="4"/>
      <c r="HK1457" s="4"/>
      <c r="HL1457" s="4"/>
      <c r="HM1457" s="4"/>
      <c r="HN1457" s="4"/>
      <c r="HO1457" s="4"/>
      <c r="HP1457" s="4"/>
      <c r="HQ1457" s="4"/>
      <c r="HR1457" s="4"/>
      <c r="HS1457" s="4"/>
      <c r="HT1457" s="4"/>
      <c r="HU1457" s="4"/>
      <c r="HV1457" s="4"/>
      <c r="HW1457" s="4"/>
      <c r="HX1457" s="4"/>
      <c r="HY1457" s="4"/>
      <c r="HZ1457" s="4"/>
      <c r="IA1457" s="4"/>
      <c r="IB1457" s="4"/>
      <c r="IC1457" s="4"/>
      <c r="ID1457" s="4"/>
      <c r="IE1457" s="4"/>
      <c r="IF1457" s="4"/>
    </row>
    <row r="1458" spans="26:240" x14ac:dyDescent="0.2">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4"/>
      <c r="DX1458" s="4"/>
      <c r="DY1458" s="4"/>
      <c r="DZ1458" s="4"/>
      <c r="EA1458" s="4"/>
      <c r="EB1458" s="4"/>
      <c r="EC1458" s="4"/>
      <c r="ED1458" s="4"/>
      <c r="EE1458" s="4"/>
      <c r="EF1458" s="4"/>
      <c r="EG1458" s="4"/>
      <c r="EH1458" s="4"/>
      <c r="EI1458" s="4"/>
      <c r="EJ1458" s="4"/>
      <c r="EK1458" s="4"/>
      <c r="EL1458" s="4"/>
      <c r="EM1458" s="4"/>
      <c r="EN1458" s="4"/>
      <c r="EO1458" s="4"/>
      <c r="EP1458" s="4"/>
      <c r="EQ1458" s="4"/>
      <c r="ER1458" s="4"/>
      <c r="ES1458" s="4"/>
      <c r="ET1458" s="4"/>
      <c r="EU1458" s="4"/>
      <c r="EV1458" s="4"/>
      <c r="EW1458" s="4"/>
      <c r="EX1458" s="4"/>
      <c r="EY1458" s="4"/>
      <c r="EZ1458" s="4"/>
      <c r="FA1458" s="4"/>
      <c r="FB1458" s="4"/>
      <c r="FC1458" s="4"/>
      <c r="FD1458" s="4"/>
      <c r="FE1458" s="4"/>
      <c r="FF1458" s="4"/>
      <c r="FG1458" s="4"/>
      <c r="FH1458" s="4"/>
      <c r="FI1458" s="4"/>
      <c r="FJ1458" s="4"/>
      <c r="FK1458" s="4"/>
      <c r="FL1458" s="4"/>
      <c r="FM1458" s="4"/>
      <c r="FN1458" s="4"/>
      <c r="FO1458" s="4"/>
      <c r="FP1458" s="4"/>
      <c r="FQ1458" s="4"/>
      <c r="FR1458" s="4"/>
      <c r="FS1458" s="4"/>
      <c r="FT1458" s="4"/>
      <c r="FU1458" s="4"/>
      <c r="FV1458" s="4"/>
      <c r="FW1458" s="4"/>
      <c r="FX1458" s="4"/>
      <c r="FY1458" s="4"/>
      <c r="FZ1458" s="4"/>
      <c r="GA1458" s="4"/>
      <c r="GB1458" s="4"/>
      <c r="GC1458" s="4"/>
      <c r="GD1458" s="4"/>
      <c r="GE1458" s="4"/>
      <c r="GF1458" s="4"/>
      <c r="GG1458" s="4"/>
      <c r="GH1458" s="4"/>
      <c r="GI1458" s="4"/>
      <c r="GJ1458" s="4"/>
      <c r="GK1458" s="4"/>
      <c r="GL1458" s="4"/>
      <c r="GM1458" s="4"/>
      <c r="GN1458" s="4"/>
      <c r="GO1458" s="4"/>
      <c r="GP1458" s="4"/>
      <c r="GQ1458" s="4"/>
      <c r="GR1458" s="4"/>
      <c r="GS1458" s="4"/>
      <c r="GT1458" s="4"/>
      <c r="GU1458" s="4"/>
      <c r="GV1458" s="4"/>
      <c r="GW1458" s="4"/>
      <c r="GX1458" s="4"/>
      <c r="GY1458" s="4"/>
      <c r="GZ1458" s="4"/>
      <c r="HA1458" s="4"/>
      <c r="HB1458" s="4"/>
      <c r="HC1458" s="4"/>
      <c r="HD1458" s="4"/>
      <c r="HE1458" s="4"/>
      <c r="HF1458" s="4"/>
      <c r="HG1458" s="4"/>
      <c r="HH1458" s="4"/>
      <c r="HI1458" s="4"/>
      <c r="HJ1458" s="4"/>
      <c r="HK1458" s="4"/>
      <c r="HL1458" s="4"/>
      <c r="HM1458" s="4"/>
      <c r="HN1458" s="4"/>
      <c r="HO1458" s="4"/>
      <c r="HP1458" s="4"/>
      <c r="HQ1458" s="4"/>
      <c r="HR1458" s="4"/>
      <c r="HS1458" s="4"/>
      <c r="HT1458" s="4"/>
      <c r="HU1458" s="4"/>
      <c r="HV1458" s="4"/>
      <c r="HW1458" s="4"/>
      <c r="HX1458" s="4"/>
      <c r="HY1458" s="4"/>
      <c r="HZ1458" s="4"/>
      <c r="IA1458" s="4"/>
      <c r="IB1458" s="4"/>
      <c r="IC1458" s="4"/>
      <c r="ID1458" s="4"/>
      <c r="IE1458" s="4"/>
      <c r="IF1458" s="4"/>
    </row>
    <row r="1459" spans="26:240" x14ac:dyDescent="0.2">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4"/>
      <c r="DX1459" s="4"/>
      <c r="DY1459" s="4"/>
      <c r="DZ1459" s="4"/>
      <c r="EA1459" s="4"/>
      <c r="EB1459" s="4"/>
      <c r="EC1459" s="4"/>
      <c r="ED1459" s="4"/>
      <c r="EE1459" s="4"/>
      <c r="EF1459" s="4"/>
      <c r="EG1459" s="4"/>
      <c r="EH1459" s="4"/>
      <c r="EI1459" s="4"/>
      <c r="EJ1459" s="4"/>
      <c r="EK1459" s="4"/>
      <c r="EL1459" s="4"/>
      <c r="EM1459" s="4"/>
      <c r="EN1459" s="4"/>
      <c r="EO1459" s="4"/>
      <c r="EP1459" s="4"/>
      <c r="EQ1459" s="4"/>
      <c r="ER1459" s="4"/>
      <c r="ES1459" s="4"/>
      <c r="ET1459" s="4"/>
      <c r="EU1459" s="4"/>
      <c r="EV1459" s="4"/>
      <c r="EW1459" s="4"/>
      <c r="EX1459" s="4"/>
      <c r="EY1459" s="4"/>
      <c r="EZ1459" s="4"/>
      <c r="FA1459" s="4"/>
      <c r="FB1459" s="4"/>
      <c r="FC1459" s="4"/>
      <c r="FD1459" s="4"/>
      <c r="FE1459" s="4"/>
      <c r="FF1459" s="4"/>
      <c r="FG1459" s="4"/>
      <c r="FH1459" s="4"/>
      <c r="FI1459" s="4"/>
      <c r="FJ1459" s="4"/>
      <c r="FK1459" s="4"/>
      <c r="FL1459" s="4"/>
      <c r="FM1459" s="4"/>
      <c r="FN1459" s="4"/>
      <c r="FO1459" s="4"/>
      <c r="FP1459" s="4"/>
      <c r="FQ1459" s="4"/>
      <c r="FR1459" s="4"/>
      <c r="FS1459" s="4"/>
      <c r="FT1459" s="4"/>
      <c r="FU1459" s="4"/>
      <c r="FV1459" s="4"/>
      <c r="FW1459" s="4"/>
      <c r="FX1459" s="4"/>
      <c r="FY1459" s="4"/>
      <c r="FZ1459" s="4"/>
      <c r="GA1459" s="4"/>
      <c r="GB1459" s="4"/>
      <c r="GC1459" s="4"/>
      <c r="GD1459" s="4"/>
      <c r="GE1459" s="4"/>
      <c r="GF1459" s="4"/>
      <c r="GG1459" s="4"/>
      <c r="GH1459" s="4"/>
      <c r="GI1459" s="4"/>
      <c r="GJ1459" s="4"/>
      <c r="GK1459" s="4"/>
      <c r="GL1459" s="4"/>
      <c r="GM1459" s="4"/>
      <c r="GN1459" s="4"/>
      <c r="GO1459" s="4"/>
      <c r="GP1459" s="4"/>
      <c r="GQ1459" s="4"/>
      <c r="GR1459" s="4"/>
      <c r="GS1459" s="4"/>
      <c r="GT1459" s="4"/>
      <c r="GU1459" s="4"/>
      <c r="GV1459" s="4"/>
      <c r="GW1459" s="4"/>
      <c r="GX1459" s="4"/>
      <c r="GY1459" s="4"/>
      <c r="GZ1459" s="4"/>
      <c r="HA1459" s="4"/>
      <c r="HB1459" s="4"/>
      <c r="HC1459" s="4"/>
      <c r="HD1459" s="4"/>
      <c r="HE1459" s="4"/>
      <c r="HF1459" s="4"/>
      <c r="HG1459" s="4"/>
      <c r="HH1459" s="4"/>
      <c r="HI1459" s="4"/>
      <c r="HJ1459" s="4"/>
      <c r="HK1459" s="4"/>
      <c r="HL1459" s="4"/>
      <c r="HM1459" s="4"/>
      <c r="HN1459" s="4"/>
      <c r="HO1459" s="4"/>
      <c r="HP1459" s="4"/>
      <c r="HQ1459" s="4"/>
      <c r="HR1459" s="4"/>
      <c r="HS1459" s="4"/>
      <c r="HT1459" s="4"/>
      <c r="HU1459" s="4"/>
      <c r="HV1459" s="4"/>
      <c r="HW1459" s="4"/>
      <c r="HX1459" s="4"/>
      <c r="HY1459" s="4"/>
      <c r="HZ1459" s="4"/>
      <c r="IA1459" s="4"/>
      <c r="IB1459" s="4"/>
      <c r="IC1459" s="4"/>
      <c r="ID1459" s="4"/>
      <c r="IE1459" s="4"/>
      <c r="IF1459" s="4"/>
    </row>
    <row r="1460" spans="26:240" x14ac:dyDescent="0.2">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4"/>
      <c r="DX1460" s="4"/>
      <c r="DY1460" s="4"/>
      <c r="DZ1460" s="4"/>
      <c r="EA1460" s="4"/>
      <c r="EB1460" s="4"/>
      <c r="EC1460" s="4"/>
      <c r="ED1460" s="4"/>
      <c r="EE1460" s="4"/>
      <c r="EF1460" s="4"/>
      <c r="EG1460" s="4"/>
      <c r="EH1460" s="4"/>
      <c r="EI1460" s="4"/>
      <c r="EJ1460" s="4"/>
      <c r="EK1460" s="4"/>
      <c r="EL1460" s="4"/>
      <c r="EM1460" s="4"/>
      <c r="EN1460" s="4"/>
      <c r="EO1460" s="4"/>
      <c r="EP1460" s="4"/>
      <c r="EQ1460" s="4"/>
      <c r="ER1460" s="4"/>
      <c r="ES1460" s="4"/>
      <c r="ET1460" s="4"/>
      <c r="EU1460" s="4"/>
      <c r="EV1460" s="4"/>
      <c r="EW1460" s="4"/>
      <c r="EX1460" s="4"/>
      <c r="EY1460" s="4"/>
      <c r="EZ1460" s="4"/>
      <c r="FA1460" s="4"/>
      <c r="FB1460" s="4"/>
      <c r="FC1460" s="4"/>
      <c r="FD1460" s="4"/>
      <c r="FE1460" s="4"/>
      <c r="FF1460" s="4"/>
      <c r="FG1460" s="4"/>
      <c r="FH1460" s="4"/>
      <c r="FI1460" s="4"/>
      <c r="FJ1460" s="4"/>
      <c r="FK1460" s="4"/>
      <c r="FL1460" s="4"/>
      <c r="FM1460" s="4"/>
      <c r="FN1460" s="4"/>
      <c r="FO1460" s="4"/>
      <c r="FP1460" s="4"/>
      <c r="FQ1460" s="4"/>
      <c r="FR1460" s="4"/>
      <c r="FS1460" s="4"/>
      <c r="FT1460" s="4"/>
      <c r="FU1460" s="4"/>
      <c r="FV1460" s="4"/>
      <c r="FW1460" s="4"/>
      <c r="FX1460" s="4"/>
      <c r="FY1460" s="4"/>
      <c r="FZ1460" s="4"/>
      <c r="GA1460" s="4"/>
      <c r="GB1460" s="4"/>
      <c r="GC1460" s="4"/>
      <c r="GD1460" s="4"/>
      <c r="GE1460" s="4"/>
      <c r="GF1460" s="4"/>
      <c r="GG1460" s="4"/>
      <c r="GH1460" s="4"/>
      <c r="GI1460" s="4"/>
      <c r="GJ1460" s="4"/>
      <c r="GK1460" s="4"/>
      <c r="GL1460" s="4"/>
      <c r="GM1460" s="4"/>
      <c r="GN1460" s="4"/>
      <c r="GO1460" s="4"/>
      <c r="GP1460" s="4"/>
      <c r="GQ1460" s="4"/>
      <c r="GR1460" s="4"/>
      <c r="GS1460" s="4"/>
      <c r="GT1460" s="4"/>
      <c r="GU1460" s="4"/>
      <c r="GV1460" s="4"/>
      <c r="GW1460" s="4"/>
      <c r="GX1460" s="4"/>
      <c r="GY1460" s="4"/>
      <c r="GZ1460" s="4"/>
      <c r="HA1460" s="4"/>
      <c r="HB1460" s="4"/>
      <c r="HC1460" s="4"/>
      <c r="HD1460" s="4"/>
      <c r="HE1460" s="4"/>
      <c r="HF1460" s="4"/>
      <c r="HG1460" s="4"/>
      <c r="HH1460" s="4"/>
      <c r="HI1460" s="4"/>
      <c r="HJ1460" s="4"/>
      <c r="HK1460" s="4"/>
      <c r="HL1460" s="4"/>
      <c r="HM1460" s="4"/>
      <c r="HN1460" s="4"/>
      <c r="HO1460" s="4"/>
      <c r="HP1460" s="4"/>
      <c r="HQ1460" s="4"/>
      <c r="HR1460" s="4"/>
      <c r="HS1460" s="4"/>
      <c r="HT1460" s="4"/>
      <c r="HU1460" s="4"/>
      <c r="HV1460" s="4"/>
      <c r="HW1460" s="4"/>
      <c r="HX1460" s="4"/>
      <c r="HY1460" s="4"/>
      <c r="HZ1460" s="4"/>
      <c r="IA1460" s="4"/>
      <c r="IB1460" s="4"/>
      <c r="IC1460" s="4"/>
      <c r="ID1460" s="4"/>
      <c r="IE1460" s="4"/>
      <c r="IF1460" s="4"/>
    </row>
    <row r="1461" spans="26:240" x14ac:dyDescent="0.2">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4"/>
      <c r="DX1461" s="4"/>
      <c r="DY1461" s="4"/>
      <c r="DZ1461" s="4"/>
      <c r="EA1461" s="4"/>
      <c r="EB1461" s="4"/>
      <c r="EC1461" s="4"/>
      <c r="ED1461" s="4"/>
      <c r="EE1461" s="4"/>
      <c r="EF1461" s="4"/>
      <c r="EG1461" s="4"/>
      <c r="EH1461" s="4"/>
      <c r="EI1461" s="4"/>
      <c r="EJ1461" s="4"/>
      <c r="EK1461" s="4"/>
      <c r="EL1461" s="4"/>
      <c r="EM1461" s="4"/>
      <c r="EN1461" s="4"/>
      <c r="EO1461" s="4"/>
      <c r="EP1461" s="4"/>
      <c r="EQ1461" s="4"/>
      <c r="ER1461" s="4"/>
      <c r="ES1461" s="4"/>
      <c r="ET1461" s="4"/>
      <c r="EU1461" s="4"/>
      <c r="EV1461" s="4"/>
      <c r="EW1461" s="4"/>
      <c r="EX1461" s="4"/>
      <c r="EY1461" s="4"/>
      <c r="EZ1461" s="4"/>
      <c r="FA1461" s="4"/>
      <c r="FB1461" s="4"/>
      <c r="FC1461" s="4"/>
      <c r="FD1461" s="4"/>
      <c r="FE1461" s="4"/>
      <c r="FF1461" s="4"/>
      <c r="FG1461" s="4"/>
      <c r="FH1461" s="4"/>
      <c r="FI1461" s="4"/>
      <c r="FJ1461" s="4"/>
      <c r="FK1461" s="4"/>
      <c r="FL1461" s="4"/>
      <c r="FM1461" s="4"/>
      <c r="FN1461" s="4"/>
      <c r="FO1461" s="4"/>
      <c r="FP1461" s="4"/>
      <c r="FQ1461" s="4"/>
      <c r="FR1461" s="4"/>
      <c r="FS1461" s="4"/>
      <c r="FT1461" s="4"/>
      <c r="FU1461" s="4"/>
      <c r="FV1461" s="4"/>
      <c r="FW1461" s="4"/>
      <c r="FX1461" s="4"/>
      <c r="FY1461" s="4"/>
      <c r="FZ1461" s="4"/>
      <c r="GA1461" s="4"/>
      <c r="GB1461" s="4"/>
      <c r="GC1461" s="4"/>
      <c r="GD1461" s="4"/>
      <c r="GE1461" s="4"/>
      <c r="GF1461" s="4"/>
      <c r="GG1461" s="4"/>
      <c r="GH1461" s="4"/>
      <c r="GI1461" s="4"/>
      <c r="GJ1461" s="4"/>
      <c r="GK1461" s="4"/>
      <c r="GL1461" s="4"/>
      <c r="GM1461" s="4"/>
      <c r="GN1461" s="4"/>
      <c r="GO1461" s="4"/>
      <c r="GP1461" s="4"/>
      <c r="GQ1461" s="4"/>
      <c r="GR1461" s="4"/>
      <c r="GS1461" s="4"/>
      <c r="GT1461" s="4"/>
      <c r="GU1461" s="4"/>
      <c r="GV1461" s="4"/>
      <c r="GW1461" s="4"/>
      <c r="GX1461" s="4"/>
      <c r="GY1461" s="4"/>
      <c r="GZ1461" s="4"/>
      <c r="HA1461" s="4"/>
      <c r="HB1461" s="4"/>
      <c r="HC1461" s="4"/>
      <c r="HD1461" s="4"/>
      <c r="HE1461" s="4"/>
      <c r="HF1461" s="4"/>
      <c r="HG1461" s="4"/>
      <c r="HH1461" s="4"/>
      <c r="HI1461" s="4"/>
      <c r="HJ1461" s="4"/>
      <c r="HK1461" s="4"/>
      <c r="HL1461" s="4"/>
      <c r="HM1461" s="4"/>
      <c r="HN1461" s="4"/>
      <c r="HO1461" s="4"/>
      <c r="HP1461" s="4"/>
      <c r="HQ1461" s="4"/>
      <c r="HR1461" s="4"/>
      <c r="HS1461" s="4"/>
      <c r="HT1461" s="4"/>
      <c r="HU1461" s="4"/>
      <c r="HV1461" s="4"/>
      <c r="HW1461" s="4"/>
      <c r="HX1461" s="4"/>
      <c r="HY1461" s="4"/>
      <c r="HZ1461" s="4"/>
      <c r="IA1461" s="4"/>
      <c r="IB1461" s="4"/>
      <c r="IC1461" s="4"/>
      <c r="ID1461" s="4"/>
      <c r="IE1461" s="4"/>
      <c r="IF1461" s="4"/>
    </row>
    <row r="1462" spans="26:240" x14ac:dyDescent="0.2">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4"/>
      <c r="DX1462" s="4"/>
      <c r="DY1462" s="4"/>
      <c r="DZ1462" s="4"/>
      <c r="EA1462" s="4"/>
      <c r="EB1462" s="4"/>
      <c r="EC1462" s="4"/>
      <c r="ED1462" s="4"/>
      <c r="EE1462" s="4"/>
      <c r="EF1462" s="4"/>
      <c r="EG1462" s="4"/>
      <c r="EH1462" s="4"/>
      <c r="EI1462" s="4"/>
      <c r="EJ1462" s="4"/>
      <c r="EK1462" s="4"/>
      <c r="EL1462" s="4"/>
      <c r="EM1462" s="4"/>
      <c r="EN1462" s="4"/>
      <c r="EO1462" s="4"/>
      <c r="EP1462" s="4"/>
      <c r="EQ1462" s="4"/>
      <c r="ER1462" s="4"/>
      <c r="ES1462" s="4"/>
      <c r="ET1462" s="4"/>
      <c r="EU1462" s="4"/>
      <c r="EV1462" s="4"/>
      <c r="EW1462" s="4"/>
      <c r="EX1462" s="4"/>
      <c r="EY1462" s="4"/>
      <c r="EZ1462" s="4"/>
      <c r="FA1462" s="4"/>
      <c r="FB1462" s="4"/>
      <c r="FC1462" s="4"/>
      <c r="FD1462" s="4"/>
      <c r="FE1462" s="4"/>
      <c r="FF1462" s="4"/>
      <c r="FG1462" s="4"/>
      <c r="FH1462" s="4"/>
      <c r="FI1462" s="4"/>
      <c r="FJ1462" s="4"/>
      <c r="FK1462" s="4"/>
      <c r="FL1462" s="4"/>
      <c r="FM1462" s="4"/>
      <c r="FN1462" s="4"/>
      <c r="FO1462" s="4"/>
      <c r="FP1462" s="4"/>
      <c r="FQ1462" s="4"/>
      <c r="FR1462" s="4"/>
      <c r="FS1462" s="4"/>
      <c r="FT1462" s="4"/>
      <c r="FU1462" s="4"/>
      <c r="FV1462" s="4"/>
      <c r="FW1462" s="4"/>
      <c r="FX1462" s="4"/>
      <c r="FY1462" s="4"/>
      <c r="FZ1462" s="4"/>
      <c r="GA1462" s="4"/>
      <c r="GB1462" s="4"/>
      <c r="GC1462" s="4"/>
      <c r="GD1462" s="4"/>
      <c r="GE1462" s="4"/>
      <c r="GF1462" s="4"/>
      <c r="GG1462" s="4"/>
      <c r="GH1462" s="4"/>
      <c r="GI1462" s="4"/>
      <c r="GJ1462" s="4"/>
      <c r="GK1462" s="4"/>
      <c r="GL1462" s="4"/>
      <c r="GM1462" s="4"/>
      <c r="GN1462" s="4"/>
      <c r="GO1462" s="4"/>
      <c r="GP1462" s="4"/>
      <c r="GQ1462" s="4"/>
      <c r="GR1462" s="4"/>
      <c r="GS1462" s="4"/>
      <c r="GT1462" s="4"/>
      <c r="GU1462" s="4"/>
      <c r="GV1462" s="4"/>
      <c r="GW1462" s="4"/>
      <c r="GX1462" s="4"/>
      <c r="GY1462" s="4"/>
      <c r="GZ1462" s="4"/>
      <c r="HA1462" s="4"/>
      <c r="HB1462" s="4"/>
      <c r="HC1462" s="4"/>
      <c r="HD1462" s="4"/>
      <c r="HE1462" s="4"/>
      <c r="HF1462" s="4"/>
      <c r="HG1462" s="4"/>
      <c r="HH1462" s="4"/>
      <c r="HI1462" s="4"/>
      <c r="HJ1462" s="4"/>
      <c r="HK1462" s="4"/>
      <c r="HL1462" s="4"/>
      <c r="HM1462" s="4"/>
      <c r="HN1462" s="4"/>
      <c r="HO1462" s="4"/>
      <c r="HP1462" s="4"/>
      <c r="HQ1462" s="4"/>
      <c r="HR1462" s="4"/>
      <c r="HS1462" s="4"/>
      <c r="HT1462" s="4"/>
      <c r="HU1462" s="4"/>
      <c r="HV1462" s="4"/>
      <c r="HW1462" s="4"/>
      <c r="HX1462" s="4"/>
      <c r="HY1462" s="4"/>
      <c r="HZ1462" s="4"/>
      <c r="IA1462" s="4"/>
      <c r="IB1462" s="4"/>
      <c r="IC1462" s="4"/>
      <c r="ID1462" s="4"/>
      <c r="IE1462" s="4"/>
      <c r="IF1462" s="4"/>
    </row>
    <row r="1463" spans="26:240" x14ac:dyDescent="0.2">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4"/>
      <c r="DX1463" s="4"/>
      <c r="DY1463" s="4"/>
      <c r="DZ1463" s="4"/>
      <c r="EA1463" s="4"/>
      <c r="EB1463" s="4"/>
      <c r="EC1463" s="4"/>
      <c r="ED1463" s="4"/>
      <c r="EE1463" s="4"/>
      <c r="EF1463" s="4"/>
      <c r="EG1463" s="4"/>
      <c r="EH1463" s="4"/>
      <c r="EI1463" s="4"/>
      <c r="EJ1463" s="4"/>
      <c r="EK1463" s="4"/>
      <c r="EL1463" s="4"/>
      <c r="EM1463" s="4"/>
      <c r="EN1463" s="4"/>
      <c r="EO1463" s="4"/>
      <c r="EP1463" s="4"/>
      <c r="EQ1463" s="4"/>
      <c r="ER1463" s="4"/>
      <c r="ES1463" s="4"/>
      <c r="ET1463" s="4"/>
      <c r="EU1463" s="4"/>
      <c r="EV1463" s="4"/>
      <c r="EW1463" s="4"/>
      <c r="EX1463" s="4"/>
      <c r="EY1463" s="4"/>
      <c r="EZ1463" s="4"/>
      <c r="FA1463" s="4"/>
      <c r="FB1463" s="4"/>
      <c r="FC1463" s="4"/>
      <c r="FD1463" s="4"/>
      <c r="FE1463" s="4"/>
      <c r="FF1463" s="4"/>
      <c r="FG1463" s="4"/>
      <c r="FH1463" s="4"/>
      <c r="FI1463" s="4"/>
      <c r="FJ1463" s="4"/>
      <c r="FK1463" s="4"/>
      <c r="FL1463" s="4"/>
      <c r="FM1463" s="4"/>
      <c r="FN1463" s="4"/>
      <c r="FO1463" s="4"/>
      <c r="FP1463" s="4"/>
      <c r="FQ1463" s="4"/>
      <c r="FR1463" s="4"/>
      <c r="FS1463" s="4"/>
      <c r="FT1463" s="4"/>
      <c r="FU1463" s="4"/>
      <c r="FV1463" s="4"/>
      <c r="FW1463" s="4"/>
      <c r="FX1463" s="4"/>
      <c r="FY1463" s="4"/>
      <c r="FZ1463" s="4"/>
      <c r="GA1463" s="4"/>
      <c r="GB1463" s="4"/>
      <c r="GC1463" s="4"/>
      <c r="GD1463" s="4"/>
      <c r="GE1463" s="4"/>
      <c r="GF1463" s="4"/>
      <c r="GG1463" s="4"/>
      <c r="GH1463" s="4"/>
      <c r="GI1463" s="4"/>
      <c r="GJ1463" s="4"/>
      <c r="GK1463" s="4"/>
      <c r="GL1463" s="4"/>
      <c r="GM1463" s="4"/>
      <c r="GN1463" s="4"/>
      <c r="GO1463" s="4"/>
      <c r="GP1463" s="4"/>
      <c r="GQ1463" s="4"/>
      <c r="GR1463" s="4"/>
      <c r="GS1463" s="4"/>
      <c r="GT1463" s="4"/>
      <c r="GU1463" s="4"/>
      <c r="GV1463" s="4"/>
      <c r="GW1463" s="4"/>
      <c r="GX1463" s="4"/>
      <c r="GY1463" s="4"/>
      <c r="GZ1463" s="4"/>
      <c r="HA1463" s="4"/>
      <c r="HB1463" s="4"/>
      <c r="HC1463" s="4"/>
      <c r="HD1463" s="4"/>
      <c r="HE1463" s="4"/>
      <c r="HF1463" s="4"/>
      <c r="HG1463" s="4"/>
      <c r="HH1463" s="4"/>
      <c r="HI1463" s="4"/>
      <c r="HJ1463" s="4"/>
      <c r="HK1463" s="4"/>
      <c r="HL1463" s="4"/>
      <c r="HM1463" s="4"/>
      <c r="HN1463" s="4"/>
      <c r="HO1463" s="4"/>
      <c r="HP1463" s="4"/>
      <c r="HQ1463" s="4"/>
      <c r="HR1463" s="4"/>
      <c r="HS1463" s="4"/>
      <c r="HT1463" s="4"/>
      <c r="HU1463" s="4"/>
      <c r="HV1463" s="4"/>
      <c r="HW1463" s="4"/>
      <c r="HX1463" s="4"/>
      <c r="HY1463" s="4"/>
      <c r="HZ1463" s="4"/>
      <c r="IA1463" s="4"/>
      <c r="IB1463" s="4"/>
      <c r="IC1463" s="4"/>
      <c r="ID1463" s="4"/>
      <c r="IE1463" s="4"/>
      <c r="IF1463" s="4"/>
    </row>
    <row r="1464" spans="26:240" x14ac:dyDescent="0.2">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c r="CX1464" s="4"/>
      <c r="CY1464" s="4"/>
      <c r="CZ1464" s="4"/>
      <c r="DA1464" s="4"/>
      <c r="DB1464" s="4"/>
      <c r="DC1464" s="4"/>
      <c r="DD1464" s="4"/>
      <c r="DE1464" s="4"/>
      <c r="DF1464" s="4"/>
      <c r="DG1464" s="4"/>
      <c r="DH1464" s="4"/>
      <c r="DI1464" s="4"/>
      <c r="DJ1464" s="4"/>
      <c r="DK1464" s="4"/>
      <c r="DL1464" s="4"/>
      <c r="DM1464" s="4"/>
      <c r="DN1464" s="4"/>
      <c r="DO1464" s="4"/>
      <c r="DP1464" s="4"/>
      <c r="DQ1464" s="4"/>
      <c r="DR1464" s="4"/>
      <c r="DS1464" s="4"/>
      <c r="DT1464" s="4"/>
      <c r="DU1464" s="4"/>
      <c r="DV1464" s="4"/>
      <c r="DW1464" s="4"/>
      <c r="DX1464" s="4"/>
      <c r="DY1464" s="4"/>
      <c r="DZ1464" s="4"/>
      <c r="EA1464" s="4"/>
      <c r="EB1464" s="4"/>
      <c r="EC1464" s="4"/>
      <c r="ED1464" s="4"/>
      <c r="EE1464" s="4"/>
      <c r="EF1464" s="4"/>
      <c r="EG1464" s="4"/>
      <c r="EH1464" s="4"/>
      <c r="EI1464" s="4"/>
      <c r="EJ1464" s="4"/>
      <c r="EK1464" s="4"/>
      <c r="EL1464" s="4"/>
      <c r="EM1464" s="4"/>
      <c r="EN1464" s="4"/>
      <c r="EO1464" s="4"/>
      <c r="EP1464" s="4"/>
      <c r="EQ1464" s="4"/>
      <c r="ER1464" s="4"/>
      <c r="ES1464" s="4"/>
      <c r="ET1464" s="4"/>
      <c r="EU1464" s="4"/>
      <c r="EV1464" s="4"/>
      <c r="EW1464" s="4"/>
      <c r="EX1464" s="4"/>
      <c r="EY1464" s="4"/>
      <c r="EZ1464" s="4"/>
      <c r="FA1464" s="4"/>
      <c r="FB1464" s="4"/>
      <c r="FC1464" s="4"/>
      <c r="FD1464" s="4"/>
      <c r="FE1464" s="4"/>
      <c r="FF1464" s="4"/>
      <c r="FG1464" s="4"/>
      <c r="FH1464" s="4"/>
      <c r="FI1464" s="4"/>
      <c r="FJ1464" s="4"/>
      <c r="FK1464" s="4"/>
      <c r="FL1464" s="4"/>
      <c r="FM1464" s="4"/>
      <c r="FN1464" s="4"/>
      <c r="FO1464" s="4"/>
      <c r="FP1464" s="4"/>
      <c r="FQ1464" s="4"/>
      <c r="FR1464" s="4"/>
      <c r="FS1464" s="4"/>
      <c r="FT1464" s="4"/>
      <c r="FU1464" s="4"/>
      <c r="FV1464" s="4"/>
      <c r="FW1464" s="4"/>
      <c r="FX1464" s="4"/>
      <c r="FY1464" s="4"/>
      <c r="FZ1464" s="4"/>
      <c r="GA1464" s="4"/>
      <c r="GB1464" s="4"/>
      <c r="GC1464" s="4"/>
      <c r="GD1464" s="4"/>
      <c r="GE1464" s="4"/>
      <c r="GF1464" s="4"/>
      <c r="GG1464" s="4"/>
      <c r="GH1464" s="4"/>
      <c r="GI1464" s="4"/>
      <c r="GJ1464" s="4"/>
      <c r="GK1464" s="4"/>
      <c r="GL1464" s="4"/>
      <c r="GM1464" s="4"/>
      <c r="GN1464" s="4"/>
      <c r="GO1464" s="4"/>
      <c r="GP1464" s="4"/>
      <c r="GQ1464" s="4"/>
      <c r="GR1464" s="4"/>
      <c r="GS1464" s="4"/>
      <c r="GT1464" s="4"/>
      <c r="GU1464" s="4"/>
      <c r="GV1464" s="4"/>
      <c r="GW1464" s="4"/>
      <c r="GX1464" s="4"/>
      <c r="GY1464" s="4"/>
      <c r="GZ1464" s="4"/>
      <c r="HA1464" s="4"/>
      <c r="HB1464" s="4"/>
      <c r="HC1464" s="4"/>
      <c r="HD1464" s="4"/>
      <c r="HE1464" s="4"/>
      <c r="HF1464" s="4"/>
      <c r="HG1464" s="4"/>
      <c r="HH1464" s="4"/>
      <c r="HI1464" s="4"/>
      <c r="HJ1464" s="4"/>
      <c r="HK1464" s="4"/>
      <c r="HL1464" s="4"/>
      <c r="HM1464" s="4"/>
      <c r="HN1464" s="4"/>
      <c r="HO1464" s="4"/>
      <c r="HP1464" s="4"/>
      <c r="HQ1464" s="4"/>
      <c r="HR1464" s="4"/>
      <c r="HS1464" s="4"/>
      <c r="HT1464" s="4"/>
      <c r="HU1464" s="4"/>
      <c r="HV1464" s="4"/>
      <c r="HW1464" s="4"/>
      <c r="HX1464" s="4"/>
      <c r="HY1464" s="4"/>
      <c r="HZ1464" s="4"/>
      <c r="IA1464" s="4"/>
      <c r="IB1464" s="4"/>
      <c r="IC1464" s="4"/>
      <c r="ID1464" s="4"/>
      <c r="IE1464" s="4"/>
      <c r="IF1464" s="4"/>
    </row>
    <row r="1465" spans="26:240" x14ac:dyDescent="0.2">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c r="CX1465" s="4"/>
      <c r="CY1465" s="4"/>
      <c r="CZ1465" s="4"/>
      <c r="DA1465" s="4"/>
      <c r="DB1465" s="4"/>
      <c r="DC1465" s="4"/>
      <c r="DD1465" s="4"/>
      <c r="DE1465" s="4"/>
      <c r="DF1465" s="4"/>
      <c r="DG1465" s="4"/>
      <c r="DH1465" s="4"/>
      <c r="DI1465" s="4"/>
      <c r="DJ1465" s="4"/>
      <c r="DK1465" s="4"/>
      <c r="DL1465" s="4"/>
      <c r="DM1465" s="4"/>
      <c r="DN1465" s="4"/>
      <c r="DO1465" s="4"/>
      <c r="DP1465" s="4"/>
      <c r="DQ1465" s="4"/>
      <c r="DR1465" s="4"/>
      <c r="DS1465" s="4"/>
      <c r="DT1465" s="4"/>
      <c r="DU1465" s="4"/>
      <c r="DV1465" s="4"/>
      <c r="DW1465" s="4"/>
      <c r="DX1465" s="4"/>
      <c r="DY1465" s="4"/>
      <c r="DZ1465" s="4"/>
      <c r="EA1465" s="4"/>
      <c r="EB1465" s="4"/>
      <c r="EC1465" s="4"/>
      <c r="ED1465" s="4"/>
      <c r="EE1465" s="4"/>
      <c r="EF1465" s="4"/>
      <c r="EG1465" s="4"/>
      <c r="EH1465" s="4"/>
      <c r="EI1465" s="4"/>
      <c r="EJ1465" s="4"/>
      <c r="EK1465" s="4"/>
      <c r="EL1465" s="4"/>
      <c r="EM1465" s="4"/>
      <c r="EN1465" s="4"/>
      <c r="EO1465" s="4"/>
      <c r="EP1465" s="4"/>
      <c r="EQ1465" s="4"/>
      <c r="ER1465" s="4"/>
      <c r="ES1465" s="4"/>
      <c r="ET1465" s="4"/>
      <c r="EU1465" s="4"/>
      <c r="EV1465" s="4"/>
      <c r="EW1465" s="4"/>
      <c r="EX1465" s="4"/>
      <c r="EY1465" s="4"/>
      <c r="EZ1465" s="4"/>
      <c r="FA1465" s="4"/>
      <c r="FB1465" s="4"/>
      <c r="FC1465" s="4"/>
      <c r="FD1465" s="4"/>
      <c r="FE1465" s="4"/>
      <c r="FF1465" s="4"/>
      <c r="FG1465" s="4"/>
      <c r="FH1465" s="4"/>
      <c r="FI1465" s="4"/>
      <c r="FJ1465" s="4"/>
      <c r="FK1465" s="4"/>
      <c r="FL1465" s="4"/>
      <c r="FM1465" s="4"/>
      <c r="FN1465" s="4"/>
      <c r="FO1465" s="4"/>
      <c r="FP1465" s="4"/>
      <c r="FQ1465" s="4"/>
      <c r="FR1465" s="4"/>
      <c r="FS1465" s="4"/>
      <c r="FT1465" s="4"/>
      <c r="FU1465" s="4"/>
      <c r="FV1465" s="4"/>
      <c r="FW1465" s="4"/>
      <c r="FX1465" s="4"/>
      <c r="FY1465" s="4"/>
      <c r="FZ1465" s="4"/>
      <c r="GA1465" s="4"/>
      <c r="GB1465" s="4"/>
      <c r="GC1465" s="4"/>
      <c r="GD1465" s="4"/>
      <c r="GE1465" s="4"/>
      <c r="GF1465" s="4"/>
      <c r="GG1465" s="4"/>
      <c r="GH1465" s="4"/>
      <c r="GI1465" s="4"/>
      <c r="GJ1465" s="4"/>
      <c r="GK1465" s="4"/>
      <c r="GL1465" s="4"/>
      <c r="GM1465" s="4"/>
      <c r="GN1465" s="4"/>
      <c r="GO1465" s="4"/>
      <c r="GP1465" s="4"/>
      <c r="GQ1465" s="4"/>
      <c r="GR1465" s="4"/>
      <c r="GS1465" s="4"/>
      <c r="GT1465" s="4"/>
      <c r="GU1465" s="4"/>
      <c r="GV1465" s="4"/>
      <c r="GW1465" s="4"/>
      <c r="GX1465" s="4"/>
      <c r="GY1465" s="4"/>
      <c r="GZ1465" s="4"/>
      <c r="HA1465" s="4"/>
      <c r="HB1465" s="4"/>
      <c r="HC1465" s="4"/>
      <c r="HD1465" s="4"/>
      <c r="HE1465" s="4"/>
      <c r="HF1465" s="4"/>
      <c r="HG1465" s="4"/>
      <c r="HH1465" s="4"/>
      <c r="HI1465" s="4"/>
      <c r="HJ1465" s="4"/>
      <c r="HK1465" s="4"/>
      <c r="HL1465" s="4"/>
      <c r="HM1465" s="4"/>
      <c r="HN1465" s="4"/>
      <c r="HO1465" s="4"/>
      <c r="HP1465" s="4"/>
      <c r="HQ1465" s="4"/>
      <c r="HR1465" s="4"/>
      <c r="HS1465" s="4"/>
      <c r="HT1465" s="4"/>
      <c r="HU1465" s="4"/>
      <c r="HV1465" s="4"/>
      <c r="HW1465" s="4"/>
      <c r="HX1465" s="4"/>
      <c r="HY1465" s="4"/>
      <c r="HZ1465" s="4"/>
      <c r="IA1465" s="4"/>
      <c r="IB1465" s="4"/>
      <c r="IC1465" s="4"/>
      <c r="ID1465" s="4"/>
      <c r="IE1465" s="4"/>
      <c r="IF1465" s="4"/>
    </row>
    <row r="1466" spans="26:240" x14ac:dyDescent="0.2">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c r="CX1466" s="4"/>
      <c r="CY1466" s="4"/>
      <c r="CZ1466" s="4"/>
      <c r="DA1466" s="4"/>
      <c r="DB1466" s="4"/>
      <c r="DC1466" s="4"/>
      <c r="DD1466" s="4"/>
      <c r="DE1466" s="4"/>
      <c r="DF1466" s="4"/>
      <c r="DG1466" s="4"/>
      <c r="DH1466" s="4"/>
      <c r="DI1466" s="4"/>
      <c r="DJ1466" s="4"/>
      <c r="DK1466" s="4"/>
      <c r="DL1466" s="4"/>
      <c r="DM1466" s="4"/>
      <c r="DN1466" s="4"/>
      <c r="DO1466" s="4"/>
      <c r="DP1466" s="4"/>
      <c r="DQ1466" s="4"/>
      <c r="DR1466" s="4"/>
      <c r="DS1466" s="4"/>
      <c r="DT1466" s="4"/>
      <c r="DU1466" s="4"/>
      <c r="DV1466" s="4"/>
      <c r="DW1466" s="4"/>
      <c r="DX1466" s="4"/>
      <c r="DY1466" s="4"/>
      <c r="DZ1466" s="4"/>
      <c r="EA1466" s="4"/>
      <c r="EB1466" s="4"/>
      <c r="EC1466" s="4"/>
      <c r="ED1466" s="4"/>
      <c r="EE1466" s="4"/>
      <c r="EF1466" s="4"/>
      <c r="EG1466" s="4"/>
      <c r="EH1466" s="4"/>
      <c r="EI1466" s="4"/>
      <c r="EJ1466" s="4"/>
      <c r="EK1466" s="4"/>
      <c r="EL1466" s="4"/>
      <c r="EM1466" s="4"/>
      <c r="EN1466" s="4"/>
      <c r="EO1466" s="4"/>
      <c r="EP1466" s="4"/>
      <c r="EQ1466" s="4"/>
      <c r="ER1466" s="4"/>
      <c r="ES1466" s="4"/>
      <c r="ET1466" s="4"/>
      <c r="EU1466" s="4"/>
      <c r="EV1466" s="4"/>
      <c r="EW1466" s="4"/>
      <c r="EX1466" s="4"/>
      <c r="EY1466" s="4"/>
      <c r="EZ1466" s="4"/>
      <c r="FA1466" s="4"/>
      <c r="FB1466" s="4"/>
      <c r="FC1466" s="4"/>
      <c r="FD1466" s="4"/>
      <c r="FE1466" s="4"/>
      <c r="FF1466" s="4"/>
      <c r="FG1466" s="4"/>
      <c r="FH1466" s="4"/>
      <c r="FI1466" s="4"/>
      <c r="FJ1466" s="4"/>
      <c r="FK1466" s="4"/>
      <c r="FL1466" s="4"/>
      <c r="FM1466" s="4"/>
      <c r="FN1466" s="4"/>
      <c r="FO1466" s="4"/>
      <c r="FP1466" s="4"/>
      <c r="FQ1466" s="4"/>
      <c r="FR1466" s="4"/>
      <c r="FS1466" s="4"/>
      <c r="FT1466" s="4"/>
      <c r="FU1466" s="4"/>
      <c r="FV1466" s="4"/>
      <c r="FW1466" s="4"/>
      <c r="FX1466" s="4"/>
      <c r="FY1466" s="4"/>
      <c r="FZ1466" s="4"/>
      <c r="GA1466" s="4"/>
      <c r="GB1466" s="4"/>
      <c r="GC1466" s="4"/>
      <c r="GD1466" s="4"/>
      <c r="GE1466" s="4"/>
      <c r="GF1466" s="4"/>
      <c r="GG1466" s="4"/>
      <c r="GH1466" s="4"/>
      <c r="GI1466" s="4"/>
      <c r="GJ1466" s="4"/>
      <c r="GK1466" s="4"/>
      <c r="GL1466" s="4"/>
      <c r="GM1466" s="4"/>
      <c r="GN1466" s="4"/>
      <c r="GO1466" s="4"/>
      <c r="GP1466" s="4"/>
      <c r="GQ1466" s="4"/>
      <c r="GR1466" s="4"/>
      <c r="GS1466" s="4"/>
      <c r="GT1466" s="4"/>
      <c r="GU1466" s="4"/>
      <c r="GV1466" s="4"/>
      <c r="GW1466" s="4"/>
      <c r="GX1466" s="4"/>
      <c r="GY1466" s="4"/>
      <c r="GZ1466" s="4"/>
      <c r="HA1466" s="4"/>
      <c r="HB1466" s="4"/>
      <c r="HC1466" s="4"/>
      <c r="HD1466" s="4"/>
      <c r="HE1466" s="4"/>
      <c r="HF1466" s="4"/>
      <c r="HG1466" s="4"/>
      <c r="HH1466" s="4"/>
      <c r="HI1466" s="4"/>
      <c r="HJ1466" s="4"/>
      <c r="HK1466" s="4"/>
      <c r="HL1466" s="4"/>
      <c r="HM1466" s="4"/>
      <c r="HN1466" s="4"/>
      <c r="HO1466" s="4"/>
      <c r="HP1466" s="4"/>
      <c r="HQ1466" s="4"/>
      <c r="HR1466" s="4"/>
      <c r="HS1466" s="4"/>
      <c r="HT1466" s="4"/>
      <c r="HU1466" s="4"/>
      <c r="HV1466" s="4"/>
      <c r="HW1466" s="4"/>
      <c r="HX1466" s="4"/>
      <c r="HY1466" s="4"/>
      <c r="HZ1466" s="4"/>
      <c r="IA1466" s="4"/>
      <c r="IB1466" s="4"/>
      <c r="IC1466" s="4"/>
      <c r="ID1466" s="4"/>
      <c r="IE1466" s="4"/>
      <c r="IF1466" s="4"/>
    </row>
    <row r="1467" spans="26:240" x14ac:dyDescent="0.2">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c r="CX1467" s="4"/>
      <c r="CY1467" s="4"/>
      <c r="CZ1467" s="4"/>
      <c r="DA1467" s="4"/>
      <c r="DB1467" s="4"/>
      <c r="DC1467" s="4"/>
      <c r="DD1467" s="4"/>
      <c r="DE1467" s="4"/>
      <c r="DF1467" s="4"/>
      <c r="DG1467" s="4"/>
      <c r="DH1467" s="4"/>
      <c r="DI1467" s="4"/>
      <c r="DJ1467" s="4"/>
      <c r="DK1467" s="4"/>
      <c r="DL1467" s="4"/>
      <c r="DM1467" s="4"/>
      <c r="DN1467" s="4"/>
      <c r="DO1467" s="4"/>
      <c r="DP1467" s="4"/>
      <c r="DQ1467" s="4"/>
      <c r="DR1467" s="4"/>
      <c r="DS1467" s="4"/>
      <c r="DT1467" s="4"/>
      <c r="DU1467" s="4"/>
      <c r="DV1467" s="4"/>
      <c r="DW1467" s="4"/>
      <c r="DX1467" s="4"/>
      <c r="DY1467" s="4"/>
      <c r="DZ1467" s="4"/>
      <c r="EA1467" s="4"/>
      <c r="EB1467" s="4"/>
      <c r="EC1467" s="4"/>
      <c r="ED1467" s="4"/>
      <c r="EE1467" s="4"/>
      <c r="EF1467" s="4"/>
      <c r="EG1467" s="4"/>
      <c r="EH1467" s="4"/>
      <c r="EI1467" s="4"/>
      <c r="EJ1467" s="4"/>
      <c r="EK1467" s="4"/>
      <c r="EL1467" s="4"/>
      <c r="EM1467" s="4"/>
      <c r="EN1467" s="4"/>
      <c r="EO1467" s="4"/>
      <c r="EP1467" s="4"/>
      <c r="EQ1467" s="4"/>
      <c r="ER1467" s="4"/>
      <c r="ES1467" s="4"/>
      <c r="ET1467" s="4"/>
      <c r="EU1467" s="4"/>
      <c r="EV1467" s="4"/>
      <c r="EW1467" s="4"/>
      <c r="EX1467" s="4"/>
      <c r="EY1467" s="4"/>
      <c r="EZ1467" s="4"/>
      <c r="FA1467" s="4"/>
      <c r="FB1467" s="4"/>
      <c r="FC1467" s="4"/>
      <c r="FD1467" s="4"/>
      <c r="FE1467" s="4"/>
      <c r="FF1467" s="4"/>
      <c r="FG1467" s="4"/>
      <c r="FH1467" s="4"/>
      <c r="FI1467" s="4"/>
      <c r="FJ1467" s="4"/>
      <c r="FK1467" s="4"/>
      <c r="FL1467" s="4"/>
      <c r="FM1467" s="4"/>
      <c r="FN1467" s="4"/>
      <c r="FO1467" s="4"/>
      <c r="FP1467" s="4"/>
      <c r="FQ1467" s="4"/>
      <c r="FR1467" s="4"/>
      <c r="FS1467" s="4"/>
      <c r="FT1467" s="4"/>
      <c r="FU1467" s="4"/>
      <c r="FV1467" s="4"/>
      <c r="FW1467" s="4"/>
      <c r="FX1467" s="4"/>
      <c r="FY1467" s="4"/>
      <c r="FZ1467" s="4"/>
      <c r="GA1467" s="4"/>
      <c r="GB1467" s="4"/>
      <c r="GC1467" s="4"/>
      <c r="GD1467" s="4"/>
      <c r="GE1467" s="4"/>
      <c r="GF1467" s="4"/>
      <c r="GG1467" s="4"/>
      <c r="GH1467" s="4"/>
      <c r="GI1467" s="4"/>
      <c r="GJ1467" s="4"/>
      <c r="GK1467" s="4"/>
      <c r="GL1467" s="4"/>
      <c r="GM1467" s="4"/>
      <c r="GN1467" s="4"/>
      <c r="GO1467" s="4"/>
      <c r="GP1467" s="4"/>
      <c r="GQ1467" s="4"/>
      <c r="GR1467" s="4"/>
      <c r="GS1467" s="4"/>
      <c r="GT1467" s="4"/>
      <c r="GU1467" s="4"/>
      <c r="GV1467" s="4"/>
      <c r="GW1467" s="4"/>
      <c r="GX1467" s="4"/>
      <c r="GY1467" s="4"/>
      <c r="GZ1467" s="4"/>
      <c r="HA1467" s="4"/>
      <c r="HB1467" s="4"/>
      <c r="HC1467" s="4"/>
      <c r="HD1467" s="4"/>
      <c r="HE1467" s="4"/>
      <c r="HF1467" s="4"/>
      <c r="HG1467" s="4"/>
      <c r="HH1467" s="4"/>
      <c r="HI1467" s="4"/>
      <c r="HJ1467" s="4"/>
      <c r="HK1467" s="4"/>
      <c r="HL1467" s="4"/>
      <c r="HM1467" s="4"/>
      <c r="HN1467" s="4"/>
      <c r="HO1467" s="4"/>
      <c r="HP1467" s="4"/>
      <c r="HQ1467" s="4"/>
      <c r="HR1467" s="4"/>
      <c r="HS1467" s="4"/>
      <c r="HT1467" s="4"/>
      <c r="HU1467" s="4"/>
      <c r="HV1467" s="4"/>
      <c r="HW1467" s="4"/>
      <c r="HX1467" s="4"/>
      <c r="HY1467" s="4"/>
      <c r="HZ1467" s="4"/>
      <c r="IA1467" s="4"/>
      <c r="IB1467" s="4"/>
      <c r="IC1467" s="4"/>
      <c r="ID1467" s="4"/>
      <c r="IE1467" s="4"/>
      <c r="IF1467" s="4"/>
    </row>
    <row r="1468" spans="26:240" x14ac:dyDescent="0.2">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c r="CX1468" s="4"/>
      <c r="CY1468" s="4"/>
      <c r="CZ1468" s="4"/>
      <c r="DA1468" s="4"/>
      <c r="DB1468" s="4"/>
      <c r="DC1468" s="4"/>
      <c r="DD1468" s="4"/>
      <c r="DE1468" s="4"/>
      <c r="DF1468" s="4"/>
      <c r="DG1468" s="4"/>
      <c r="DH1468" s="4"/>
      <c r="DI1468" s="4"/>
      <c r="DJ1468" s="4"/>
      <c r="DK1468" s="4"/>
      <c r="DL1468" s="4"/>
      <c r="DM1468" s="4"/>
      <c r="DN1468" s="4"/>
      <c r="DO1468" s="4"/>
      <c r="DP1468" s="4"/>
      <c r="DQ1468" s="4"/>
      <c r="DR1468" s="4"/>
      <c r="DS1468" s="4"/>
      <c r="DT1468" s="4"/>
      <c r="DU1468" s="4"/>
      <c r="DV1468" s="4"/>
      <c r="DW1468" s="4"/>
      <c r="DX1468" s="4"/>
      <c r="DY1468" s="4"/>
      <c r="DZ1468" s="4"/>
      <c r="EA1468" s="4"/>
      <c r="EB1468" s="4"/>
      <c r="EC1468" s="4"/>
      <c r="ED1468" s="4"/>
      <c r="EE1468" s="4"/>
      <c r="EF1468" s="4"/>
      <c r="EG1468" s="4"/>
      <c r="EH1468" s="4"/>
      <c r="EI1468" s="4"/>
      <c r="EJ1468" s="4"/>
      <c r="EK1468" s="4"/>
      <c r="EL1468" s="4"/>
      <c r="EM1468" s="4"/>
      <c r="EN1468" s="4"/>
      <c r="EO1468" s="4"/>
      <c r="EP1468" s="4"/>
      <c r="EQ1468" s="4"/>
      <c r="ER1468" s="4"/>
      <c r="ES1468" s="4"/>
      <c r="ET1468" s="4"/>
      <c r="EU1468" s="4"/>
      <c r="EV1468" s="4"/>
      <c r="EW1468" s="4"/>
      <c r="EX1468" s="4"/>
      <c r="EY1468" s="4"/>
      <c r="EZ1468" s="4"/>
      <c r="FA1468" s="4"/>
      <c r="FB1468" s="4"/>
      <c r="FC1468" s="4"/>
      <c r="FD1468" s="4"/>
      <c r="FE1468" s="4"/>
      <c r="FF1468" s="4"/>
      <c r="FG1468" s="4"/>
      <c r="FH1468" s="4"/>
      <c r="FI1468" s="4"/>
      <c r="FJ1468" s="4"/>
      <c r="FK1468" s="4"/>
      <c r="FL1468" s="4"/>
      <c r="FM1468" s="4"/>
      <c r="FN1468" s="4"/>
      <c r="FO1468" s="4"/>
      <c r="FP1468" s="4"/>
      <c r="FQ1468" s="4"/>
      <c r="FR1468" s="4"/>
      <c r="FS1468" s="4"/>
      <c r="FT1468" s="4"/>
      <c r="FU1468" s="4"/>
      <c r="FV1468" s="4"/>
      <c r="FW1468" s="4"/>
      <c r="FX1468" s="4"/>
      <c r="FY1468" s="4"/>
      <c r="FZ1468" s="4"/>
      <c r="GA1468" s="4"/>
      <c r="GB1468" s="4"/>
      <c r="GC1468" s="4"/>
      <c r="GD1468" s="4"/>
      <c r="GE1468" s="4"/>
      <c r="GF1468" s="4"/>
      <c r="GG1468" s="4"/>
      <c r="GH1468" s="4"/>
      <c r="GI1468" s="4"/>
      <c r="GJ1468" s="4"/>
      <c r="GK1468" s="4"/>
      <c r="GL1468" s="4"/>
      <c r="GM1468" s="4"/>
      <c r="GN1468" s="4"/>
      <c r="GO1468" s="4"/>
      <c r="GP1468" s="4"/>
      <c r="GQ1468" s="4"/>
      <c r="GR1468" s="4"/>
      <c r="GS1468" s="4"/>
      <c r="GT1468" s="4"/>
      <c r="GU1468" s="4"/>
      <c r="GV1468" s="4"/>
      <c r="GW1468" s="4"/>
      <c r="GX1468" s="4"/>
      <c r="GY1468" s="4"/>
      <c r="GZ1468" s="4"/>
      <c r="HA1468" s="4"/>
      <c r="HB1468" s="4"/>
      <c r="HC1468" s="4"/>
      <c r="HD1468" s="4"/>
      <c r="HE1468" s="4"/>
      <c r="HF1468" s="4"/>
      <c r="HG1468" s="4"/>
      <c r="HH1468" s="4"/>
      <c r="HI1468" s="4"/>
      <c r="HJ1468" s="4"/>
      <c r="HK1468" s="4"/>
      <c r="HL1468" s="4"/>
      <c r="HM1468" s="4"/>
      <c r="HN1468" s="4"/>
      <c r="HO1468" s="4"/>
      <c r="HP1468" s="4"/>
      <c r="HQ1468" s="4"/>
      <c r="HR1468" s="4"/>
      <c r="HS1468" s="4"/>
      <c r="HT1468" s="4"/>
      <c r="HU1468" s="4"/>
      <c r="HV1468" s="4"/>
      <c r="HW1468" s="4"/>
      <c r="HX1468" s="4"/>
      <c r="HY1468" s="4"/>
      <c r="HZ1468" s="4"/>
      <c r="IA1468" s="4"/>
      <c r="IB1468" s="4"/>
      <c r="IC1468" s="4"/>
      <c r="ID1468" s="4"/>
      <c r="IE1468" s="4"/>
      <c r="IF1468" s="4"/>
    </row>
    <row r="1469" spans="26:240" x14ac:dyDescent="0.2">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c r="CX1469" s="4"/>
      <c r="CY1469" s="4"/>
      <c r="CZ1469" s="4"/>
      <c r="DA1469" s="4"/>
      <c r="DB1469" s="4"/>
      <c r="DC1469" s="4"/>
      <c r="DD1469" s="4"/>
      <c r="DE1469" s="4"/>
      <c r="DF1469" s="4"/>
      <c r="DG1469" s="4"/>
      <c r="DH1469" s="4"/>
      <c r="DI1469" s="4"/>
      <c r="DJ1469" s="4"/>
      <c r="DK1469" s="4"/>
      <c r="DL1469" s="4"/>
      <c r="DM1469" s="4"/>
      <c r="DN1469" s="4"/>
      <c r="DO1469" s="4"/>
      <c r="DP1469" s="4"/>
      <c r="DQ1469" s="4"/>
      <c r="DR1469" s="4"/>
      <c r="DS1469" s="4"/>
      <c r="DT1469" s="4"/>
      <c r="DU1469" s="4"/>
      <c r="DV1469" s="4"/>
      <c r="DW1469" s="4"/>
      <c r="DX1469" s="4"/>
      <c r="DY1469" s="4"/>
      <c r="DZ1469" s="4"/>
      <c r="EA1469" s="4"/>
      <c r="EB1469" s="4"/>
      <c r="EC1469" s="4"/>
      <c r="ED1469" s="4"/>
      <c r="EE1469" s="4"/>
      <c r="EF1469" s="4"/>
      <c r="EG1469" s="4"/>
      <c r="EH1469" s="4"/>
      <c r="EI1469" s="4"/>
      <c r="EJ1469" s="4"/>
      <c r="EK1469" s="4"/>
      <c r="EL1469" s="4"/>
      <c r="EM1469" s="4"/>
      <c r="EN1469" s="4"/>
      <c r="EO1469" s="4"/>
      <c r="EP1469" s="4"/>
      <c r="EQ1469" s="4"/>
      <c r="ER1469" s="4"/>
      <c r="ES1469" s="4"/>
      <c r="ET1469" s="4"/>
      <c r="EU1469" s="4"/>
      <c r="EV1469" s="4"/>
      <c r="EW1469" s="4"/>
      <c r="EX1469" s="4"/>
      <c r="EY1469" s="4"/>
      <c r="EZ1469" s="4"/>
      <c r="FA1469" s="4"/>
      <c r="FB1469" s="4"/>
      <c r="FC1469" s="4"/>
      <c r="FD1469" s="4"/>
      <c r="FE1469" s="4"/>
      <c r="FF1469" s="4"/>
      <c r="FG1469" s="4"/>
      <c r="FH1469" s="4"/>
      <c r="FI1469" s="4"/>
      <c r="FJ1469" s="4"/>
      <c r="FK1469" s="4"/>
      <c r="FL1469" s="4"/>
      <c r="FM1469" s="4"/>
      <c r="FN1469" s="4"/>
      <c r="FO1469" s="4"/>
      <c r="FP1469" s="4"/>
      <c r="FQ1469" s="4"/>
      <c r="FR1469" s="4"/>
      <c r="FS1469" s="4"/>
      <c r="FT1469" s="4"/>
      <c r="FU1469" s="4"/>
      <c r="FV1469" s="4"/>
      <c r="FW1469" s="4"/>
      <c r="FX1469" s="4"/>
      <c r="FY1469" s="4"/>
      <c r="FZ1469" s="4"/>
      <c r="GA1469" s="4"/>
      <c r="GB1469" s="4"/>
      <c r="GC1469" s="4"/>
      <c r="GD1469" s="4"/>
      <c r="GE1469" s="4"/>
      <c r="GF1469" s="4"/>
      <c r="GG1469" s="4"/>
      <c r="GH1469" s="4"/>
      <c r="GI1469" s="4"/>
      <c r="GJ1469" s="4"/>
      <c r="GK1469" s="4"/>
      <c r="GL1469" s="4"/>
      <c r="GM1469" s="4"/>
      <c r="GN1469" s="4"/>
      <c r="GO1469" s="4"/>
      <c r="GP1469" s="4"/>
      <c r="GQ1469" s="4"/>
      <c r="GR1469" s="4"/>
      <c r="GS1469" s="4"/>
      <c r="GT1469" s="4"/>
      <c r="GU1469" s="4"/>
      <c r="GV1469" s="4"/>
      <c r="GW1469" s="4"/>
      <c r="GX1469" s="4"/>
      <c r="GY1469" s="4"/>
      <c r="GZ1469" s="4"/>
      <c r="HA1469" s="4"/>
      <c r="HB1469" s="4"/>
      <c r="HC1469" s="4"/>
      <c r="HD1469" s="4"/>
      <c r="HE1469" s="4"/>
      <c r="HF1469" s="4"/>
      <c r="HG1469" s="4"/>
      <c r="HH1469" s="4"/>
      <c r="HI1469" s="4"/>
      <c r="HJ1469" s="4"/>
      <c r="HK1469" s="4"/>
      <c r="HL1469" s="4"/>
      <c r="HM1469" s="4"/>
      <c r="HN1469" s="4"/>
      <c r="HO1469" s="4"/>
      <c r="HP1469" s="4"/>
      <c r="HQ1469" s="4"/>
      <c r="HR1469" s="4"/>
      <c r="HS1469" s="4"/>
      <c r="HT1469" s="4"/>
      <c r="HU1469" s="4"/>
      <c r="HV1469" s="4"/>
      <c r="HW1469" s="4"/>
      <c r="HX1469" s="4"/>
      <c r="HY1469" s="4"/>
      <c r="HZ1469" s="4"/>
      <c r="IA1469" s="4"/>
      <c r="IB1469" s="4"/>
      <c r="IC1469" s="4"/>
      <c r="ID1469" s="4"/>
      <c r="IE1469" s="4"/>
      <c r="IF1469" s="4"/>
    </row>
    <row r="1470" spans="26:240" x14ac:dyDescent="0.2">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c r="CX1470" s="4"/>
      <c r="CY1470" s="4"/>
      <c r="CZ1470" s="4"/>
      <c r="DA1470" s="4"/>
      <c r="DB1470" s="4"/>
      <c r="DC1470" s="4"/>
      <c r="DD1470" s="4"/>
      <c r="DE1470" s="4"/>
      <c r="DF1470" s="4"/>
      <c r="DG1470" s="4"/>
      <c r="DH1470" s="4"/>
      <c r="DI1470" s="4"/>
      <c r="DJ1470" s="4"/>
      <c r="DK1470" s="4"/>
      <c r="DL1470" s="4"/>
      <c r="DM1470" s="4"/>
      <c r="DN1470" s="4"/>
      <c r="DO1470" s="4"/>
      <c r="DP1470" s="4"/>
      <c r="DQ1470" s="4"/>
      <c r="DR1470" s="4"/>
      <c r="DS1470" s="4"/>
      <c r="DT1470" s="4"/>
      <c r="DU1470" s="4"/>
      <c r="DV1470" s="4"/>
      <c r="DW1470" s="4"/>
      <c r="DX1470" s="4"/>
      <c r="DY1470" s="4"/>
      <c r="DZ1470" s="4"/>
      <c r="EA1470" s="4"/>
      <c r="EB1470" s="4"/>
      <c r="EC1470" s="4"/>
      <c r="ED1470" s="4"/>
      <c r="EE1470" s="4"/>
      <c r="EF1470" s="4"/>
      <c r="EG1470" s="4"/>
      <c r="EH1470" s="4"/>
      <c r="EI1470" s="4"/>
      <c r="EJ1470" s="4"/>
      <c r="EK1470" s="4"/>
      <c r="EL1470" s="4"/>
      <c r="EM1470" s="4"/>
      <c r="EN1470" s="4"/>
      <c r="EO1470" s="4"/>
      <c r="EP1470" s="4"/>
      <c r="EQ1470" s="4"/>
      <c r="ER1470" s="4"/>
      <c r="ES1470" s="4"/>
      <c r="ET1470" s="4"/>
      <c r="EU1470" s="4"/>
      <c r="EV1470" s="4"/>
      <c r="EW1470" s="4"/>
      <c r="EX1470" s="4"/>
      <c r="EY1470" s="4"/>
      <c r="EZ1470" s="4"/>
      <c r="FA1470" s="4"/>
      <c r="FB1470" s="4"/>
      <c r="FC1470" s="4"/>
      <c r="FD1470" s="4"/>
      <c r="FE1470" s="4"/>
      <c r="FF1470" s="4"/>
      <c r="FG1470" s="4"/>
      <c r="FH1470" s="4"/>
      <c r="FI1470" s="4"/>
      <c r="FJ1470" s="4"/>
      <c r="FK1470" s="4"/>
      <c r="FL1470" s="4"/>
      <c r="FM1470" s="4"/>
      <c r="FN1470" s="4"/>
      <c r="FO1470" s="4"/>
      <c r="FP1470" s="4"/>
      <c r="FQ1470" s="4"/>
      <c r="FR1470" s="4"/>
      <c r="FS1470" s="4"/>
      <c r="FT1470" s="4"/>
      <c r="FU1470" s="4"/>
      <c r="FV1470" s="4"/>
      <c r="FW1470" s="4"/>
      <c r="FX1470" s="4"/>
      <c r="FY1470" s="4"/>
      <c r="FZ1470" s="4"/>
      <c r="GA1470" s="4"/>
      <c r="GB1470" s="4"/>
      <c r="GC1470" s="4"/>
      <c r="GD1470" s="4"/>
      <c r="GE1470" s="4"/>
      <c r="GF1470" s="4"/>
      <c r="GG1470" s="4"/>
      <c r="GH1470" s="4"/>
      <c r="GI1470" s="4"/>
      <c r="GJ1470" s="4"/>
      <c r="GK1470" s="4"/>
      <c r="GL1470" s="4"/>
      <c r="GM1470" s="4"/>
      <c r="GN1470" s="4"/>
      <c r="GO1470" s="4"/>
      <c r="GP1470" s="4"/>
      <c r="GQ1470" s="4"/>
      <c r="GR1470" s="4"/>
      <c r="GS1470" s="4"/>
      <c r="GT1470" s="4"/>
      <c r="GU1470" s="4"/>
      <c r="GV1470" s="4"/>
      <c r="GW1470" s="4"/>
      <c r="GX1470" s="4"/>
      <c r="GY1470" s="4"/>
      <c r="GZ1470" s="4"/>
      <c r="HA1470" s="4"/>
      <c r="HB1470" s="4"/>
      <c r="HC1470" s="4"/>
      <c r="HD1470" s="4"/>
      <c r="HE1470" s="4"/>
      <c r="HF1470" s="4"/>
      <c r="HG1470" s="4"/>
      <c r="HH1470" s="4"/>
      <c r="HI1470" s="4"/>
      <c r="HJ1470" s="4"/>
      <c r="HK1470" s="4"/>
      <c r="HL1470" s="4"/>
      <c r="HM1470" s="4"/>
      <c r="HN1470" s="4"/>
      <c r="HO1470" s="4"/>
      <c r="HP1470" s="4"/>
      <c r="HQ1470" s="4"/>
      <c r="HR1470" s="4"/>
      <c r="HS1470" s="4"/>
      <c r="HT1470" s="4"/>
      <c r="HU1470" s="4"/>
      <c r="HV1470" s="4"/>
      <c r="HW1470" s="4"/>
      <c r="HX1470" s="4"/>
      <c r="HY1470" s="4"/>
      <c r="HZ1470" s="4"/>
      <c r="IA1470" s="4"/>
      <c r="IB1470" s="4"/>
      <c r="IC1470" s="4"/>
      <c r="ID1470" s="4"/>
      <c r="IE1470" s="4"/>
      <c r="IF1470" s="4"/>
    </row>
    <row r="1471" spans="26:240" x14ac:dyDescent="0.2">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c r="CX1471" s="4"/>
      <c r="CY1471" s="4"/>
      <c r="CZ1471" s="4"/>
      <c r="DA1471" s="4"/>
      <c r="DB1471" s="4"/>
      <c r="DC1471" s="4"/>
      <c r="DD1471" s="4"/>
      <c r="DE1471" s="4"/>
      <c r="DF1471" s="4"/>
      <c r="DG1471" s="4"/>
      <c r="DH1471" s="4"/>
      <c r="DI1471" s="4"/>
      <c r="DJ1471" s="4"/>
      <c r="DK1471" s="4"/>
      <c r="DL1471" s="4"/>
      <c r="DM1471" s="4"/>
      <c r="DN1471" s="4"/>
      <c r="DO1471" s="4"/>
      <c r="DP1471" s="4"/>
      <c r="DQ1471" s="4"/>
      <c r="DR1471" s="4"/>
      <c r="DS1471" s="4"/>
      <c r="DT1471" s="4"/>
      <c r="DU1471" s="4"/>
      <c r="DV1471" s="4"/>
      <c r="DW1471" s="4"/>
      <c r="DX1471" s="4"/>
      <c r="DY1471" s="4"/>
      <c r="DZ1471" s="4"/>
      <c r="EA1471" s="4"/>
      <c r="EB1471" s="4"/>
      <c r="EC1471" s="4"/>
      <c r="ED1471" s="4"/>
      <c r="EE1471" s="4"/>
      <c r="EF1471" s="4"/>
      <c r="EG1471" s="4"/>
      <c r="EH1471" s="4"/>
      <c r="EI1471" s="4"/>
      <c r="EJ1471" s="4"/>
      <c r="EK1471" s="4"/>
      <c r="EL1471" s="4"/>
      <c r="EM1471" s="4"/>
      <c r="EN1471" s="4"/>
      <c r="EO1471" s="4"/>
      <c r="EP1471" s="4"/>
      <c r="EQ1471" s="4"/>
      <c r="ER1471" s="4"/>
      <c r="ES1471" s="4"/>
      <c r="ET1471" s="4"/>
      <c r="EU1471" s="4"/>
      <c r="EV1471" s="4"/>
      <c r="EW1471" s="4"/>
      <c r="EX1471" s="4"/>
      <c r="EY1471" s="4"/>
      <c r="EZ1471" s="4"/>
      <c r="FA1471" s="4"/>
      <c r="FB1471" s="4"/>
      <c r="FC1471" s="4"/>
      <c r="FD1471" s="4"/>
      <c r="FE1471" s="4"/>
      <c r="FF1471" s="4"/>
      <c r="FG1471" s="4"/>
      <c r="FH1471" s="4"/>
      <c r="FI1471" s="4"/>
      <c r="FJ1471" s="4"/>
      <c r="FK1471" s="4"/>
      <c r="FL1471" s="4"/>
      <c r="FM1471" s="4"/>
      <c r="FN1471" s="4"/>
      <c r="FO1471" s="4"/>
      <c r="FP1471" s="4"/>
      <c r="FQ1471" s="4"/>
      <c r="FR1471" s="4"/>
      <c r="FS1471" s="4"/>
      <c r="FT1471" s="4"/>
      <c r="FU1471" s="4"/>
      <c r="FV1471" s="4"/>
      <c r="FW1471" s="4"/>
      <c r="FX1471" s="4"/>
      <c r="FY1471" s="4"/>
      <c r="FZ1471" s="4"/>
      <c r="GA1471" s="4"/>
      <c r="GB1471" s="4"/>
      <c r="GC1471" s="4"/>
      <c r="GD1471" s="4"/>
      <c r="GE1471" s="4"/>
      <c r="GF1471" s="4"/>
      <c r="GG1471" s="4"/>
      <c r="GH1471" s="4"/>
      <c r="GI1471" s="4"/>
      <c r="GJ1471" s="4"/>
      <c r="GK1471" s="4"/>
      <c r="GL1471" s="4"/>
      <c r="GM1471" s="4"/>
      <c r="GN1471" s="4"/>
      <c r="GO1471" s="4"/>
      <c r="GP1471" s="4"/>
      <c r="GQ1471" s="4"/>
      <c r="GR1471" s="4"/>
      <c r="GS1471" s="4"/>
      <c r="GT1471" s="4"/>
      <c r="GU1471" s="4"/>
      <c r="GV1471" s="4"/>
      <c r="GW1471" s="4"/>
      <c r="GX1471" s="4"/>
      <c r="GY1471" s="4"/>
      <c r="GZ1471" s="4"/>
      <c r="HA1471" s="4"/>
      <c r="HB1471" s="4"/>
      <c r="HC1471" s="4"/>
      <c r="HD1471" s="4"/>
      <c r="HE1471" s="4"/>
      <c r="HF1471" s="4"/>
      <c r="HG1471" s="4"/>
      <c r="HH1471" s="4"/>
      <c r="HI1471" s="4"/>
      <c r="HJ1471" s="4"/>
      <c r="HK1471" s="4"/>
      <c r="HL1471" s="4"/>
      <c r="HM1471" s="4"/>
      <c r="HN1471" s="4"/>
      <c r="HO1471" s="4"/>
      <c r="HP1471" s="4"/>
      <c r="HQ1471" s="4"/>
      <c r="HR1471" s="4"/>
      <c r="HS1471" s="4"/>
      <c r="HT1471" s="4"/>
      <c r="HU1471" s="4"/>
      <c r="HV1471" s="4"/>
      <c r="HW1471" s="4"/>
      <c r="HX1471" s="4"/>
      <c r="HY1471" s="4"/>
      <c r="HZ1471" s="4"/>
      <c r="IA1471" s="4"/>
      <c r="IB1471" s="4"/>
      <c r="IC1471" s="4"/>
      <c r="ID1471" s="4"/>
      <c r="IE1471" s="4"/>
      <c r="IF1471" s="4"/>
    </row>
    <row r="1472" spans="26:240" x14ac:dyDescent="0.2">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c r="CX1472" s="4"/>
      <c r="CY1472" s="4"/>
      <c r="CZ1472" s="4"/>
      <c r="DA1472" s="4"/>
      <c r="DB1472" s="4"/>
      <c r="DC1472" s="4"/>
      <c r="DD1472" s="4"/>
      <c r="DE1472" s="4"/>
      <c r="DF1472" s="4"/>
      <c r="DG1472" s="4"/>
      <c r="DH1472" s="4"/>
      <c r="DI1472" s="4"/>
      <c r="DJ1472" s="4"/>
      <c r="DK1472" s="4"/>
      <c r="DL1472" s="4"/>
      <c r="DM1472" s="4"/>
      <c r="DN1472" s="4"/>
      <c r="DO1472" s="4"/>
      <c r="DP1472" s="4"/>
      <c r="DQ1472" s="4"/>
      <c r="DR1472" s="4"/>
      <c r="DS1472" s="4"/>
      <c r="DT1472" s="4"/>
      <c r="DU1472" s="4"/>
      <c r="DV1472" s="4"/>
      <c r="DW1472" s="4"/>
      <c r="DX1472" s="4"/>
      <c r="DY1472" s="4"/>
      <c r="DZ1472" s="4"/>
      <c r="EA1472" s="4"/>
      <c r="EB1472" s="4"/>
      <c r="EC1472" s="4"/>
      <c r="ED1472" s="4"/>
      <c r="EE1472" s="4"/>
      <c r="EF1472" s="4"/>
      <c r="EG1472" s="4"/>
      <c r="EH1472" s="4"/>
      <c r="EI1472" s="4"/>
      <c r="EJ1472" s="4"/>
      <c r="EK1472" s="4"/>
      <c r="EL1472" s="4"/>
      <c r="EM1472" s="4"/>
      <c r="EN1472" s="4"/>
      <c r="EO1472" s="4"/>
      <c r="EP1472" s="4"/>
      <c r="EQ1472" s="4"/>
      <c r="ER1472" s="4"/>
      <c r="ES1472" s="4"/>
      <c r="ET1472" s="4"/>
      <c r="EU1472" s="4"/>
      <c r="EV1472" s="4"/>
      <c r="EW1472" s="4"/>
      <c r="EX1472" s="4"/>
      <c r="EY1472" s="4"/>
      <c r="EZ1472" s="4"/>
      <c r="FA1472" s="4"/>
      <c r="FB1472" s="4"/>
      <c r="FC1472" s="4"/>
      <c r="FD1472" s="4"/>
      <c r="FE1472" s="4"/>
      <c r="FF1472" s="4"/>
      <c r="FG1472" s="4"/>
      <c r="FH1472" s="4"/>
      <c r="FI1472" s="4"/>
      <c r="FJ1472" s="4"/>
      <c r="FK1472" s="4"/>
      <c r="FL1472" s="4"/>
      <c r="FM1472" s="4"/>
      <c r="FN1472" s="4"/>
      <c r="FO1472" s="4"/>
      <c r="FP1472" s="4"/>
      <c r="FQ1472" s="4"/>
      <c r="FR1472" s="4"/>
      <c r="FS1472" s="4"/>
      <c r="FT1472" s="4"/>
      <c r="FU1472" s="4"/>
      <c r="FV1472" s="4"/>
      <c r="FW1472" s="4"/>
      <c r="FX1472" s="4"/>
      <c r="FY1472" s="4"/>
      <c r="FZ1472" s="4"/>
      <c r="GA1472" s="4"/>
      <c r="GB1472" s="4"/>
      <c r="GC1472" s="4"/>
      <c r="GD1472" s="4"/>
      <c r="GE1472" s="4"/>
      <c r="GF1472" s="4"/>
      <c r="GG1472" s="4"/>
      <c r="GH1472" s="4"/>
      <c r="GI1472" s="4"/>
      <c r="GJ1472" s="4"/>
      <c r="GK1472" s="4"/>
      <c r="GL1472" s="4"/>
      <c r="GM1472" s="4"/>
      <c r="GN1472" s="4"/>
      <c r="GO1472" s="4"/>
      <c r="GP1472" s="4"/>
      <c r="GQ1472" s="4"/>
      <c r="GR1472" s="4"/>
      <c r="GS1472" s="4"/>
      <c r="GT1472" s="4"/>
      <c r="GU1472" s="4"/>
      <c r="GV1472" s="4"/>
      <c r="GW1472" s="4"/>
      <c r="GX1472" s="4"/>
      <c r="GY1472" s="4"/>
      <c r="GZ1472" s="4"/>
      <c r="HA1472" s="4"/>
      <c r="HB1472" s="4"/>
      <c r="HC1472" s="4"/>
      <c r="HD1472" s="4"/>
      <c r="HE1472" s="4"/>
      <c r="HF1472" s="4"/>
      <c r="HG1472" s="4"/>
      <c r="HH1472" s="4"/>
      <c r="HI1472" s="4"/>
      <c r="HJ1472" s="4"/>
      <c r="HK1472" s="4"/>
      <c r="HL1472" s="4"/>
      <c r="HM1472" s="4"/>
      <c r="HN1472" s="4"/>
      <c r="HO1472" s="4"/>
      <c r="HP1472" s="4"/>
      <c r="HQ1472" s="4"/>
      <c r="HR1472" s="4"/>
      <c r="HS1472" s="4"/>
      <c r="HT1472" s="4"/>
      <c r="HU1472" s="4"/>
      <c r="HV1472" s="4"/>
      <c r="HW1472" s="4"/>
      <c r="HX1472" s="4"/>
      <c r="HY1472" s="4"/>
      <c r="HZ1472" s="4"/>
      <c r="IA1472" s="4"/>
      <c r="IB1472" s="4"/>
      <c r="IC1472" s="4"/>
      <c r="ID1472" s="4"/>
      <c r="IE1472" s="4"/>
      <c r="IF1472" s="4"/>
    </row>
    <row r="1473" spans="26:240" x14ac:dyDescent="0.2">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c r="CX1473" s="4"/>
      <c r="CY1473" s="4"/>
      <c r="CZ1473" s="4"/>
      <c r="DA1473" s="4"/>
      <c r="DB1473" s="4"/>
      <c r="DC1473" s="4"/>
      <c r="DD1473" s="4"/>
      <c r="DE1473" s="4"/>
      <c r="DF1473" s="4"/>
      <c r="DG1473" s="4"/>
      <c r="DH1473" s="4"/>
      <c r="DI1473" s="4"/>
      <c r="DJ1473" s="4"/>
      <c r="DK1473" s="4"/>
      <c r="DL1473" s="4"/>
      <c r="DM1473" s="4"/>
      <c r="DN1473" s="4"/>
      <c r="DO1473" s="4"/>
      <c r="DP1473" s="4"/>
      <c r="DQ1473" s="4"/>
      <c r="DR1473" s="4"/>
      <c r="DS1473" s="4"/>
      <c r="DT1473" s="4"/>
      <c r="DU1473" s="4"/>
      <c r="DV1473" s="4"/>
      <c r="DW1473" s="4"/>
      <c r="DX1473" s="4"/>
      <c r="DY1473" s="4"/>
      <c r="DZ1473" s="4"/>
      <c r="EA1473" s="4"/>
      <c r="EB1473" s="4"/>
      <c r="EC1473" s="4"/>
      <c r="ED1473" s="4"/>
      <c r="EE1473" s="4"/>
      <c r="EF1473" s="4"/>
      <c r="EG1473" s="4"/>
      <c r="EH1473" s="4"/>
      <c r="EI1473" s="4"/>
      <c r="EJ1473" s="4"/>
      <c r="EK1473" s="4"/>
      <c r="EL1473" s="4"/>
      <c r="EM1473" s="4"/>
      <c r="EN1473" s="4"/>
      <c r="EO1473" s="4"/>
      <c r="EP1473" s="4"/>
      <c r="EQ1473" s="4"/>
      <c r="ER1473" s="4"/>
      <c r="ES1473" s="4"/>
      <c r="ET1473" s="4"/>
      <c r="EU1473" s="4"/>
      <c r="EV1473" s="4"/>
      <c r="EW1473" s="4"/>
      <c r="EX1473" s="4"/>
      <c r="EY1473" s="4"/>
      <c r="EZ1473" s="4"/>
      <c r="FA1473" s="4"/>
      <c r="FB1473" s="4"/>
      <c r="FC1473" s="4"/>
      <c r="FD1473" s="4"/>
      <c r="FE1473" s="4"/>
      <c r="FF1473" s="4"/>
      <c r="FG1473" s="4"/>
      <c r="FH1473" s="4"/>
      <c r="FI1473" s="4"/>
      <c r="FJ1473" s="4"/>
      <c r="FK1473" s="4"/>
      <c r="FL1473" s="4"/>
      <c r="FM1473" s="4"/>
      <c r="FN1473" s="4"/>
      <c r="FO1473" s="4"/>
      <c r="FP1473" s="4"/>
      <c r="FQ1473" s="4"/>
      <c r="FR1473" s="4"/>
      <c r="FS1473" s="4"/>
      <c r="FT1473" s="4"/>
      <c r="FU1473" s="4"/>
      <c r="FV1473" s="4"/>
      <c r="FW1473" s="4"/>
      <c r="FX1473" s="4"/>
      <c r="FY1473" s="4"/>
      <c r="FZ1473" s="4"/>
      <c r="GA1473" s="4"/>
      <c r="GB1473" s="4"/>
      <c r="GC1473" s="4"/>
      <c r="GD1473" s="4"/>
      <c r="GE1473" s="4"/>
      <c r="GF1473" s="4"/>
      <c r="GG1473" s="4"/>
      <c r="GH1473" s="4"/>
      <c r="GI1473" s="4"/>
      <c r="GJ1473" s="4"/>
      <c r="GK1473" s="4"/>
      <c r="GL1473" s="4"/>
      <c r="GM1473" s="4"/>
      <c r="GN1473" s="4"/>
      <c r="GO1473" s="4"/>
      <c r="GP1473" s="4"/>
      <c r="GQ1473" s="4"/>
      <c r="GR1473" s="4"/>
      <c r="GS1473" s="4"/>
      <c r="GT1473" s="4"/>
      <c r="GU1473" s="4"/>
      <c r="GV1473" s="4"/>
      <c r="GW1473" s="4"/>
      <c r="GX1473" s="4"/>
      <c r="GY1473" s="4"/>
      <c r="GZ1473" s="4"/>
      <c r="HA1473" s="4"/>
      <c r="HB1473" s="4"/>
      <c r="HC1473" s="4"/>
      <c r="HD1473" s="4"/>
      <c r="HE1473" s="4"/>
      <c r="HF1473" s="4"/>
      <c r="HG1473" s="4"/>
      <c r="HH1473" s="4"/>
      <c r="HI1473" s="4"/>
      <c r="HJ1473" s="4"/>
      <c r="HK1473" s="4"/>
      <c r="HL1473" s="4"/>
      <c r="HM1473" s="4"/>
      <c r="HN1473" s="4"/>
      <c r="HO1473" s="4"/>
      <c r="HP1473" s="4"/>
      <c r="HQ1473" s="4"/>
      <c r="HR1473" s="4"/>
      <c r="HS1473" s="4"/>
      <c r="HT1473" s="4"/>
      <c r="HU1473" s="4"/>
      <c r="HV1473" s="4"/>
      <c r="HW1473" s="4"/>
      <c r="HX1473" s="4"/>
      <c r="HY1473" s="4"/>
      <c r="HZ1473" s="4"/>
      <c r="IA1473" s="4"/>
      <c r="IB1473" s="4"/>
      <c r="IC1473" s="4"/>
      <c r="ID1473" s="4"/>
      <c r="IE1473" s="4"/>
      <c r="IF1473" s="4"/>
    </row>
    <row r="1474" spans="26:240" x14ac:dyDescent="0.2">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c r="CX1474" s="4"/>
      <c r="CY1474" s="4"/>
      <c r="CZ1474" s="4"/>
      <c r="DA1474" s="4"/>
      <c r="DB1474" s="4"/>
      <c r="DC1474" s="4"/>
      <c r="DD1474" s="4"/>
      <c r="DE1474" s="4"/>
      <c r="DF1474" s="4"/>
      <c r="DG1474" s="4"/>
      <c r="DH1474" s="4"/>
      <c r="DI1474" s="4"/>
      <c r="DJ1474" s="4"/>
      <c r="DK1474" s="4"/>
      <c r="DL1474" s="4"/>
      <c r="DM1474" s="4"/>
      <c r="DN1474" s="4"/>
      <c r="DO1474" s="4"/>
      <c r="DP1474" s="4"/>
      <c r="DQ1474" s="4"/>
      <c r="DR1474" s="4"/>
      <c r="DS1474" s="4"/>
      <c r="DT1474" s="4"/>
      <c r="DU1474" s="4"/>
      <c r="DV1474" s="4"/>
      <c r="DW1474" s="4"/>
      <c r="DX1474" s="4"/>
      <c r="DY1474" s="4"/>
      <c r="DZ1474" s="4"/>
      <c r="EA1474" s="4"/>
      <c r="EB1474" s="4"/>
      <c r="EC1474" s="4"/>
      <c r="ED1474" s="4"/>
      <c r="EE1474" s="4"/>
      <c r="EF1474" s="4"/>
      <c r="EG1474" s="4"/>
      <c r="EH1474" s="4"/>
      <c r="EI1474" s="4"/>
      <c r="EJ1474" s="4"/>
      <c r="EK1474" s="4"/>
      <c r="EL1474" s="4"/>
      <c r="EM1474" s="4"/>
      <c r="EN1474" s="4"/>
      <c r="EO1474" s="4"/>
      <c r="EP1474" s="4"/>
      <c r="EQ1474" s="4"/>
      <c r="ER1474" s="4"/>
      <c r="ES1474" s="4"/>
      <c r="ET1474" s="4"/>
      <c r="EU1474" s="4"/>
      <c r="EV1474" s="4"/>
      <c r="EW1474" s="4"/>
      <c r="EX1474" s="4"/>
      <c r="EY1474" s="4"/>
      <c r="EZ1474" s="4"/>
      <c r="FA1474" s="4"/>
      <c r="FB1474" s="4"/>
      <c r="FC1474" s="4"/>
      <c r="FD1474" s="4"/>
      <c r="FE1474" s="4"/>
      <c r="FF1474" s="4"/>
      <c r="FG1474" s="4"/>
      <c r="FH1474" s="4"/>
      <c r="FI1474" s="4"/>
      <c r="FJ1474" s="4"/>
      <c r="FK1474" s="4"/>
      <c r="FL1474" s="4"/>
      <c r="FM1474" s="4"/>
      <c r="FN1474" s="4"/>
      <c r="FO1474" s="4"/>
      <c r="FP1474" s="4"/>
      <c r="FQ1474" s="4"/>
      <c r="FR1474" s="4"/>
      <c r="FS1474" s="4"/>
      <c r="FT1474" s="4"/>
      <c r="FU1474" s="4"/>
      <c r="FV1474" s="4"/>
      <c r="FW1474" s="4"/>
      <c r="FX1474" s="4"/>
      <c r="FY1474" s="4"/>
      <c r="FZ1474" s="4"/>
      <c r="GA1474" s="4"/>
      <c r="GB1474" s="4"/>
      <c r="GC1474" s="4"/>
      <c r="GD1474" s="4"/>
      <c r="GE1474" s="4"/>
      <c r="GF1474" s="4"/>
      <c r="GG1474" s="4"/>
      <c r="GH1474" s="4"/>
      <c r="GI1474" s="4"/>
      <c r="GJ1474" s="4"/>
      <c r="GK1474" s="4"/>
      <c r="GL1474" s="4"/>
      <c r="GM1474" s="4"/>
      <c r="GN1474" s="4"/>
      <c r="GO1474" s="4"/>
      <c r="GP1474" s="4"/>
      <c r="GQ1474" s="4"/>
      <c r="GR1474" s="4"/>
      <c r="GS1474" s="4"/>
      <c r="GT1474" s="4"/>
      <c r="GU1474" s="4"/>
      <c r="GV1474" s="4"/>
      <c r="GW1474" s="4"/>
      <c r="GX1474" s="4"/>
      <c r="GY1474" s="4"/>
      <c r="GZ1474" s="4"/>
      <c r="HA1474" s="4"/>
      <c r="HB1474" s="4"/>
      <c r="HC1474" s="4"/>
      <c r="HD1474" s="4"/>
      <c r="HE1474" s="4"/>
      <c r="HF1474" s="4"/>
      <c r="HG1474" s="4"/>
      <c r="HH1474" s="4"/>
      <c r="HI1474" s="4"/>
      <c r="HJ1474" s="4"/>
      <c r="HK1474" s="4"/>
      <c r="HL1474" s="4"/>
      <c r="HM1474" s="4"/>
      <c r="HN1474" s="4"/>
      <c r="HO1474" s="4"/>
      <c r="HP1474" s="4"/>
      <c r="HQ1474" s="4"/>
      <c r="HR1474" s="4"/>
      <c r="HS1474" s="4"/>
      <c r="HT1474" s="4"/>
      <c r="HU1474" s="4"/>
      <c r="HV1474" s="4"/>
      <c r="HW1474" s="4"/>
      <c r="HX1474" s="4"/>
      <c r="HY1474" s="4"/>
      <c r="HZ1474" s="4"/>
      <c r="IA1474" s="4"/>
      <c r="IB1474" s="4"/>
      <c r="IC1474" s="4"/>
      <c r="ID1474" s="4"/>
      <c r="IE1474" s="4"/>
      <c r="IF1474" s="4"/>
    </row>
    <row r="1475" spans="26:240" x14ac:dyDescent="0.2">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c r="CX1475" s="4"/>
      <c r="CY1475" s="4"/>
      <c r="CZ1475" s="4"/>
      <c r="DA1475" s="4"/>
      <c r="DB1475" s="4"/>
      <c r="DC1475" s="4"/>
      <c r="DD1475" s="4"/>
      <c r="DE1475" s="4"/>
      <c r="DF1475" s="4"/>
      <c r="DG1475" s="4"/>
      <c r="DH1475" s="4"/>
      <c r="DI1475" s="4"/>
      <c r="DJ1475" s="4"/>
      <c r="DK1475" s="4"/>
      <c r="DL1475" s="4"/>
      <c r="DM1475" s="4"/>
      <c r="DN1475" s="4"/>
      <c r="DO1475" s="4"/>
      <c r="DP1475" s="4"/>
      <c r="DQ1475" s="4"/>
      <c r="DR1475" s="4"/>
      <c r="DS1475" s="4"/>
      <c r="DT1475" s="4"/>
      <c r="DU1475" s="4"/>
      <c r="DV1475" s="4"/>
      <c r="DW1475" s="4"/>
      <c r="DX1475" s="4"/>
      <c r="DY1475" s="4"/>
      <c r="DZ1475" s="4"/>
      <c r="EA1475" s="4"/>
      <c r="EB1475" s="4"/>
      <c r="EC1475" s="4"/>
      <c r="ED1475" s="4"/>
      <c r="EE1475" s="4"/>
      <c r="EF1475" s="4"/>
      <c r="EG1475" s="4"/>
      <c r="EH1475" s="4"/>
      <c r="EI1475" s="4"/>
      <c r="EJ1475" s="4"/>
      <c r="EK1475" s="4"/>
      <c r="EL1475" s="4"/>
      <c r="EM1475" s="4"/>
      <c r="EN1475" s="4"/>
      <c r="EO1475" s="4"/>
      <c r="EP1475" s="4"/>
      <c r="EQ1475" s="4"/>
      <c r="ER1475" s="4"/>
      <c r="ES1475" s="4"/>
      <c r="ET1475" s="4"/>
      <c r="EU1475" s="4"/>
      <c r="EV1475" s="4"/>
      <c r="EW1475" s="4"/>
      <c r="EX1475" s="4"/>
      <c r="EY1475" s="4"/>
      <c r="EZ1475" s="4"/>
      <c r="FA1475" s="4"/>
      <c r="FB1475" s="4"/>
      <c r="FC1475" s="4"/>
      <c r="FD1475" s="4"/>
      <c r="FE1475" s="4"/>
      <c r="FF1475" s="4"/>
      <c r="FG1475" s="4"/>
      <c r="FH1475" s="4"/>
      <c r="FI1475" s="4"/>
      <c r="FJ1475" s="4"/>
      <c r="FK1475" s="4"/>
      <c r="FL1475" s="4"/>
      <c r="FM1475" s="4"/>
      <c r="FN1475" s="4"/>
      <c r="FO1475" s="4"/>
      <c r="FP1475" s="4"/>
      <c r="FQ1475" s="4"/>
      <c r="FR1475" s="4"/>
      <c r="FS1475" s="4"/>
      <c r="FT1475" s="4"/>
      <c r="FU1475" s="4"/>
      <c r="FV1475" s="4"/>
      <c r="FW1475" s="4"/>
      <c r="FX1475" s="4"/>
      <c r="FY1475" s="4"/>
      <c r="FZ1475" s="4"/>
      <c r="GA1475" s="4"/>
      <c r="GB1475" s="4"/>
      <c r="GC1475" s="4"/>
      <c r="GD1475" s="4"/>
      <c r="GE1475" s="4"/>
      <c r="GF1475" s="4"/>
      <c r="GG1475" s="4"/>
      <c r="GH1475" s="4"/>
      <c r="GI1475" s="4"/>
      <c r="GJ1475" s="4"/>
      <c r="GK1475" s="4"/>
      <c r="GL1475" s="4"/>
      <c r="GM1475" s="4"/>
      <c r="GN1475" s="4"/>
      <c r="GO1475" s="4"/>
      <c r="GP1475" s="4"/>
      <c r="GQ1475" s="4"/>
      <c r="GR1475" s="4"/>
      <c r="GS1475" s="4"/>
      <c r="GT1475" s="4"/>
      <c r="GU1475" s="4"/>
      <c r="GV1475" s="4"/>
      <c r="GW1475" s="4"/>
      <c r="GX1475" s="4"/>
      <c r="GY1475" s="4"/>
      <c r="GZ1475" s="4"/>
      <c r="HA1475" s="4"/>
      <c r="HB1475" s="4"/>
      <c r="HC1475" s="4"/>
      <c r="HD1475" s="4"/>
      <c r="HE1475" s="4"/>
      <c r="HF1475" s="4"/>
      <c r="HG1475" s="4"/>
      <c r="HH1475" s="4"/>
      <c r="HI1475" s="4"/>
      <c r="HJ1475" s="4"/>
      <c r="HK1475" s="4"/>
      <c r="HL1475" s="4"/>
      <c r="HM1475" s="4"/>
      <c r="HN1475" s="4"/>
      <c r="HO1475" s="4"/>
      <c r="HP1475" s="4"/>
      <c r="HQ1475" s="4"/>
      <c r="HR1475" s="4"/>
      <c r="HS1475" s="4"/>
      <c r="HT1475" s="4"/>
      <c r="HU1475" s="4"/>
      <c r="HV1475" s="4"/>
      <c r="HW1475" s="4"/>
      <c r="HX1475" s="4"/>
      <c r="HY1475" s="4"/>
      <c r="HZ1475" s="4"/>
      <c r="IA1475" s="4"/>
      <c r="IB1475" s="4"/>
      <c r="IC1475" s="4"/>
      <c r="ID1475" s="4"/>
      <c r="IE1475" s="4"/>
      <c r="IF1475" s="4"/>
    </row>
    <row r="1476" spans="26:240" x14ac:dyDescent="0.2">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c r="CX1476" s="4"/>
      <c r="CY1476" s="4"/>
      <c r="CZ1476" s="4"/>
      <c r="DA1476" s="4"/>
      <c r="DB1476" s="4"/>
      <c r="DC1476" s="4"/>
      <c r="DD1476" s="4"/>
      <c r="DE1476" s="4"/>
      <c r="DF1476" s="4"/>
      <c r="DG1476" s="4"/>
      <c r="DH1476" s="4"/>
      <c r="DI1476" s="4"/>
      <c r="DJ1476" s="4"/>
      <c r="DK1476" s="4"/>
      <c r="DL1476" s="4"/>
      <c r="DM1476" s="4"/>
      <c r="DN1476" s="4"/>
      <c r="DO1476" s="4"/>
      <c r="DP1476" s="4"/>
      <c r="DQ1476" s="4"/>
      <c r="DR1476" s="4"/>
      <c r="DS1476" s="4"/>
      <c r="DT1476" s="4"/>
      <c r="DU1476" s="4"/>
      <c r="DV1476" s="4"/>
      <c r="DW1476" s="4"/>
      <c r="DX1476" s="4"/>
      <c r="DY1476" s="4"/>
      <c r="DZ1476" s="4"/>
      <c r="EA1476" s="4"/>
      <c r="EB1476" s="4"/>
      <c r="EC1476" s="4"/>
      <c r="ED1476" s="4"/>
      <c r="EE1476" s="4"/>
      <c r="EF1476" s="4"/>
      <c r="EG1476" s="4"/>
      <c r="EH1476" s="4"/>
      <c r="EI1476" s="4"/>
      <c r="EJ1476" s="4"/>
      <c r="EK1476" s="4"/>
      <c r="EL1476" s="4"/>
      <c r="EM1476" s="4"/>
      <c r="EN1476" s="4"/>
      <c r="EO1476" s="4"/>
      <c r="EP1476" s="4"/>
      <c r="EQ1476" s="4"/>
      <c r="ER1476" s="4"/>
      <c r="ES1476" s="4"/>
      <c r="ET1476" s="4"/>
      <c r="EU1476" s="4"/>
      <c r="EV1476" s="4"/>
      <c r="EW1476" s="4"/>
      <c r="EX1476" s="4"/>
      <c r="EY1476" s="4"/>
      <c r="EZ1476" s="4"/>
      <c r="FA1476" s="4"/>
      <c r="FB1476" s="4"/>
      <c r="FC1476" s="4"/>
      <c r="FD1476" s="4"/>
      <c r="FE1476" s="4"/>
      <c r="FF1476" s="4"/>
      <c r="FG1476" s="4"/>
      <c r="FH1476" s="4"/>
      <c r="FI1476" s="4"/>
      <c r="FJ1476" s="4"/>
      <c r="FK1476" s="4"/>
      <c r="FL1476" s="4"/>
      <c r="FM1476" s="4"/>
      <c r="FN1476" s="4"/>
      <c r="FO1476" s="4"/>
      <c r="FP1476" s="4"/>
      <c r="FQ1476" s="4"/>
      <c r="FR1476" s="4"/>
      <c r="FS1476" s="4"/>
      <c r="FT1476" s="4"/>
      <c r="FU1476" s="4"/>
      <c r="FV1476" s="4"/>
      <c r="FW1476" s="4"/>
      <c r="FX1476" s="4"/>
      <c r="FY1476" s="4"/>
      <c r="FZ1476" s="4"/>
      <c r="GA1476" s="4"/>
      <c r="GB1476" s="4"/>
      <c r="GC1476" s="4"/>
      <c r="GD1476" s="4"/>
      <c r="GE1476" s="4"/>
      <c r="GF1476" s="4"/>
      <c r="GG1476" s="4"/>
      <c r="GH1476" s="4"/>
      <c r="GI1476" s="4"/>
      <c r="GJ1476" s="4"/>
      <c r="GK1476" s="4"/>
      <c r="GL1476" s="4"/>
      <c r="GM1476" s="4"/>
      <c r="GN1476" s="4"/>
      <c r="GO1476" s="4"/>
      <c r="GP1476" s="4"/>
      <c r="GQ1476" s="4"/>
      <c r="GR1476" s="4"/>
      <c r="GS1476" s="4"/>
      <c r="GT1476" s="4"/>
      <c r="GU1476" s="4"/>
      <c r="GV1476" s="4"/>
      <c r="GW1476" s="4"/>
      <c r="GX1476" s="4"/>
      <c r="GY1476" s="4"/>
      <c r="GZ1476" s="4"/>
      <c r="HA1476" s="4"/>
      <c r="HB1476" s="4"/>
      <c r="HC1476" s="4"/>
      <c r="HD1476" s="4"/>
      <c r="HE1476" s="4"/>
      <c r="HF1476" s="4"/>
      <c r="HG1476" s="4"/>
      <c r="HH1476" s="4"/>
      <c r="HI1476" s="4"/>
      <c r="HJ1476" s="4"/>
      <c r="HK1476" s="4"/>
      <c r="HL1476" s="4"/>
      <c r="HM1476" s="4"/>
      <c r="HN1476" s="4"/>
      <c r="HO1476" s="4"/>
      <c r="HP1476" s="4"/>
      <c r="HQ1476" s="4"/>
      <c r="HR1476" s="4"/>
      <c r="HS1476" s="4"/>
      <c r="HT1476" s="4"/>
      <c r="HU1476" s="4"/>
      <c r="HV1476" s="4"/>
      <c r="HW1476" s="4"/>
      <c r="HX1476" s="4"/>
      <c r="HY1476" s="4"/>
      <c r="HZ1476" s="4"/>
      <c r="IA1476" s="4"/>
      <c r="IB1476" s="4"/>
      <c r="IC1476" s="4"/>
      <c r="ID1476" s="4"/>
      <c r="IE1476" s="4"/>
      <c r="IF1476" s="4"/>
    </row>
    <row r="1477" spans="26:240" x14ac:dyDescent="0.2">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c r="CX1477" s="4"/>
      <c r="CY1477" s="4"/>
      <c r="CZ1477" s="4"/>
      <c r="DA1477" s="4"/>
      <c r="DB1477" s="4"/>
      <c r="DC1477" s="4"/>
      <c r="DD1477" s="4"/>
      <c r="DE1477" s="4"/>
      <c r="DF1477" s="4"/>
      <c r="DG1477" s="4"/>
      <c r="DH1477" s="4"/>
      <c r="DI1477" s="4"/>
      <c r="DJ1477" s="4"/>
      <c r="DK1477" s="4"/>
      <c r="DL1477" s="4"/>
      <c r="DM1477" s="4"/>
      <c r="DN1477" s="4"/>
      <c r="DO1477" s="4"/>
      <c r="DP1477" s="4"/>
      <c r="DQ1477" s="4"/>
      <c r="DR1477" s="4"/>
      <c r="DS1477" s="4"/>
      <c r="DT1477" s="4"/>
      <c r="DU1477" s="4"/>
      <c r="DV1477" s="4"/>
      <c r="DW1477" s="4"/>
      <c r="DX1477" s="4"/>
      <c r="DY1477" s="4"/>
      <c r="DZ1477" s="4"/>
      <c r="EA1477" s="4"/>
      <c r="EB1477" s="4"/>
      <c r="EC1477" s="4"/>
      <c r="ED1477" s="4"/>
      <c r="EE1477" s="4"/>
      <c r="EF1477" s="4"/>
      <c r="EG1477" s="4"/>
      <c r="EH1477" s="4"/>
      <c r="EI1477" s="4"/>
      <c r="EJ1477" s="4"/>
      <c r="EK1477" s="4"/>
      <c r="EL1477" s="4"/>
      <c r="EM1477" s="4"/>
      <c r="EN1477" s="4"/>
      <c r="EO1477" s="4"/>
      <c r="EP1477" s="4"/>
      <c r="EQ1477" s="4"/>
      <c r="ER1477" s="4"/>
      <c r="ES1477" s="4"/>
      <c r="ET1477" s="4"/>
      <c r="EU1477" s="4"/>
      <c r="EV1477" s="4"/>
      <c r="EW1477" s="4"/>
      <c r="EX1477" s="4"/>
      <c r="EY1477" s="4"/>
      <c r="EZ1477" s="4"/>
      <c r="FA1477" s="4"/>
      <c r="FB1477" s="4"/>
      <c r="FC1477" s="4"/>
      <c r="FD1477" s="4"/>
      <c r="FE1477" s="4"/>
      <c r="FF1477" s="4"/>
      <c r="FG1477" s="4"/>
      <c r="FH1477" s="4"/>
      <c r="FI1477" s="4"/>
      <c r="FJ1477" s="4"/>
      <c r="FK1477" s="4"/>
      <c r="FL1477" s="4"/>
      <c r="FM1477" s="4"/>
      <c r="FN1477" s="4"/>
      <c r="FO1477" s="4"/>
      <c r="FP1477" s="4"/>
      <c r="FQ1477" s="4"/>
      <c r="FR1477" s="4"/>
      <c r="FS1477" s="4"/>
      <c r="FT1477" s="4"/>
      <c r="FU1477" s="4"/>
      <c r="FV1477" s="4"/>
      <c r="FW1477" s="4"/>
      <c r="FX1477" s="4"/>
      <c r="FY1477" s="4"/>
      <c r="FZ1477" s="4"/>
      <c r="GA1477" s="4"/>
      <c r="GB1477" s="4"/>
      <c r="GC1477" s="4"/>
      <c r="GD1477" s="4"/>
      <c r="GE1477" s="4"/>
      <c r="GF1477" s="4"/>
      <c r="GG1477" s="4"/>
      <c r="GH1477" s="4"/>
      <c r="GI1477" s="4"/>
      <c r="GJ1477" s="4"/>
      <c r="GK1477" s="4"/>
      <c r="GL1477" s="4"/>
      <c r="GM1477" s="4"/>
      <c r="GN1477" s="4"/>
      <c r="GO1477" s="4"/>
      <c r="GP1477" s="4"/>
      <c r="GQ1477" s="4"/>
      <c r="GR1477" s="4"/>
      <c r="GS1477" s="4"/>
      <c r="GT1477" s="4"/>
      <c r="GU1477" s="4"/>
      <c r="GV1477" s="4"/>
      <c r="GW1477" s="4"/>
      <c r="GX1477" s="4"/>
      <c r="GY1477" s="4"/>
      <c r="GZ1477" s="4"/>
      <c r="HA1477" s="4"/>
      <c r="HB1477" s="4"/>
      <c r="HC1477" s="4"/>
      <c r="HD1477" s="4"/>
      <c r="HE1477" s="4"/>
      <c r="HF1477" s="4"/>
      <c r="HG1477" s="4"/>
      <c r="HH1477" s="4"/>
      <c r="HI1477" s="4"/>
      <c r="HJ1477" s="4"/>
      <c r="HK1477" s="4"/>
      <c r="HL1477" s="4"/>
      <c r="HM1477" s="4"/>
      <c r="HN1477" s="4"/>
      <c r="HO1477" s="4"/>
      <c r="HP1477" s="4"/>
      <c r="HQ1477" s="4"/>
      <c r="HR1477" s="4"/>
      <c r="HS1477" s="4"/>
      <c r="HT1477" s="4"/>
      <c r="HU1477" s="4"/>
      <c r="HV1477" s="4"/>
      <c r="HW1477" s="4"/>
      <c r="HX1477" s="4"/>
      <c r="HY1477" s="4"/>
      <c r="HZ1477" s="4"/>
      <c r="IA1477" s="4"/>
      <c r="IB1477" s="4"/>
      <c r="IC1477" s="4"/>
      <c r="ID1477" s="4"/>
      <c r="IE1477" s="4"/>
      <c r="IF1477" s="4"/>
    </row>
    <row r="1478" spans="26:240" x14ac:dyDescent="0.2">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c r="GW1478" s="4"/>
      <c r="GX1478" s="4"/>
      <c r="GY1478" s="4"/>
      <c r="GZ1478" s="4"/>
      <c r="HA1478" s="4"/>
      <c r="HB1478" s="4"/>
      <c r="HC1478" s="4"/>
      <c r="HD1478" s="4"/>
      <c r="HE1478" s="4"/>
      <c r="HF1478" s="4"/>
      <c r="HG1478" s="4"/>
      <c r="HH1478" s="4"/>
      <c r="HI1478" s="4"/>
      <c r="HJ1478" s="4"/>
      <c r="HK1478" s="4"/>
      <c r="HL1478" s="4"/>
      <c r="HM1478" s="4"/>
      <c r="HN1478" s="4"/>
      <c r="HO1478" s="4"/>
      <c r="HP1478" s="4"/>
      <c r="HQ1478" s="4"/>
      <c r="HR1478" s="4"/>
      <c r="HS1478" s="4"/>
      <c r="HT1478" s="4"/>
      <c r="HU1478" s="4"/>
      <c r="HV1478" s="4"/>
      <c r="HW1478" s="4"/>
      <c r="HX1478" s="4"/>
      <c r="HY1478" s="4"/>
      <c r="HZ1478" s="4"/>
      <c r="IA1478" s="4"/>
      <c r="IB1478" s="4"/>
      <c r="IC1478" s="4"/>
      <c r="ID1478" s="4"/>
      <c r="IE1478" s="4"/>
      <c r="IF1478" s="4"/>
    </row>
    <row r="1479" spans="26:240" x14ac:dyDescent="0.2">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c r="GW1479" s="4"/>
      <c r="GX1479" s="4"/>
      <c r="GY1479" s="4"/>
      <c r="GZ1479" s="4"/>
      <c r="HA1479" s="4"/>
      <c r="HB1479" s="4"/>
      <c r="HC1479" s="4"/>
      <c r="HD1479" s="4"/>
      <c r="HE1479" s="4"/>
      <c r="HF1479" s="4"/>
      <c r="HG1479" s="4"/>
      <c r="HH1479" s="4"/>
      <c r="HI1479" s="4"/>
      <c r="HJ1479" s="4"/>
      <c r="HK1479" s="4"/>
      <c r="HL1479" s="4"/>
      <c r="HM1479" s="4"/>
      <c r="HN1479" s="4"/>
      <c r="HO1479" s="4"/>
      <c r="HP1479" s="4"/>
      <c r="HQ1479" s="4"/>
      <c r="HR1479" s="4"/>
      <c r="HS1479" s="4"/>
      <c r="HT1479" s="4"/>
      <c r="HU1479" s="4"/>
      <c r="HV1479" s="4"/>
      <c r="HW1479" s="4"/>
      <c r="HX1479" s="4"/>
      <c r="HY1479" s="4"/>
      <c r="HZ1479" s="4"/>
      <c r="IA1479" s="4"/>
      <c r="IB1479" s="4"/>
      <c r="IC1479" s="4"/>
      <c r="ID1479" s="4"/>
      <c r="IE1479" s="4"/>
      <c r="IF1479" s="4"/>
    </row>
    <row r="1480" spans="26:240" x14ac:dyDescent="0.2">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c r="GW1480" s="4"/>
      <c r="GX1480" s="4"/>
      <c r="GY1480" s="4"/>
      <c r="GZ1480" s="4"/>
      <c r="HA1480" s="4"/>
      <c r="HB1480" s="4"/>
      <c r="HC1480" s="4"/>
      <c r="HD1480" s="4"/>
      <c r="HE1480" s="4"/>
      <c r="HF1480" s="4"/>
      <c r="HG1480" s="4"/>
      <c r="HH1480" s="4"/>
      <c r="HI1480" s="4"/>
      <c r="HJ1480" s="4"/>
      <c r="HK1480" s="4"/>
      <c r="HL1480" s="4"/>
      <c r="HM1480" s="4"/>
      <c r="HN1480" s="4"/>
      <c r="HO1480" s="4"/>
      <c r="HP1480" s="4"/>
      <c r="HQ1480" s="4"/>
      <c r="HR1480" s="4"/>
      <c r="HS1480" s="4"/>
      <c r="HT1480" s="4"/>
      <c r="HU1480" s="4"/>
      <c r="HV1480" s="4"/>
      <c r="HW1480" s="4"/>
      <c r="HX1480" s="4"/>
      <c r="HY1480" s="4"/>
      <c r="HZ1480" s="4"/>
      <c r="IA1480" s="4"/>
      <c r="IB1480" s="4"/>
      <c r="IC1480" s="4"/>
      <c r="ID1480" s="4"/>
      <c r="IE1480" s="4"/>
      <c r="IF1480" s="4"/>
    </row>
    <row r="1481" spans="26:240" x14ac:dyDescent="0.2">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c r="GW1481" s="4"/>
      <c r="GX1481" s="4"/>
      <c r="GY1481" s="4"/>
      <c r="GZ1481" s="4"/>
      <c r="HA1481" s="4"/>
      <c r="HB1481" s="4"/>
      <c r="HC1481" s="4"/>
      <c r="HD1481" s="4"/>
      <c r="HE1481" s="4"/>
      <c r="HF1481" s="4"/>
      <c r="HG1481" s="4"/>
      <c r="HH1481" s="4"/>
      <c r="HI1481" s="4"/>
      <c r="HJ1481" s="4"/>
      <c r="HK1481" s="4"/>
      <c r="HL1481" s="4"/>
      <c r="HM1481" s="4"/>
      <c r="HN1481" s="4"/>
      <c r="HO1481" s="4"/>
      <c r="HP1481" s="4"/>
      <c r="HQ1481" s="4"/>
      <c r="HR1481" s="4"/>
      <c r="HS1481" s="4"/>
      <c r="HT1481" s="4"/>
      <c r="HU1481" s="4"/>
      <c r="HV1481" s="4"/>
      <c r="HW1481" s="4"/>
      <c r="HX1481" s="4"/>
      <c r="HY1481" s="4"/>
      <c r="HZ1481" s="4"/>
      <c r="IA1481" s="4"/>
      <c r="IB1481" s="4"/>
      <c r="IC1481" s="4"/>
      <c r="ID1481" s="4"/>
      <c r="IE1481" s="4"/>
      <c r="IF1481" s="4"/>
    </row>
    <row r="1482" spans="26:240" x14ac:dyDescent="0.2">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c r="GW1482" s="4"/>
      <c r="GX1482" s="4"/>
      <c r="GY1482" s="4"/>
      <c r="GZ1482" s="4"/>
      <c r="HA1482" s="4"/>
      <c r="HB1482" s="4"/>
      <c r="HC1482" s="4"/>
      <c r="HD1482" s="4"/>
      <c r="HE1482" s="4"/>
      <c r="HF1482" s="4"/>
      <c r="HG1482" s="4"/>
      <c r="HH1482" s="4"/>
      <c r="HI1482" s="4"/>
      <c r="HJ1482" s="4"/>
      <c r="HK1482" s="4"/>
      <c r="HL1482" s="4"/>
      <c r="HM1482" s="4"/>
      <c r="HN1482" s="4"/>
      <c r="HO1482" s="4"/>
      <c r="HP1482" s="4"/>
      <c r="HQ1482" s="4"/>
      <c r="HR1482" s="4"/>
      <c r="HS1482" s="4"/>
      <c r="HT1482" s="4"/>
      <c r="HU1482" s="4"/>
      <c r="HV1482" s="4"/>
      <c r="HW1482" s="4"/>
      <c r="HX1482" s="4"/>
      <c r="HY1482" s="4"/>
      <c r="HZ1482" s="4"/>
      <c r="IA1482" s="4"/>
      <c r="IB1482" s="4"/>
      <c r="IC1482" s="4"/>
      <c r="ID1482" s="4"/>
      <c r="IE1482" s="4"/>
      <c r="IF1482" s="4"/>
    </row>
    <row r="1483" spans="26:240" x14ac:dyDescent="0.2">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c r="GW1483" s="4"/>
      <c r="GX1483" s="4"/>
      <c r="GY1483" s="4"/>
      <c r="GZ1483" s="4"/>
      <c r="HA1483" s="4"/>
      <c r="HB1483" s="4"/>
      <c r="HC1483" s="4"/>
      <c r="HD1483" s="4"/>
      <c r="HE1483" s="4"/>
      <c r="HF1483" s="4"/>
      <c r="HG1483" s="4"/>
      <c r="HH1483" s="4"/>
      <c r="HI1483" s="4"/>
      <c r="HJ1483" s="4"/>
      <c r="HK1483" s="4"/>
      <c r="HL1483" s="4"/>
      <c r="HM1483" s="4"/>
      <c r="HN1483" s="4"/>
      <c r="HO1483" s="4"/>
      <c r="HP1483" s="4"/>
      <c r="HQ1483" s="4"/>
      <c r="HR1483" s="4"/>
      <c r="HS1483" s="4"/>
      <c r="HT1483" s="4"/>
      <c r="HU1483" s="4"/>
      <c r="HV1483" s="4"/>
      <c r="HW1483" s="4"/>
      <c r="HX1483" s="4"/>
      <c r="HY1483" s="4"/>
      <c r="HZ1483" s="4"/>
      <c r="IA1483" s="4"/>
      <c r="IB1483" s="4"/>
      <c r="IC1483" s="4"/>
      <c r="ID1483" s="4"/>
      <c r="IE1483" s="4"/>
      <c r="IF1483" s="4"/>
    </row>
    <row r="1484" spans="26:240" x14ac:dyDescent="0.2">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c r="GW1484" s="4"/>
      <c r="GX1484" s="4"/>
      <c r="GY1484" s="4"/>
      <c r="GZ1484" s="4"/>
      <c r="HA1484" s="4"/>
      <c r="HB1484" s="4"/>
      <c r="HC1484" s="4"/>
      <c r="HD1484" s="4"/>
      <c r="HE1484" s="4"/>
      <c r="HF1484" s="4"/>
      <c r="HG1484" s="4"/>
      <c r="HH1484" s="4"/>
      <c r="HI1484" s="4"/>
      <c r="HJ1484" s="4"/>
      <c r="HK1484" s="4"/>
      <c r="HL1484" s="4"/>
      <c r="HM1484" s="4"/>
      <c r="HN1484" s="4"/>
      <c r="HO1484" s="4"/>
      <c r="HP1484" s="4"/>
      <c r="HQ1484" s="4"/>
      <c r="HR1484" s="4"/>
      <c r="HS1484" s="4"/>
      <c r="HT1484" s="4"/>
      <c r="HU1484" s="4"/>
      <c r="HV1484" s="4"/>
      <c r="HW1484" s="4"/>
      <c r="HX1484" s="4"/>
      <c r="HY1484" s="4"/>
      <c r="HZ1484" s="4"/>
      <c r="IA1484" s="4"/>
      <c r="IB1484" s="4"/>
      <c r="IC1484" s="4"/>
      <c r="ID1484" s="4"/>
      <c r="IE1484" s="4"/>
      <c r="IF1484" s="4"/>
    </row>
    <row r="1485" spans="26:240" x14ac:dyDescent="0.2">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c r="GW1485" s="4"/>
      <c r="GX1485" s="4"/>
      <c r="GY1485" s="4"/>
      <c r="GZ1485" s="4"/>
      <c r="HA1485" s="4"/>
      <c r="HB1485" s="4"/>
      <c r="HC1485" s="4"/>
      <c r="HD1485" s="4"/>
      <c r="HE1485" s="4"/>
      <c r="HF1485" s="4"/>
      <c r="HG1485" s="4"/>
      <c r="HH1485" s="4"/>
      <c r="HI1485" s="4"/>
      <c r="HJ1485" s="4"/>
      <c r="HK1485" s="4"/>
      <c r="HL1485" s="4"/>
      <c r="HM1485" s="4"/>
      <c r="HN1485" s="4"/>
      <c r="HO1485" s="4"/>
      <c r="HP1485" s="4"/>
      <c r="HQ1485" s="4"/>
      <c r="HR1485" s="4"/>
      <c r="HS1485" s="4"/>
      <c r="HT1485" s="4"/>
      <c r="HU1485" s="4"/>
      <c r="HV1485" s="4"/>
      <c r="HW1485" s="4"/>
      <c r="HX1485" s="4"/>
      <c r="HY1485" s="4"/>
      <c r="HZ1485" s="4"/>
      <c r="IA1485" s="4"/>
      <c r="IB1485" s="4"/>
      <c r="IC1485" s="4"/>
      <c r="ID1485" s="4"/>
      <c r="IE1485" s="4"/>
      <c r="IF1485" s="4"/>
    </row>
    <row r="1486" spans="26:240" x14ac:dyDescent="0.2">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c r="GW1486" s="4"/>
      <c r="GX1486" s="4"/>
      <c r="GY1486" s="4"/>
      <c r="GZ1486" s="4"/>
      <c r="HA1486" s="4"/>
      <c r="HB1486" s="4"/>
      <c r="HC1486" s="4"/>
      <c r="HD1486" s="4"/>
      <c r="HE1486" s="4"/>
      <c r="HF1486" s="4"/>
      <c r="HG1486" s="4"/>
      <c r="HH1486" s="4"/>
      <c r="HI1486" s="4"/>
      <c r="HJ1486" s="4"/>
      <c r="HK1486" s="4"/>
      <c r="HL1486" s="4"/>
      <c r="HM1486" s="4"/>
      <c r="HN1486" s="4"/>
      <c r="HO1486" s="4"/>
      <c r="HP1486" s="4"/>
      <c r="HQ1486" s="4"/>
      <c r="HR1486" s="4"/>
      <c r="HS1486" s="4"/>
      <c r="HT1486" s="4"/>
      <c r="HU1486" s="4"/>
      <c r="HV1486" s="4"/>
      <c r="HW1486" s="4"/>
      <c r="HX1486" s="4"/>
      <c r="HY1486" s="4"/>
      <c r="HZ1486" s="4"/>
      <c r="IA1486" s="4"/>
      <c r="IB1486" s="4"/>
      <c r="IC1486" s="4"/>
      <c r="ID1486" s="4"/>
      <c r="IE1486" s="4"/>
      <c r="IF1486" s="4"/>
    </row>
    <row r="1487" spans="26:240" x14ac:dyDescent="0.2">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c r="GW1487" s="4"/>
      <c r="GX1487" s="4"/>
      <c r="GY1487" s="4"/>
      <c r="GZ1487" s="4"/>
      <c r="HA1487" s="4"/>
      <c r="HB1487" s="4"/>
      <c r="HC1487" s="4"/>
      <c r="HD1487" s="4"/>
      <c r="HE1487" s="4"/>
      <c r="HF1487" s="4"/>
      <c r="HG1487" s="4"/>
      <c r="HH1487" s="4"/>
      <c r="HI1487" s="4"/>
      <c r="HJ1487" s="4"/>
      <c r="HK1487" s="4"/>
      <c r="HL1487" s="4"/>
      <c r="HM1487" s="4"/>
      <c r="HN1487" s="4"/>
      <c r="HO1487" s="4"/>
      <c r="HP1487" s="4"/>
      <c r="HQ1487" s="4"/>
      <c r="HR1487" s="4"/>
      <c r="HS1487" s="4"/>
      <c r="HT1487" s="4"/>
      <c r="HU1487" s="4"/>
      <c r="HV1487" s="4"/>
      <c r="HW1487" s="4"/>
      <c r="HX1487" s="4"/>
      <c r="HY1487" s="4"/>
      <c r="HZ1487" s="4"/>
      <c r="IA1487" s="4"/>
      <c r="IB1487" s="4"/>
      <c r="IC1487" s="4"/>
      <c r="ID1487" s="4"/>
      <c r="IE1487" s="4"/>
      <c r="IF1487" s="4"/>
    </row>
    <row r="1488" spans="26:240" x14ac:dyDescent="0.2">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c r="GW1488" s="4"/>
      <c r="GX1488" s="4"/>
      <c r="GY1488" s="4"/>
      <c r="GZ1488" s="4"/>
      <c r="HA1488" s="4"/>
      <c r="HB1488" s="4"/>
      <c r="HC1488" s="4"/>
      <c r="HD1488" s="4"/>
      <c r="HE1488" s="4"/>
      <c r="HF1488" s="4"/>
      <c r="HG1488" s="4"/>
      <c r="HH1488" s="4"/>
      <c r="HI1488" s="4"/>
      <c r="HJ1488" s="4"/>
      <c r="HK1488" s="4"/>
      <c r="HL1488" s="4"/>
      <c r="HM1488" s="4"/>
      <c r="HN1488" s="4"/>
      <c r="HO1488" s="4"/>
      <c r="HP1488" s="4"/>
      <c r="HQ1488" s="4"/>
      <c r="HR1488" s="4"/>
      <c r="HS1488" s="4"/>
      <c r="HT1488" s="4"/>
      <c r="HU1488" s="4"/>
      <c r="HV1488" s="4"/>
      <c r="HW1488" s="4"/>
      <c r="HX1488" s="4"/>
      <c r="HY1488" s="4"/>
      <c r="HZ1488" s="4"/>
      <c r="IA1488" s="4"/>
      <c r="IB1488" s="4"/>
      <c r="IC1488" s="4"/>
      <c r="ID1488" s="4"/>
      <c r="IE1488" s="4"/>
      <c r="IF1488" s="4"/>
    </row>
    <row r="1489" spans="26:240" x14ac:dyDescent="0.2">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c r="GW1489" s="4"/>
      <c r="GX1489" s="4"/>
      <c r="GY1489" s="4"/>
      <c r="GZ1489" s="4"/>
      <c r="HA1489" s="4"/>
      <c r="HB1489" s="4"/>
      <c r="HC1489" s="4"/>
      <c r="HD1489" s="4"/>
      <c r="HE1489" s="4"/>
      <c r="HF1489" s="4"/>
      <c r="HG1489" s="4"/>
      <c r="HH1489" s="4"/>
      <c r="HI1489" s="4"/>
      <c r="HJ1489" s="4"/>
      <c r="HK1489" s="4"/>
      <c r="HL1489" s="4"/>
      <c r="HM1489" s="4"/>
      <c r="HN1489" s="4"/>
      <c r="HO1489" s="4"/>
      <c r="HP1489" s="4"/>
      <c r="HQ1489" s="4"/>
      <c r="HR1489" s="4"/>
      <c r="HS1489" s="4"/>
      <c r="HT1489" s="4"/>
      <c r="HU1489" s="4"/>
      <c r="HV1489" s="4"/>
      <c r="HW1489" s="4"/>
      <c r="HX1489" s="4"/>
      <c r="HY1489" s="4"/>
      <c r="HZ1489" s="4"/>
      <c r="IA1489" s="4"/>
      <c r="IB1489" s="4"/>
      <c r="IC1489" s="4"/>
      <c r="ID1489" s="4"/>
      <c r="IE1489" s="4"/>
      <c r="IF1489" s="4"/>
    </row>
    <row r="1490" spans="26:240" x14ac:dyDescent="0.2">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c r="GW1490" s="4"/>
      <c r="GX1490" s="4"/>
      <c r="GY1490" s="4"/>
      <c r="GZ1490" s="4"/>
      <c r="HA1490" s="4"/>
      <c r="HB1490" s="4"/>
      <c r="HC1490" s="4"/>
      <c r="HD1490" s="4"/>
      <c r="HE1490" s="4"/>
      <c r="HF1490" s="4"/>
      <c r="HG1490" s="4"/>
      <c r="HH1490" s="4"/>
      <c r="HI1490" s="4"/>
      <c r="HJ1490" s="4"/>
      <c r="HK1490" s="4"/>
      <c r="HL1490" s="4"/>
      <c r="HM1490" s="4"/>
      <c r="HN1490" s="4"/>
      <c r="HO1490" s="4"/>
      <c r="HP1490" s="4"/>
      <c r="HQ1490" s="4"/>
      <c r="HR1490" s="4"/>
      <c r="HS1490" s="4"/>
      <c r="HT1490" s="4"/>
      <c r="HU1490" s="4"/>
      <c r="HV1490" s="4"/>
      <c r="HW1490" s="4"/>
      <c r="HX1490" s="4"/>
      <c r="HY1490" s="4"/>
      <c r="HZ1490" s="4"/>
      <c r="IA1490" s="4"/>
      <c r="IB1490" s="4"/>
      <c r="IC1490" s="4"/>
      <c r="ID1490" s="4"/>
      <c r="IE1490" s="4"/>
      <c r="IF1490" s="4"/>
    </row>
    <row r="1491" spans="26:240" x14ac:dyDescent="0.2">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c r="GW1491" s="4"/>
      <c r="GX1491" s="4"/>
      <c r="GY1491" s="4"/>
      <c r="GZ1491" s="4"/>
      <c r="HA1491" s="4"/>
      <c r="HB1491" s="4"/>
      <c r="HC1491" s="4"/>
      <c r="HD1491" s="4"/>
      <c r="HE1491" s="4"/>
      <c r="HF1491" s="4"/>
      <c r="HG1491" s="4"/>
      <c r="HH1491" s="4"/>
      <c r="HI1491" s="4"/>
      <c r="HJ1491" s="4"/>
      <c r="HK1491" s="4"/>
      <c r="HL1491" s="4"/>
      <c r="HM1491" s="4"/>
      <c r="HN1491" s="4"/>
      <c r="HO1491" s="4"/>
      <c r="HP1491" s="4"/>
      <c r="HQ1491" s="4"/>
      <c r="HR1491" s="4"/>
      <c r="HS1491" s="4"/>
      <c r="HT1491" s="4"/>
      <c r="HU1491" s="4"/>
      <c r="HV1491" s="4"/>
      <c r="HW1491" s="4"/>
      <c r="HX1491" s="4"/>
      <c r="HY1491" s="4"/>
      <c r="HZ1491" s="4"/>
      <c r="IA1491" s="4"/>
      <c r="IB1491" s="4"/>
      <c r="IC1491" s="4"/>
      <c r="ID1491" s="4"/>
      <c r="IE1491" s="4"/>
      <c r="IF1491" s="4"/>
    </row>
    <row r="1492" spans="26:240" x14ac:dyDescent="0.2">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c r="GW1492" s="4"/>
      <c r="GX1492" s="4"/>
      <c r="GY1492" s="4"/>
      <c r="GZ1492" s="4"/>
      <c r="HA1492" s="4"/>
      <c r="HB1492" s="4"/>
      <c r="HC1492" s="4"/>
      <c r="HD1492" s="4"/>
      <c r="HE1492" s="4"/>
      <c r="HF1492" s="4"/>
      <c r="HG1492" s="4"/>
      <c r="HH1492" s="4"/>
      <c r="HI1492" s="4"/>
      <c r="HJ1492" s="4"/>
      <c r="HK1492" s="4"/>
      <c r="HL1492" s="4"/>
      <c r="HM1492" s="4"/>
      <c r="HN1492" s="4"/>
      <c r="HO1492" s="4"/>
      <c r="HP1492" s="4"/>
      <c r="HQ1492" s="4"/>
      <c r="HR1492" s="4"/>
      <c r="HS1492" s="4"/>
      <c r="HT1492" s="4"/>
      <c r="HU1492" s="4"/>
      <c r="HV1492" s="4"/>
      <c r="HW1492" s="4"/>
      <c r="HX1492" s="4"/>
      <c r="HY1492" s="4"/>
      <c r="HZ1492" s="4"/>
      <c r="IA1492" s="4"/>
      <c r="IB1492" s="4"/>
      <c r="IC1492" s="4"/>
      <c r="ID1492" s="4"/>
      <c r="IE1492" s="4"/>
      <c r="IF1492" s="4"/>
    </row>
    <row r="1493" spans="26:240" x14ac:dyDescent="0.2">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c r="GW1493" s="4"/>
      <c r="GX1493" s="4"/>
      <c r="GY1493" s="4"/>
      <c r="GZ1493" s="4"/>
      <c r="HA1493" s="4"/>
      <c r="HB1493" s="4"/>
      <c r="HC1493" s="4"/>
      <c r="HD1493" s="4"/>
      <c r="HE1493" s="4"/>
      <c r="HF1493" s="4"/>
      <c r="HG1493" s="4"/>
      <c r="HH1493" s="4"/>
      <c r="HI1493" s="4"/>
      <c r="HJ1493" s="4"/>
      <c r="HK1493" s="4"/>
      <c r="HL1493" s="4"/>
      <c r="HM1493" s="4"/>
      <c r="HN1493" s="4"/>
      <c r="HO1493" s="4"/>
      <c r="HP1493" s="4"/>
      <c r="HQ1493" s="4"/>
      <c r="HR1493" s="4"/>
      <c r="HS1493" s="4"/>
      <c r="HT1493" s="4"/>
      <c r="HU1493" s="4"/>
      <c r="HV1493" s="4"/>
      <c r="HW1493" s="4"/>
      <c r="HX1493" s="4"/>
      <c r="HY1493" s="4"/>
      <c r="HZ1493" s="4"/>
      <c r="IA1493" s="4"/>
      <c r="IB1493" s="4"/>
      <c r="IC1493" s="4"/>
      <c r="ID1493" s="4"/>
      <c r="IE1493" s="4"/>
      <c r="IF1493" s="4"/>
    </row>
    <row r="1494" spans="26:240" x14ac:dyDescent="0.2">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c r="GW1494" s="4"/>
      <c r="GX1494" s="4"/>
      <c r="GY1494" s="4"/>
      <c r="GZ1494" s="4"/>
      <c r="HA1494" s="4"/>
      <c r="HB1494" s="4"/>
      <c r="HC1494" s="4"/>
      <c r="HD1494" s="4"/>
      <c r="HE1494" s="4"/>
      <c r="HF1494" s="4"/>
      <c r="HG1494" s="4"/>
      <c r="HH1494" s="4"/>
      <c r="HI1494" s="4"/>
      <c r="HJ1494" s="4"/>
      <c r="HK1494" s="4"/>
      <c r="HL1494" s="4"/>
      <c r="HM1494" s="4"/>
      <c r="HN1494" s="4"/>
      <c r="HO1494" s="4"/>
      <c r="HP1494" s="4"/>
      <c r="HQ1494" s="4"/>
      <c r="HR1494" s="4"/>
      <c r="HS1494" s="4"/>
      <c r="HT1494" s="4"/>
      <c r="HU1494" s="4"/>
      <c r="HV1494" s="4"/>
      <c r="HW1494" s="4"/>
      <c r="HX1494" s="4"/>
      <c r="HY1494" s="4"/>
      <c r="HZ1494" s="4"/>
      <c r="IA1494" s="4"/>
      <c r="IB1494" s="4"/>
      <c r="IC1494" s="4"/>
      <c r="ID1494" s="4"/>
      <c r="IE1494" s="4"/>
      <c r="IF1494" s="4"/>
    </row>
    <row r="1495" spans="26:240" x14ac:dyDescent="0.2">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c r="GW1495" s="4"/>
      <c r="GX1495" s="4"/>
      <c r="GY1495" s="4"/>
      <c r="GZ1495" s="4"/>
      <c r="HA1495" s="4"/>
      <c r="HB1495" s="4"/>
      <c r="HC1495" s="4"/>
      <c r="HD1495" s="4"/>
      <c r="HE1495" s="4"/>
      <c r="HF1495" s="4"/>
      <c r="HG1495" s="4"/>
      <c r="HH1495" s="4"/>
      <c r="HI1495" s="4"/>
      <c r="HJ1495" s="4"/>
      <c r="HK1495" s="4"/>
      <c r="HL1495" s="4"/>
      <c r="HM1495" s="4"/>
      <c r="HN1495" s="4"/>
      <c r="HO1495" s="4"/>
      <c r="HP1495" s="4"/>
      <c r="HQ1495" s="4"/>
      <c r="HR1495" s="4"/>
      <c r="HS1495" s="4"/>
      <c r="HT1495" s="4"/>
      <c r="HU1495" s="4"/>
      <c r="HV1495" s="4"/>
      <c r="HW1495" s="4"/>
      <c r="HX1495" s="4"/>
      <c r="HY1495" s="4"/>
      <c r="HZ1495" s="4"/>
      <c r="IA1495" s="4"/>
      <c r="IB1495" s="4"/>
      <c r="IC1495" s="4"/>
      <c r="ID1495" s="4"/>
      <c r="IE1495" s="4"/>
      <c r="IF1495" s="4"/>
    </row>
    <row r="1496" spans="26:240" x14ac:dyDescent="0.2">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c r="GW1496" s="4"/>
      <c r="GX1496" s="4"/>
      <c r="GY1496" s="4"/>
      <c r="GZ1496" s="4"/>
      <c r="HA1496" s="4"/>
      <c r="HB1496" s="4"/>
      <c r="HC1496" s="4"/>
      <c r="HD1496" s="4"/>
      <c r="HE1496" s="4"/>
      <c r="HF1496" s="4"/>
      <c r="HG1496" s="4"/>
      <c r="HH1496" s="4"/>
      <c r="HI1496" s="4"/>
      <c r="HJ1496" s="4"/>
      <c r="HK1496" s="4"/>
      <c r="HL1496" s="4"/>
      <c r="HM1496" s="4"/>
      <c r="HN1496" s="4"/>
      <c r="HO1496" s="4"/>
      <c r="HP1496" s="4"/>
      <c r="HQ1496" s="4"/>
      <c r="HR1496" s="4"/>
      <c r="HS1496" s="4"/>
      <c r="HT1496" s="4"/>
      <c r="HU1496" s="4"/>
      <c r="HV1496" s="4"/>
      <c r="HW1496" s="4"/>
      <c r="HX1496" s="4"/>
      <c r="HY1496" s="4"/>
      <c r="HZ1496" s="4"/>
      <c r="IA1496" s="4"/>
      <c r="IB1496" s="4"/>
      <c r="IC1496" s="4"/>
      <c r="ID1496" s="4"/>
      <c r="IE1496" s="4"/>
      <c r="IF1496" s="4"/>
    </row>
    <row r="1497" spans="26:240" x14ac:dyDescent="0.2">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c r="GW1497" s="4"/>
      <c r="GX1497" s="4"/>
      <c r="GY1497" s="4"/>
      <c r="GZ1497" s="4"/>
      <c r="HA1497" s="4"/>
      <c r="HB1497" s="4"/>
      <c r="HC1497" s="4"/>
      <c r="HD1497" s="4"/>
      <c r="HE1497" s="4"/>
      <c r="HF1497" s="4"/>
      <c r="HG1497" s="4"/>
      <c r="HH1497" s="4"/>
      <c r="HI1497" s="4"/>
      <c r="HJ1497" s="4"/>
      <c r="HK1497" s="4"/>
      <c r="HL1497" s="4"/>
      <c r="HM1497" s="4"/>
      <c r="HN1497" s="4"/>
      <c r="HO1497" s="4"/>
      <c r="HP1497" s="4"/>
      <c r="HQ1497" s="4"/>
      <c r="HR1497" s="4"/>
      <c r="HS1497" s="4"/>
      <c r="HT1497" s="4"/>
      <c r="HU1497" s="4"/>
      <c r="HV1497" s="4"/>
      <c r="HW1497" s="4"/>
      <c r="HX1497" s="4"/>
      <c r="HY1497" s="4"/>
      <c r="HZ1497" s="4"/>
      <c r="IA1497" s="4"/>
      <c r="IB1497" s="4"/>
      <c r="IC1497" s="4"/>
      <c r="ID1497" s="4"/>
      <c r="IE1497" s="4"/>
      <c r="IF1497" s="4"/>
    </row>
    <row r="1498" spans="26:240" x14ac:dyDescent="0.2">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c r="GW1498" s="4"/>
      <c r="GX1498" s="4"/>
      <c r="GY1498" s="4"/>
      <c r="GZ1498" s="4"/>
      <c r="HA1498" s="4"/>
      <c r="HB1498" s="4"/>
      <c r="HC1498" s="4"/>
      <c r="HD1498" s="4"/>
      <c r="HE1498" s="4"/>
      <c r="HF1498" s="4"/>
      <c r="HG1498" s="4"/>
      <c r="HH1498" s="4"/>
      <c r="HI1498" s="4"/>
      <c r="HJ1498" s="4"/>
      <c r="HK1498" s="4"/>
      <c r="HL1498" s="4"/>
      <c r="HM1498" s="4"/>
      <c r="HN1498" s="4"/>
      <c r="HO1498" s="4"/>
      <c r="HP1498" s="4"/>
      <c r="HQ1498" s="4"/>
      <c r="HR1498" s="4"/>
      <c r="HS1498" s="4"/>
      <c r="HT1498" s="4"/>
      <c r="HU1498" s="4"/>
      <c r="HV1498" s="4"/>
      <c r="HW1498" s="4"/>
      <c r="HX1498" s="4"/>
      <c r="HY1498" s="4"/>
      <c r="HZ1498" s="4"/>
      <c r="IA1498" s="4"/>
      <c r="IB1498" s="4"/>
      <c r="IC1498" s="4"/>
      <c r="ID1498" s="4"/>
      <c r="IE1498" s="4"/>
      <c r="IF1498" s="4"/>
    </row>
    <row r="1499" spans="26:240" x14ac:dyDescent="0.2">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c r="GW1499" s="4"/>
      <c r="GX1499" s="4"/>
      <c r="GY1499" s="4"/>
      <c r="GZ1499" s="4"/>
      <c r="HA1499" s="4"/>
      <c r="HB1499" s="4"/>
      <c r="HC1499" s="4"/>
      <c r="HD1499" s="4"/>
      <c r="HE1499" s="4"/>
      <c r="HF1499" s="4"/>
      <c r="HG1499" s="4"/>
      <c r="HH1499" s="4"/>
      <c r="HI1499" s="4"/>
      <c r="HJ1499" s="4"/>
      <c r="HK1499" s="4"/>
      <c r="HL1499" s="4"/>
      <c r="HM1499" s="4"/>
      <c r="HN1499" s="4"/>
      <c r="HO1499" s="4"/>
      <c r="HP1499" s="4"/>
      <c r="HQ1499" s="4"/>
      <c r="HR1499" s="4"/>
      <c r="HS1499" s="4"/>
      <c r="HT1499" s="4"/>
      <c r="HU1499" s="4"/>
      <c r="HV1499" s="4"/>
      <c r="HW1499" s="4"/>
      <c r="HX1499" s="4"/>
      <c r="HY1499" s="4"/>
      <c r="HZ1499" s="4"/>
      <c r="IA1499" s="4"/>
      <c r="IB1499" s="4"/>
      <c r="IC1499" s="4"/>
      <c r="ID1499" s="4"/>
      <c r="IE1499" s="4"/>
      <c r="IF1499" s="4"/>
    </row>
    <row r="1500" spans="26:240" x14ac:dyDescent="0.2">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c r="GW1500" s="4"/>
      <c r="GX1500" s="4"/>
      <c r="GY1500" s="4"/>
      <c r="GZ1500" s="4"/>
      <c r="HA1500" s="4"/>
      <c r="HB1500" s="4"/>
      <c r="HC1500" s="4"/>
      <c r="HD1500" s="4"/>
      <c r="HE1500" s="4"/>
      <c r="HF1500" s="4"/>
      <c r="HG1500" s="4"/>
      <c r="HH1500" s="4"/>
      <c r="HI1500" s="4"/>
      <c r="HJ1500" s="4"/>
      <c r="HK1500" s="4"/>
      <c r="HL1500" s="4"/>
      <c r="HM1500" s="4"/>
      <c r="HN1500" s="4"/>
      <c r="HO1500" s="4"/>
      <c r="HP1500" s="4"/>
      <c r="HQ1500" s="4"/>
      <c r="HR1500" s="4"/>
      <c r="HS1500" s="4"/>
      <c r="HT1500" s="4"/>
      <c r="HU1500" s="4"/>
      <c r="HV1500" s="4"/>
      <c r="HW1500" s="4"/>
      <c r="HX1500" s="4"/>
      <c r="HY1500" s="4"/>
      <c r="HZ1500" s="4"/>
      <c r="IA1500" s="4"/>
      <c r="IB1500" s="4"/>
      <c r="IC1500" s="4"/>
      <c r="ID1500" s="4"/>
      <c r="IE1500" s="4"/>
      <c r="IF1500" s="4"/>
    </row>
    <row r="1501" spans="26:240" x14ac:dyDescent="0.2">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c r="GW1501" s="4"/>
      <c r="GX1501" s="4"/>
      <c r="GY1501" s="4"/>
      <c r="GZ1501" s="4"/>
      <c r="HA1501" s="4"/>
      <c r="HB1501" s="4"/>
      <c r="HC1501" s="4"/>
      <c r="HD1501" s="4"/>
      <c r="HE1501" s="4"/>
      <c r="HF1501" s="4"/>
      <c r="HG1501" s="4"/>
      <c r="HH1501" s="4"/>
      <c r="HI1501" s="4"/>
      <c r="HJ1501" s="4"/>
      <c r="HK1501" s="4"/>
      <c r="HL1501" s="4"/>
      <c r="HM1501" s="4"/>
      <c r="HN1501" s="4"/>
      <c r="HO1501" s="4"/>
      <c r="HP1501" s="4"/>
      <c r="HQ1501" s="4"/>
      <c r="HR1501" s="4"/>
      <c r="HS1501" s="4"/>
      <c r="HT1501" s="4"/>
      <c r="HU1501" s="4"/>
      <c r="HV1501" s="4"/>
      <c r="HW1501" s="4"/>
      <c r="HX1501" s="4"/>
      <c r="HY1501" s="4"/>
      <c r="HZ1501" s="4"/>
      <c r="IA1501" s="4"/>
      <c r="IB1501" s="4"/>
      <c r="IC1501" s="4"/>
      <c r="ID1501" s="4"/>
      <c r="IE1501" s="4"/>
      <c r="IF1501" s="4"/>
    </row>
    <row r="1502" spans="26:240" x14ac:dyDescent="0.2">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c r="GW1502" s="4"/>
      <c r="GX1502" s="4"/>
      <c r="GY1502" s="4"/>
      <c r="GZ1502" s="4"/>
      <c r="HA1502" s="4"/>
      <c r="HB1502" s="4"/>
      <c r="HC1502" s="4"/>
      <c r="HD1502" s="4"/>
      <c r="HE1502" s="4"/>
      <c r="HF1502" s="4"/>
      <c r="HG1502" s="4"/>
      <c r="HH1502" s="4"/>
      <c r="HI1502" s="4"/>
      <c r="HJ1502" s="4"/>
      <c r="HK1502" s="4"/>
      <c r="HL1502" s="4"/>
      <c r="HM1502" s="4"/>
      <c r="HN1502" s="4"/>
      <c r="HO1502" s="4"/>
      <c r="HP1502" s="4"/>
      <c r="HQ1502" s="4"/>
      <c r="HR1502" s="4"/>
      <c r="HS1502" s="4"/>
      <c r="HT1502" s="4"/>
      <c r="HU1502" s="4"/>
      <c r="HV1502" s="4"/>
      <c r="HW1502" s="4"/>
      <c r="HX1502" s="4"/>
      <c r="HY1502" s="4"/>
      <c r="HZ1502" s="4"/>
      <c r="IA1502" s="4"/>
      <c r="IB1502" s="4"/>
      <c r="IC1502" s="4"/>
      <c r="ID1502" s="4"/>
      <c r="IE1502" s="4"/>
      <c r="IF1502" s="4"/>
    </row>
    <row r="1503" spans="26:240" x14ac:dyDescent="0.2">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c r="GW1503" s="4"/>
      <c r="GX1503" s="4"/>
      <c r="GY1503" s="4"/>
      <c r="GZ1503" s="4"/>
      <c r="HA1503" s="4"/>
      <c r="HB1503" s="4"/>
      <c r="HC1503" s="4"/>
      <c r="HD1503" s="4"/>
      <c r="HE1503" s="4"/>
      <c r="HF1503" s="4"/>
      <c r="HG1503" s="4"/>
      <c r="HH1503" s="4"/>
      <c r="HI1503" s="4"/>
      <c r="HJ1503" s="4"/>
      <c r="HK1503" s="4"/>
      <c r="HL1503" s="4"/>
      <c r="HM1503" s="4"/>
      <c r="HN1503" s="4"/>
      <c r="HO1503" s="4"/>
      <c r="HP1503" s="4"/>
      <c r="HQ1503" s="4"/>
      <c r="HR1503" s="4"/>
      <c r="HS1503" s="4"/>
      <c r="HT1503" s="4"/>
      <c r="HU1503" s="4"/>
      <c r="HV1503" s="4"/>
      <c r="HW1503" s="4"/>
      <c r="HX1503" s="4"/>
      <c r="HY1503" s="4"/>
      <c r="HZ1503" s="4"/>
      <c r="IA1503" s="4"/>
      <c r="IB1503" s="4"/>
      <c r="IC1503" s="4"/>
      <c r="ID1503" s="4"/>
      <c r="IE1503" s="4"/>
      <c r="IF1503" s="4"/>
    </row>
    <row r="1504" spans="26:240" x14ac:dyDescent="0.2">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c r="GW1504" s="4"/>
      <c r="GX1504" s="4"/>
      <c r="GY1504" s="4"/>
      <c r="GZ1504" s="4"/>
      <c r="HA1504" s="4"/>
      <c r="HB1504" s="4"/>
      <c r="HC1504" s="4"/>
      <c r="HD1504" s="4"/>
      <c r="HE1504" s="4"/>
      <c r="HF1504" s="4"/>
      <c r="HG1504" s="4"/>
      <c r="HH1504" s="4"/>
      <c r="HI1504" s="4"/>
      <c r="HJ1504" s="4"/>
      <c r="HK1504" s="4"/>
      <c r="HL1504" s="4"/>
      <c r="HM1504" s="4"/>
      <c r="HN1504" s="4"/>
      <c r="HO1504" s="4"/>
      <c r="HP1504" s="4"/>
      <c r="HQ1504" s="4"/>
      <c r="HR1504" s="4"/>
      <c r="HS1504" s="4"/>
      <c r="HT1504" s="4"/>
      <c r="HU1504" s="4"/>
      <c r="HV1504" s="4"/>
      <c r="HW1504" s="4"/>
      <c r="HX1504" s="4"/>
      <c r="HY1504" s="4"/>
      <c r="HZ1504" s="4"/>
      <c r="IA1504" s="4"/>
      <c r="IB1504" s="4"/>
      <c r="IC1504" s="4"/>
      <c r="ID1504" s="4"/>
      <c r="IE1504" s="4"/>
      <c r="IF1504" s="4"/>
    </row>
    <row r="1505" spans="26:240" x14ac:dyDescent="0.2">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c r="GW1505" s="4"/>
      <c r="GX1505" s="4"/>
      <c r="GY1505" s="4"/>
      <c r="GZ1505" s="4"/>
      <c r="HA1505" s="4"/>
      <c r="HB1505" s="4"/>
      <c r="HC1505" s="4"/>
      <c r="HD1505" s="4"/>
      <c r="HE1505" s="4"/>
      <c r="HF1505" s="4"/>
      <c r="HG1505" s="4"/>
      <c r="HH1505" s="4"/>
      <c r="HI1505" s="4"/>
      <c r="HJ1505" s="4"/>
      <c r="HK1505" s="4"/>
      <c r="HL1505" s="4"/>
      <c r="HM1505" s="4"/>
      <c r="HN1505" s="4"/>
      <c r="HO1505" s="4"/>
      <c r="HP1505" s="4"/>
      <c r="HQ1505" s="4"/>
      <c r="HR1505" s="4"/>
      <c r="HS1505" s="4"/>
      <c r="HT1505" s="4"/>
      <c r="HU1505" s="4"/>
      <c r="HV1505" s="4"/>
      <c r="HW1505" s="4"/>
      <c r="HX1505" s="4"/>
      <c r="HY1505" s="4"/>
      <c r="HZ1505" s="4"/>
      <c r="IA1505" s="4"/>
      <c r="IB1505" s="4"/>
      <c r="IC1505" s="4"/>
      <c r="ID1505" s="4"/>
      <c r="IE1505" s="4"/>
      <c r="IF1505" s="4"/>
    </row>
    <row r="1506" spans="26:240" x14ac:dyDescent="0.2">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c r="GW1506" s="4"/>
      <c r="GX1506" s="4"/>
      <c r="GY1506" s="4"/>
      <c r="GZ1506" s="4"/>
      <c r="HA1506" s="4"/>
      <c r="HB1506" s="4"/>
      <c r="HC1506" s="4"/>
      <c r="HD1506" s="4"/>
      <c r="HE1506" s="4"/>
      <c r="HF1506" s="4"/>
      <c r="HG1506" s="4"/>
      <c r="HH1506" s="4"/>
      <c r="HI1506" s="4"/>
      <c r="HJ1506" s="4"/>
      <c r="HK1506" s="4"/>
      <c r="HL1506" s="4"/>
      <c r="HM1506" s="4"/>
      <c r="HN1506" s="4"/>
      <c r="HO1506" s="4"/>
      <c r="HP1506" s="4"/>
      <c r="HQ1506" s="4"/>
      <c r="HR1506" s="4"/>
      <c r="HS1506" s="4"/>
      <c r="HT1506" s="4"/>
      <c r="HU1506" s="4"/>
      <c r="HV1506" s="4"/>
      <c r="HW1506" s="4"/>
      <c r="HX1506" s="4"/>
      <c r="HY1506" s="4"/>
      <c r="HZ1506" s="4"/>
      <c r="IA1506" s="4"/>
      <c r="IB1506" s="4"/>
      <c r="IC1506" s="4"/>
      <c r="ID1506" s="4"/>
      <c r="IE1506" s="4"/>
      <c r="IF1506" s="4"/>
    </row>
    <row r="1507" spans="26:240" x14ac:dyDescent="0.2">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c r="GW1507" s="4"/>
      <c r="GX1507" s="4"/>
      <c r="GY1507" s="4"/>
      <c r="GZ1507" s="4"/>
      <c r="HA1507" s="4"/>
      <c r="HB1507" s="4"/>
      <c r="HC1507" s="4"/>
      <c r="HD1507" s="4"/>
      <c r="HE1507" s="4"/>
      <c r="HF1507" s="4"/>
      <c r="HG1507" s="4"/>
      <c r="HH1507" s="4"/>
      <c r="HI1507" s="4"/>
      <c r="HJ1507" s="4"/>
      <c r="HK1507" s="4"/>
      <c r="HL1507" s="4"/>
      <c r="HM1507" s="4"/>
      <c r="HN1507" s="4"/>
      <c r="HO1507" s="4"/>
      <c r="HP1507" s="4"/>
      <c r="HQ1507" s="4"/>
      <c r="HR1507" s="4"/>
      <c r="HS1507" s="4"/>
      <c r="HT1507" s="4"/>
      <c r="HU1507" s="4"/>
      <c r="HV1507" s="4"/>
      <c r="HW1507" s="4"/>
      <c r="HX1507" s="4"/>
      <c r="HY1507" s="4"/>
      <c r="HZ1507" s="4"/>
      <c r="IA1507" s="4"/>
      <c r="IB1507" s="4"/>
      <c r="IC1507" s="4"/>
      <c r="ID1507" s="4"/>
      <c r="IE1507" s="4"/>
      <c r="IF1507" s="4"/>
    </row>
    <row r="1508" spans="26:240" x14ac:dyDescent="0.2">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c r="GW1508" s="4"/>
      <c r="GX1508" s="4"/>
      <c r="GY1508" s="4"/>
      <c r="GZ1508" s="4"/>
      <c r="HA1508" s="4"/>
      <c r="HB1508" s="4"/>
      <c r="HC1508" s="4"/>
      <c r="HD1508" s="4"/>
      <c r="HE1508" s="4"/>
      <c r="HF1508" s="4"/>
      <c r="HG1508" s="4"/>
      <c r="HH1508" s="4"/>
      <c r="HI1508" s="4"/>
      <c r="HJ1508" s="4"/>
      <c r="HK1508" s="4"/>
      <c r="HL1508" s="4"/>
      <c r="HM1508" s="4"/>
      <c r="HN1508" s="4"/>
      <c r="HO1508" s="4"/>
      <c r="HP1508" s="4"/>
      <c r="HQ1508" s="4"/>
      <c r="HR1508" s="4"/>
      <c r="HS1508" s="4"/>
      <c r="HT1508" s="4"/>
      <c r="HU1508" s="4"/>
      <c r="HV1508" s="4"/>
      <c r="HW1508" s="4"/>
      <c r="HX1508" s="4"/>
      <c r="HY1508" s="4"/>
      <c r="HZ1508" s="4"/>
      <c r="IA1508" s="4"/>
      <c r="IB1508" s="4"/>
      <c r="IC1508" s="4"/>
      <c r="ID1508" s="4"/>
      <c r="IE1508" s="4"/>
      <c r="IF1508" s="4"/>
    </row>
    <row r="1509" spans="26:240" x14ac:dyDescent="0.2">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c r="GW1509" s="4"/>
      <c r="GX1509" s="4"/>
      <c r="GY1509" s="4"/>
      <c r="GZ1509" s="4"/>
      <c r="HA1509" s="4"/>
      <c r="HB1509" s="4"/>
      <c r="HC1509" s="4"/>
      <c r="HD1509" s="4"/>
      <c r="HE1509" s="4"/>
      <c r="HF1509" s="4"/>
      <c r="HG1509" s="4"/>
      <c r="HH1509" s="4"/>
      <c r="HI1509" s="4"/>
      <c r="HJ1509" s="4"/>
      <c r="HK1509" s="4"/>
      <c r="HL1509" s="4"/>
      <c r="HM1509" s="4"/>
      <c r="HN1509" s="4"/>
      <c r="HO1509" s="4"/>
      <c r="HP1509" s="4"/>
      <c r="HQ1509" s="4"/>
      <c r="HR1509" s="4"/>
      <c r="HS1509" s="4"/>
      <c r="HT1509" s="4"/>
      <c r="HU1509" s="4"/>
      <c r="HV1509" s="4"/>
      <c r="HW1509" s="4"/>
      <c r="HX1509" s="4"/>
      <c r="HY1509" s="4"/>
      <c r="HZ1509" s="4"/>
      <c r="IA1509" s="4"/>
      <c r="IB1509" s="4"/>
      <c r="IC1509" s="4"/>
      <c r="ID1509" s="4"/>
      <c r="IE1509" s="4"/>
      <c r="IF1509" s="4"/>
    </row>
    <row r="1510" spans="26:240" x14ac:dyDescent="0.2">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c r="GW1510" s="4"/>
      <c r="GX1510" s="4"/>
      <c r="GY1510" s="4"/>
      <c r="GZ1510" s="4"/>
      <c r="HA1510" s="4"/>
      <c r="HB1510" s="4"/>
      <c r="HC1510" s="4"/>
      <c r="HD1510" s="4"/>
      <c r="HE1510" s="4"/>
      <c r="HF1510" s="4"/>
      <c r="HG1510" s="4"/>
      <c r="HH1510" s="4"/>
      <c r="HI1510" s="4"/>
      <c r="HJ1510" s="4"/>
      <c r="HK1510" s="4"/>
      <c r="HL1510" s="4"/>
      <c r="HM1510" s="4"/>
      <c r="HN1510" s="4"/>
      <c r="HO1510" s="4"/>
      <c r="HP1510" s="4"/>
      <c r="HQ1510" s="4"/>
      <c r="HR1510" s="4"/>
      <c r="HS1510" s="4"/>
      <c r="HT1510" s="4"/>
      <c r="HU1510" s="4"/>
      <c r="HV1510" s="4"/>
      <c r="HW1510" s="4"/>
      <c r="HX1510" s="4"/>
      <c r="HY1510" s="4"/>
      <c r="HZ1510" s="4"/>
      <c r="IA1510" s="4"/>
      <c r="IB1510" s="4"/>
      <c r="IC1510" s="4"/>
      <c r="ID1510" s="4"/>
      <c r="IE1510" s="4"/>
      <c r="IF1510" s="4"/>
    </row>
    <row r="1511" spans="26:240" x14ac:dyDescent="0.2">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c r="GW1511" s="4"/>
      <c r="GX1511" s="4"/>
      <c r="GY1511" s="4"/>
      <c r="GZ1511" s="4"/>
      <c r="HA1511" s="4"/>
      <c r="HB1511" s="4"/>
      <c r="HC1511" s="4"/>
      <c r="HD1511" s="4"/>
      <c r="HE1511" s="4"/>
      <c r="HF1511" s="4"/>
      <c r="HG1511" s="4"/>
      <c r="HH1511" s="4"/>
      <c r="HI1511" s="4"/>
      <c r="HJ1511" s="4"/>
      <c r="HK1511" s="4"/>
      <c r="HL1511" s="4"/>
      <c r="HM1511" s="4"/>
      <c r="HN1511" s="4"/>
      <c r="HO1511" s="4"/>
      <c r="HP1511" s="4"/>
      <c r="HQ1511" s="4"/>
      <c r="HR1511" s="4"/>
      <c r="HS1511" s="4"/>
      <c r="HT1511" s="4"/>
      <c r="HU1511" s="4"/>
      <c r="HV1511" s="4"/>
      <c r="HW1511" s="4"/>
      <c r="HX1511" s="4"/>
      <c r="HY1511" s="4"/>
      <c r="HZ1511" s="4"/>
      <c r="IA1511" s="4"/>
      <c r="IB1511" s="4"/>
      <c r="IC1511" s="4"/>
      <c r="ID1511" s="4"/>
      <c r="IE1511" s="4"/>
      <c r="IF1511" s="4"/>
    </row>
    <row r="1512" spans="26:240" x14ac:dyDescent="0.2">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c r="GW1512" s="4"/>
      <c r="GX1512" s="4"/>
      <c r="GY1512" s="4"/>
      <c r="GZ1512" s="4"/>
      <c r="HA1512" s="4"/>
      <c r="HB1512" s="4"/>
      <c r="HC1512" s="4"/>
      <c r="HD1512" s="4"/>
      <c r="HE1512" s="4"/>
      <c r="HF1512" s="4"/>
      <c r="HG1512" s="4"/>
      <c r="HH1512" s="4"/>
      <c r="HI1512" s="4"/>
      <c r="HJ1512" s="4"/>
      <c r="HK1512" s="4"/>
      <c r="HL1512" s="4"/>
      <c r="HM1512" s="4"/>
      <c r="HN1512" s="4"/>
      <c r="HO1512" s="4"/>
      <c r="HP1512" s="4"/>
      <c r="HQ1512" s="4"/>
      <c r="HR1512" s="4"/>
      <c r="HS1512" s="4"/>
      <c r="HT1512" s="4"/>
      <c r="HU1512" s="4"/>
      <c r="HV1512" s="4"/>
      <c r="HW1512" s="4"/>
      <c r="HX1512" s="4"/>
      <c r="HY1512" s="4"/>
      <c r="HZ1512" s="4"/>
      <c r="IA1512" s="4"/>
      <c r="IB1512" s="4"/>
      <c r="IC1512" s="4"/>
      <c r="ID1512" s="4"/>
      <c r="IE1512" s="4"/>
      <c r="IF1512" s="4"/>
    </row>
    <row r="1513" spans="26:240" x14ac:dyDescent="0.2">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c r="GW1513" s="4"/>
      <c r="GX1513" s="4"/>
      <c r="GY1513" s="4"/>
      <c r="GZ1513" s="4"/>
      <c r="HA1513" s="4"/>
      <c r="HB1513" s="4"/>
      <c r="HC1513" s="4"/>
      <c r="HD1513" s="4"/>
      <c r="HE1513" s="4"/>
      <c r="HF1513" s="4"/>
      <c r="HG1513" s="4"/>
      <c r="HH1513" s="4"/>
      <c r="HI1513" s="4"/>
      <c r="HJ1513" s="4"/>
      <c r="HK1513" s="4"/>
      <c r="HL1513" s="4"/>
      <c r="HM1513" s="4"/>
      <c r="HN1513" s="4"/>
      <c r="HO1513" s="4"/>
      <c r="HP1513" s="4"/>
      <c r="HQ1513" s="4"/>
      <c r="HR1513" s="4"/>
      <c r="HS1513" s="4"/>
      <c r="HT1513" s="4"/>
      <c r="HU1513" s="4"/>
      <c r="HV1513" s="4"/>
      <c r="HW1513" s="4"/>
      <c r="HX1513" s="4"/>
      <c r="HY1513" s="4"/>
      <c r="HZ1513" s="4"/>
      <c r="IA1513" s="4"/>
      <c r="IB1513" s="4"/>
      <c r="IC1513" s="4"/>
      <c r="ID1513" s="4"/>
      <c r="IE1513" s="4"/>
      <c r="IF1513" s="4"/>
    </row>
    <row r="1514" spans="26:240" x14ac:dyDescent="0.2">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c r="GW1514" s="4"/>
      <c r="GX1514" s="4"/>
      <c r="GY1514" s="4"/>
      <c r="GZ1514" s="4"/>
      <c r="HA1514" s="4"/>
      <c r="HB1514" s="4"/>
      <c r="HC1514" s="4"/>
      <c r="HD1514" s="4"/>
      <c r="HE1514" s="4"/>
      <c r="HF1514" s="4"/>
      <c r="HG1514" s="4"/>
      <c r="HH1514" s="4"/>
      <c r="HI1514" s="4"/>
      <c r="HJ1514" s="4"/>
      <c r="HK1514" s="4"/>
      <c r="HL1514" s="4"/>
      <c r="HM1514" s="4"/>
      <c r="HN1514" s="4"/>
      <c r="HO1514" s="4"/>
      <c r="HP1514" s="4"/>
      <c r="HQ1514" s="4"/>
      <c r="HR1514" s="4"/>
      <c r="HS1514" s="4"/>
      <c r="HT1514" s="4"/>
      <c r="HU1514" s="4"/>
      <c r="HV1514" s="4"/>
      <c r="HW1514" s="4"/>
      <c r="HX1514" s="4"/>
      <c r="HY1514" s="4"/>
      <c r="HZ1514" s="4"/>
      <c r="IA1514" s="4"/>
      <c r="IB1514" s="4"/>
      <c r="IC1514" s="4"/>
      <c r="ID1514" s="4"/>
      <c r="IE1514" s="4"/>
      <c r="IF1514" s="4"/>
    </row>
    <row r="1515" spans="26:240" x14ac:dyDescent="0.2">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c r="GW1515" s="4"/>
      <c r="GX1515" s="4"/>
      <c r="GY1515" s="4"/>
      <c r="GZ1515" s="4"/>
      <c r="HA1515" s="4"/>
      <c r="HB1515" s="4"/>
      <c r="HC1515" s="4"/>
      <c r="HD1515" s="4"/>
      <c r="HE1515" s="4"/>
      <c r="HF1515" s="4"/>
      <c r="HG1515" s="4"/>
      <c r="HH1515" s="4"/>
      <c r="HI1515" s="4"/>
      <c r="HJ1515" s="4"/>
      <c r="HK1515" s="4"/>
      <c r="HL1515" s="4"/>
      <c r="HM1515" s="4"/>
      <c r="HN1515" s="4"/>
      <c r="HO1515" s="4"/>
      <c r="HP1515" s="4"/>
      <c r="HQ1515" s="4"/>
      <c r="HR1515" s="4"/>
      <c r="HS1515" s="4"/>
      <c r="HT1515" s="4"/>
      <c r="HU1515" s="4"/>
      <c r="HV1515" s="4"/>
      <c r="HW1515" s="4"/>
      <c r="HX1515" s="4"/>
      <c r="HY1515" s="4"/>
      <c r="HZ1515" s="4"/>
      <c r="IA1515" s="4"/>
      <c r="IB1515" s="4"/>
      <c r="IC1515" s="4"/>
      <c r="ID1515" s="4"/>
      <c r="IE1515" s="4"/>
      <c r="IF1515" s="4"/>
    </row>
    <row r="1516" spans="26:240" x14ac:dyDescent="0.2">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c r="GW1516" s="4"/>
      <c r="GX1516" s="4"/>
      <c r="GY1516" s="4"/>
      <c r="GZ1516" s="4"/>
      <c r="HA1516" s="4"/>
      <c r="HB1516" s="4"/>
      <c r="HC1516" s="4"/>
      <c r="HD1516" s="4"/>
      <c r="HE1516" s="4"/>
      <c r="HF1516" s="4"/>
      <c r="HG1516" s="4"/>
      <c r="HH1516" s="4"/>
      <c r="HI1516" s="4"/>
      <c r="HJ1516" s="4"/>
      <c r="HK1516" s="4"/>
      <c r="HL1516" s="4"/>
      <c r="HM1516" s="4"/>
      <c r="HN1516" s="4"/>
      <c r="HO1516" s="4"/>
      <c r="HP1516" s="4"/>
      <c r="HQ1516" s="4"/>
      <c r="HR1516" s="4"/>
      <c r="HS1516" s="4"/>
      <c r="HT1516" s="4"/>
      <c r="HU1516" s="4"/>
      <c r="HV1516" s="4"/>
      <c r="HW1516" s="4"/>
      <c r="HX1516" s="4"/>
      <c r="HY1516" s="4"/>
      <c r="HZ1516" s="4"/>
      <c r="IA1516" s="4"/>
      <c r="IB1516" s="4"/>
      <c r="IC1516" s="4"/>
      <c r="ID1516" s="4"/>
      <c r="IE1516" s="4"/>
      <c r="IF1516" s="4"/>
    </row>
    <row r="1517" spans="26:240" x14ac:dyDescent="0.2">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c r="GW1517" s="4"/>
      <c r="GX1517" s="4"/>
      <c r="GY1517" s="4"/>
      <c r="GZ1517" s="4"/>
      <c r="HA1517" s="4"/>
      <c r="HB1517" s="4"/>
      <c r="HC1517" s="4"/>
      <c r="HD1517" s="4"/>
      <c r="HE1517" s="4"/>
      <c r="HF1517" s="4"/>
      <c r="HG1517" s="4"/>
      <c r="HH1517" s="4"/>
      <c r="HI1517" s="4"/>
      <c r="HJ1517" s="4"/>
      <c r="HK1517" s="4"/>
      <c r="HL1517" s="4"/>
      <c r="HM1517" s="4"/>
      <c r="HN1517" s="4"/>
      <c r="HO1517" s="4"/>
      <c r="HP1517" s="4"/>
      <c r="HQ1517" s="4"/>
      <c r="HR1517" s="4"/>
      <c r="HS1517" s="4"/>
      <c r="HT1517" s="4"/>
      <c r="HU1517" s="4"/>
      <c r="HV1517" s="4"/>
      <c r="HW1517" s="4"/>
      <c r="HX1517" s="4"/>
      <c r="HY1517" s="4"/>
      <c r="HZ1517" s="4"/>
      <c r="IA1517" s="4"/>
      <c r="IB1517" s="4"/>
      <c r="IC1517" s="4"/>
      <c r="ID1517" s="4"/>
      <c r="IE1517" s="4"/>
      <c r="IF1517" s="4"/>
    </row>
    <row r="1518" spans="26:240" x14ac:dyDescent="0.2">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c r="GW1518" s="4"/>
      <c r="GX1518" s="4"/>
      <c r="GY1518" s="4"/>
      <c r="GZ1518" s="4"/>
      <c r="HA1518" s="4"/>
      <c r="HB1518" s="4"/>
      <c r="HC1518" s="4"/>
      <c r="HD1518" s="4"/>
      <c r="HE1518" s="4"/>
      <c r="HF1518" s="4"/>
      <c r="HG1518" s="4"/>
      <c r="HH1518" s="4"/>
      <c r="HI1518" s="4"/>
      <c r="HJ1518" s="4"/>
      <c r="HK1518" s="4"/>
      <c r="HL1518" s="4"/>
      <c r="HM1518" s="4"/>
      <c r="HN1518" s="4"/>
      <c r="HO1518" s="4"/>
      <c r="HP1518" s="4"/>
      <c r="HQ1518" s="4"/>
      <c r="HR1518" s="4"/>
      <c r="HS1518" s="4"/>
      <c r="HT1518" s="4"/>
      <c r="HU1518" s="4"/>
      <c r="HV1518" s="4"/>
      <c r="HW1518" s="4"/>
      <c r="HX1518" s="4"/>
      <c r="HY1518" s="4"/>
      <c r="HZ1518" s="4"/>
      <c r="IA1518" s="4"/>
      <c r="IB1518" s="4"/>
      <c r="IC1518" s="4"/>
      <c r="ID1518" s="4"/>
      <c r="IE1518" s="4"/>
      <c r="IF1518" s="4"/>
    </row>
    <row r="1519" spans="26:240" x14ac:dyDescent="0.2">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c r="GW1519" s="4"/>
      <c r="GX1519" s="4"/>
      <c r="GY1519" s="4"/>
      <c r="GZ1519" s="4"/>
      <c r="HA1519" s="4"/>
      <c r="HB1519" s="4"/>
      <c r="HC1519" s="4"/>
      <c r="HD1519" s="4"/>
      <c r="HE1519" s="4"/>
      <c r="HF1519" s="4"/>
      <c r="HG1519" s="4"/>
      <c r="HH1519" s="4"/>
      <c r="HI1519" s="4"/>
      <c r="HJ1519" s="4"/>
      <c r="HK1519" s="4"/>
      <c r="HL1519" s="4"/>
      <c r="HM1519" s="4"/>
      <c r="HN1519" s="4"/>
      <c r="HO1519" s="4"/>
      <c r="HP1519" s="4"/>
      <c r="HQ1519" s="4"/>
      <c r="HR1519" s="4"/>
      <c r="HS1519" s="4"/>
      <c r="HT1519" s="4"/>
      <c r="HU1519" s="4"/>
      <c r="HV1519" s="4"/>
      <c r="HW1519" s="4"/>
      <c r="HX1519" s="4"/>
      <c r="HY1519" s="4"/>
      <c r="HZ1519" s="4"/>
      <c r="IA1519" s="4"/>
      <c r="IB1519" s="4"/>
      <c r="IC1519" s="4"/>
      <c r="ID1519" s="4"/>
      <c r="IE1519" s="4"/>
      <c r="IF1519" s="4"/>
    </row>
    <row r="1520" spans="26:240" x14ac:dyDescent="0.2">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c r="GW1520" s="4"/>
      <c r="GX1520" s="4"/>
      <c r="GY1520" s="4"/>
      <c r="GZ1520" s="4"/>
      <c r="HA1520" s="4"/>
      <c r="HB1520" s="4"/>
      <c r="HC1520" s="4"/>
      <c r="HD1520" s="4"/>
      <c r="HE1520" s="4"/>
      <c r="HF1520" s="4"/>
      <c r="HG1520" s="4"/>
      <c r="HH1520" s="4"/>
      <c r="HI1520" s="4"/>
      <c r="HJ1520" s="4"/>
      <c r="HK1520" s="4"/>
      <c r="HL1520" s="4"/>
      <c r="HM1520" s="4"/>
      <c r="HN1520" s="4"/>
      <c r="HO1520" s="4"/>
      <c r="HP1520" s="4"/>
      <c r="HQ1520" s="4"/>
      <c r="HR1520" s="4"/>
      <c r="HS1520" s="4"/>
      <c r="HT1520" s="4"/>
      <c r="HU1520" s="4"/>
      <c r="HV1520" s="4"/>
      <c r="HW1520" s="4"/>
      <c r="HX1520" s="4"/>
      <c r="HY1520" s="4"/>
      <c r="HZ1520" s="4"/>
      <c r="IA1520" s="4"/>
      <c r="IB1520" s="4"/>
      <c r="IC1520" s="4"/>
      <c r="ID1520" s="4"/>
      <c r="IE1520" s="4"/>
      <c r="IF1520" s="4"/>
    </row>
    <row r="1521" spans="26:240" x14ac:dyDescent="0.2">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c r="GW1521" s="4"/>
      <c r="GX1521" s="4"/>
      <c r="GY1521" s="4"/>
      <c r="GZ1521" s="4"/>
      <c r="HA1521" s="4"/>
      <c r="HB1521" s="4"/>
      <c r="HC1521" s="4"/>
      <c r="HD1521" s="4"/>
      <c r="HE1521" s="4"/>
      <c r="HF1521" s="4"/>
      <c r="HG1521" s="4"/>
      <c r="HH1521" s="4"/>
      <c r="HI1521" s="4"/>
      <c r="HJ1521" s="4"/>
      <c r="HK1521" s="4"/>
      <c r="HL1521" s="4"/>
      <c r="HM1521" s="4"/>
      <c r="HN1521" s="4"/>
      <c r="HO1521" s="4"/>
      <c r="HP1521" s="4"/>
      <c r="HQ1521" s="4"/>
      <c r="HR1521" s="4"/>
      <c r="HS1521" s="4"/>
      <c r="HT1521" s="4"/>
      <c r="HU1521" s="4"/>
      <c r="HV1521" s="4"/>
      <c r="HW1521" s="4"/>
      <c r="HX1521" s="4"/>
      <c r="HY1521" s="4"/>
      <c r="HZ1521" s="4"/>
      <c r="IA1521" s="4"/>
      <c r="IB1521" s="4"/>
      <c r="IC1521" s="4"/>
      <c r="ID1521" s="4"/>
      <c r="IE1521" s="4"/>
      <c r="IF1521" s="4"/>
    </row>
    <row r="1522" spans="26:240" x14ac:dyDescent="0.2">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c r="GW1522" s="4"/>
      <c r="GX1522" s="4"/>
      <c r="GY1522" s="4"/>
      <c r="GZ1522" s="4"/>
      <c r="HA1522" s="4"/>
      <c r="HB1522" s="4"/>
      <c r="HC1522" s="4"/>
      <c r="HD1522" s="4"/>
      <c r="HE1522" s="4"/>
      <c r="HF1522" s="4"/>
      <c r="HG1522" s="4"/>
      <c r="HH1522" s="4"/>
      <c r="HI1522" s="4"/>
      <c r="HJ1522" s="4"/>
      <c r="HK1522" s="4"/>
      <c r="HL1522" s="4"/>
      <c r="HM1522" s="4"/>
      <c r="HN1522" s="4"/>
      <c r="HO1522" s="4"/>
      <c r="HP1522" s="4"/>
      <c r="HQ1522" s="4"/>
      <c r="HR1522" s="4"/>
      <c r="HS1522" s="4"/>
      <c r="HT1522" s="4"/>
      <c r="HU1522" s="4"/>
      <c r="HV1522" s="4"/>
      <c r="HW1522" s="4"/>
      <c r="HX1522" s="4"/>
      <c r="HY1522" s="4"/>
      <c r="HZ1522" s="4"/>
      <c r="IA1522" s="4"/>
      <c r="IB1522" s="4"/>
      <c r="IC1522" s="4"/>
      <c r="ID1522" s="4"/>
      <c r="IE1522" s="4"/>
      <c r="IF1522" s="4"/>
    </row>
    <row r="1523" spans="26:240" x14ac:dyDescent="0.2">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c r="GW1523" s="4"/>
      <c r="GX1523" s="4"/>
      <c r="GY1523" s="4"/>
      <c r="GZ1523" s="4"/>
      <c r="HA1523" s="4"/>
      <c r="HB1523" s="4"/>
      <c r="HC1523" s="4"/>
      <c r="HD1523" s="4"/>
      <c r="HE1523" s="4"/>
      <c r="HF1523" s="4"/>
      <c r="HG1523" s="4"/>
      <c r="HH1523" s="4"/>
      <c r="HI1523" s="4"/>
      <c r="HJ1523" s="4"/>
      <c r="HK1523" s="4"/>
      <c r="HL1523" s="4"/>
      <c r="HM1523" s="4"/>
      <c r="HN1523" s="4"/>
      <c r="HO1523" s="4"/>
      <c r="HP1523" s="4"/>
      <c r="HQ1523" s="4"/>
      <c r="HR1523" s="4"/>
      <c r="HS1523" s="4"/>
      <c r="HT1523" s="4"/>
      <c r="HU1523" s="4"/>
      <c r="HV1523" s="4"/>
      <c r="HW1523" s="4"/>
      <c r="HX1523" s="4"/>
      <c r="HY1523" s="4"/>
      <c r="HZ1523" s="4"/>
      <c r="IA1523" s="4"/>
      <c r="IB1523" s="4"/>
      <c r="IC1523" s="4"/>
      <c r="ID1523" s="4"/>
      <c r="IE1523" s="4"/>
      <c r="IF1523" s="4"/>
    </row>
    <row r="1524" spans="26:240" x14ac:dyDescent="0.2">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c r="GW1524" s="4"/>
      <c r="GX1524" s="4"/>
      <c r="GY1524" s="4"/>
      <c r="GZ1524" s="4"/>
      <c r="HA1524" s="4"/>
      <c r="HB1524" s="4"/>
      <c r="HC1524" s="4"/>
      <c r="HD1524" s="4"/>
      <c r="HE1524" s="4"/>
      <c r="HF1524" s="4"/>
      <c r="HG1524" s="4"/>
      <c r="HH1524" s="4"/>
      <c r="HI1524" s="4"/>
      <c r="HJ1524" s="4"/>
      <c r="HK1524" s="4"/>
      <c r="HL1524" s="4"/>
      <c r="HM1524" s="4"/>
      <c r="HN1524" s="4"/>
      <c r="HO1524" s="4"/>
      <c r="HP1524" s="4"/>
      <c r="HQ1524" s="4"/>
      <c r="HR1524" s="4"/>
      <c r="HS1524" s="4"/>
      <c r="HT1524" s="4"/>
      <c r="HU1524" s="4"/>
      <c r="HV1524" s="4"/>
      <c r="HW1524" s="4"/>
      <c r="HX1524" s="4"/>
      <c r="HY1524" s="4"/>
      <c r="HZ1524" s="4"/>
      <c r="IA1524" s="4"/>
      <c r="IB1524" s="4"/>
      <c r="IC1524" s="4"/>
      <c r="ID1524" s="4"/>
      <c r="IE1524" s="4"/>
      <c r="IF1524" s="4"/>
    </row>
    <row r="1525" spans="26:240" x14ac:dyDescent="0.2">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c r="GW1525" s="4"/>
      <c r="GX1525" s="4"/>
      <c r="GY1525" s="4"/>
      <c r="GZ1525" s="4"/>
      <c r="HA1525" s="4"/>
      <c r="HB1525" s="4"/>
      <c r="HC1525" s="4"/>
      <c r="HD1525" s="4"/>
      <c r="HE1525" s="4"/>
      <c r="HF1525" s="4"/>
      <c r="HG1525" s="4"/>
      <c r="HH1525" s="4"/>
      <c r="HI1525" s="4"/>
      <c r="HJ1525" s="4"/>
      <c r="HK1525" s="4"/>
      <c r="HL1525" s="4"/>
      <c r="HM1525" s="4"/>
      <c r="HN1525" s="4"/>
      <c r="HO1525" s="4"/>
      <c r="HP1525" s="4"/>
      <c r="HQ1525" s="4"/>
      <c r="HR1525" s="4"/>
      <c r="HS1525" s="4"/>
      <c r="HT1525" s="4"/>
      <c r="HU1525" s="4"/>
      <c r="HV1525" s="4"/>
      <c r="HW1525" s="4"/>
      <c r="HX1525" s="4"/>
      <c r="HY1525" s="4"/>
      <c r="HZ1525" s="4"/>
      <c r="IA1525" s="4"/>
      <c r="IB1525" s="4"/>
      <c r="IC1525" s="4"/>
      <c r="ID1525" s="4"/>
      <c r="IE1525" s="4"/>
      <c r="IF1525" s="4"/>
    </row>
    <row r="1526" spans="26:240" x14ac:dyDescent="0.2">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c r="GW1526" s="4"/>
      <c r="GX1526" s="4"/>
      <c r="GY1526" s="4"/>
      <c r="GZ1526" s="4"/>
      <c r="HA1526" s="4"/>
      <c r="HB1526" s="4"/>
      <c r="HC1526" s="4"/>
      <c r="HD1526" s="4"/>
      <c r="HE1526" s="4"/>
      <c r="HF1526" s="4"/>
      <c r="HG1526" s="4"/>
      <c r="HH1526" s="4"/>
      <c r="HI1526" s="4"/>
      <c r="HJ1526" s="4"/>
      <c r="HK1526" s="4"/>
      <c r="HL1526" s="4"/>
      <c r="HM1526" s="4"/>
      <c r="HN1526" s="4"/>
      <c r="HO1526" s="4"/>
      <c r="HP1526" s="4"/>
      <c r="HQ1526" s="4"/>
      <c r="HR1526" s="4"/>
      <c r="HS1526" s="4"/>
      <c r="HT1526" s="4"/>
      <c r="HU1526" s="4"/>
      <c r="HV1526" s="4"/>
      <c r="HW1526" s="4"/>
      <c r="HX1526" s="4"/>
      <c r="HY1526" s="4"/>
      <c r="HZ1526" s="4"/>
      <c r="IA1526" s="4"/>
      <c r="IB1526" s="4"/>
      <c r="IC1526" s="4"/>
      <c r="ID1526" s="4"/>
      <c r="IE1526" s="4"/>
      <c r="IF1526" s="4"/>
    </row>
    <row r="1527" spans="26:240" x14ac:dyDescent="0.2">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c r="GW1527" s="4"/>
      <c r="GX1527" s="4"/>
      <c r="GY1527" s="4"/>
      <c r="GZ1527" s="4"/>
      <c r="HA1527" s="4"/>
      <c r="HB1527" s="4"/>
      <c r="HC1527" s="4"/>
      <c r="HD1527" s="4"/>
      <c r="HE1527" s="4"/>
      <c r="HF1527" s="4"/>
      <c r="HG1527" s="4"/>
      <c r="HH1527" s="4"/>
      <c r="HI1527" s="4"/>
      <c r="HJ1527" s="4"/>
      <c r="HK1527" s="4"/>
      <c r="HL1527" s="4"/>
      <c r="HM1527" s="4"/>
      <c r="HN1527" s="4"/>
      <c r="HO1527" s="4"/>
      <c r="HP1527" s="4"/>
      <c r="HQ1527" s="4"/>
      <c r="HR1527" s="4"/>
      <c r="HS1527" s="4"/>
      <c r="HT1527" s="4"/>
      <c r="HU1527" s="4"/>
      <c r="HV1527" s="4"/>
      <c r="HW1527" s="4"/>
      <c r="HX1527" s="4"/>
      <c r="HY1527" s="4"/>
      <c r="HZ1527" s="4"/>
      <c r="IA1527" s="4"/>
      <c r="IB1527" s="4"/>
      <c r="IC1527" s="4"/>
      <c r="ID1527" s="4"/>
      <c r="IE1527" s="4"/>
      <c r="IF1527" s="4"/>
    </row>
    <row r="1528" spans="26:240" x14ac:dyDescent="0.2">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c r="GW1528" s="4"/>
      <c r="GX1528" s="4"/>
      <c r="GY1528" s="4"/>
      <c r="GZ1528" s="4"/>
      <c r="HA1528" s="4"/>
      <c r="HB1528" s="4"/>
      <c r="HC1528" s="4"/>
      <c r="HD1528" s="4"/>
      <c r="HE1528" s="4"/>
      <c r="HF1528" s="4"/>
      <c r="HG1528" s="4"/>
      <c r="HH1528" s="4"/>
      <c r="HI1528" s="4"/>
      <c r="HJ1528" s="4"/>
      <c r="HK1528" s="4"/>
      <c r="HL1528" s="4"/>
      <c r="HM1528" s="4"/>
      <c r="HN1528" s="4"/>
      <c r="HO1528" s="4"/>
      <c r="HP1528" s="4"/>
      <c r="HQ1528" s="4"/>
      <c r="HR1528" s="4"/>
      <c r="HS1528" s="4"/>
      <c r="HT1528" s="4"/>
      <c r="HU1528" s="4"/>
      <c r="HV1528" s="4"/>
      <c r="HW1528" s="4"/>
      <c r="HX1528" s="4"/>
      <c r="HY1528" s="4"/>
      <c r="HZ1528" s="4"/>
      <c r="IA1528" s="4"/>
      <c r="IB1528" s="4"/>
      <c r="IC1528" s="4"/>
      <c r="ID1528" s="4"/>
      <c r="IE1528" s="4"/>
      <c r="IF1528" s="4"/>
    </row>
    <row r="1529" spans="26:240" x14ac:dyDescent="0.2">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c r="GW1529" s="4"/>
      <c r="GX1529" s="4"/>
      <c r="GY1529" s="4"/>
      <c r="GZ1529" s="4"/>
      <c r="HA1529" s="4"/>
      <c r="HB1529" s="4"/>
      <c r="HC1529" s="4"/>
      <c r="HD1529" s="4"/>
      <c r="HE1529" s="4"/>
      <c r="HF1529" s="4"/>
      <c r="HG1529" s="4"/>
      <c r="HH1529" s="4"/>
      <c r="HI1529" s="4"/>
      <c r="HJ1529" s="4"/>
      <c r="HK1529" s="4"/>
      <c r="HL1529" s="4"/>
      <c r="HM1529" s="4"/>
      <c r="HN1529" s="4"/>
      <c r="HO1529" s="4"/>
      <c r="HP1529" s="4"/>
      <c r="HQ1529" s="4"/>
      <c r="HR1529" s="4"/>
      <c r="HS1529" s="4"/>
      <c r="HT1529" s="4"/>
      <c r="HU1529" s="4"/>
      <c r="HV1529" s="4"/>
      <c r="HW1529" s="4"/>
      <c r="HX1529" s="4"/>
      <c r="HY1529" s="4"/>
      <c r="HZ1529" s="4"/>
      <c r="IA1529" s="4"/>
      <c r="IB1529" s="4"/>
      <c r="IC1529" s="4"/>
      <c r="ID1529" s="4"/>
      <c r="IE1529" s="4"/>
      <c r="IF1529" s="4"/>
    </row>
    <row r="1530" spans="26:240" x14ac:dyDescent="0.2">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c r="GW1530" s="4"/>
      <c r="GX1530" s="4"/>
      <c r="GY1530" s="4"/>
      <c r="GZ1530" s="4"/>
      <c r="HA1530" s="4"/>
      <c r="HB1530" s="4"/>
      <c r="HC1530" s="4"/>
      <c r="HD1530" s="4"/>
      <c r="HE1530" s="4"/>
      <c r="HF1530" s="4"/>
      <c r="HG1530" s="4"/>
      <c r="HH1530" s="4"/>
      <c r="HI1530" s="4"/>
      <c r="HJ1530" s="4"/>
      <c r="HK1530" s="4"/>
      <c r="HL1530" s="4"/>
      <c r="HM1530" s="4"/>
      <c r="HN1530" s="4"/>
      <c r="HO1530" s="4"/>
      <c r="HP1530" s="4"/>
      <c r="HQ1530" s="4"/>
      <c r="HR1530" s="4"/>
      <c r="HS1530" s="4"/>
      <c r="HT1530" s="4"/>
      <c r="HU1530" s="4"/>
      <c r="HV1530" s="4"/>
      <c r="HW1530" s="4"/>
      <c r="HX1530" s="4"/>
      <c r="HY1530" s="4"/>
      <c r="HZ1530" s="4"/>
      <c r="IA1530" s="4"/>
      <c r="IB1530" s="4"/>
      <c r="IC1530" s="4"/>
      <c r="ID1530" s="4"/>
      <c r="IE1530" s="4"/>
      <c r="IF1530" s="4"/>
    </row>
    <row r="1531" spans="26:240" x14ac:dyDescent="0.2">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c r="GW1531" s="4"/>
      <c r="GX1531" s="4"/>
      <c r="GY1531" s="4"/>
      <c r="GZ1531" s="4"/>
      <c r="HA1531" s="4"/>
      <c r="HB1531" s="4"/>
      <c r="HC1531" s="4"/>
      <c r="HD1531" s="4"/>
      <c r="HE1531" s="4"/>
      <c r="HF1531" s="4"/>
      <c r="HG1531" s="4"/>
      <c r="HH1531" s="4"/>
      <c r="HI1531" s="4"/>
      <c r="HJ1531" s="4"/>
      <c r="HK1531" s="4"/>
      <c r="HL1531" s="4"/>
      <c r="HM1531" s="4"/>
      <c r="HN1531" s="4"/>
      <c r="HO1531" s="4"/>
      <c r="HP1531" s="4"/>
      <c r="HQ1531" s="4"/>
      <c r="HR1531" s="4"/>
      <c r="HS1531" s="4"/>
      <c r="HT1531" s="4"/>
      <c r="HU1531" s="4"/>
      <c r="HV1531" s="4"/>
      <c r="HW1531" s="4"/>
      <c r="HX1531" s="4"/>
      <c r="HY1531" s="4"/>
      <c r="HZ1531" s="4"/>
      <c r="IA1531" s="4"/>
      <c r="IB1531" s="4"/>
      <c r="IC1531" s="4"/>
      <c r="ID1531" s="4"/>
      <c r="IE1531" s="4"/>
      <c r="IF1531" s="4"/>
    </row>
    <row r="1532" spans="26:240" x14ac:dyDescent="0.2">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c r="GW1532" s="4"/>
      <c r="GX1532" s="4"/>
      <c r="GY1532" s="4"/>
      <c r="GZ1532" s="4"/>
      <c r="HA1532" s="4"/>
      <c r="HB1532" s="4"/>
      <c r="HC1532" s="4"/>
      <c r="HD1532" s="4"/>
      <c r="HE1532" s="4"/>
      <c r="HF1532" s="4"/>
      <c r="HG1532" s="4"/>
      <c r="HH1532" s="4"/>
      <c r="HI1532" s="4"/>
      <c r="HJ1532" s="4"/>
      <c r="HK1532" s="4"/>
      <c r="HL1532" s="4"/>
      <c r="HM1532" s="4"/>
      <c r="HN1532" s="4"/>
      <c r="HO1532" s="4"/>
      <c r="HP1532" s="4"/>
      <c r="HQ1532" s="4"/>
      <c r="HR1532" s="4"/>
      <c r="HS1532" s="4"/>
      <c r="HT1532" s="4"/>
      <c r="HU1532" s="4"/>
      <c r="HV1532" s="4"/>
      <c r="HW1532" s="4"/>
      <c r="HX1532" s="4"/>
      <c r="HY1532" s="4"/>
      <c r="HZ1532" s="4"/>
      <c r="IA1532" s="4"/>
      <c r="IB1532" s="4"/>
      <c r="IC1532" s="4"/>
      <c r="ID1532" s="4"/>
      <c r="IE1532" s="4"/>
      <c r="IF1532" s="4"/>
    </row>
    <row r="1533" spans="26:240" x14ac:dyDescent="0.2">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c r="GW1533" s="4"/>
      <c r="GX1533" s="4"/>
      <c r="GY1533" s="4"/>
      <c r="GZ1533" s="4"/>
      <c r="HA1533" s="4"/>
      <c r="HB1533" s="4"/>
      <c r="HC1533" s="4"/>
      <c r="HD1533" s="4"/>
      <c r="HE1533" s="4"/>
      <c r="HF1533" s="4"/>
      <c r="HG1533" s="4"/>
      <c r="HH1533" s="4"/>
      <c r="HI1533" s="4"/>
      <c r="HJ1533" s="4"/>
      <c r="HK1533" s="4"/>
      <c r="HL1533" s="4"/>
      <c r="HM1533" s="4"/>
      <c r="HN1533" s="4"/>
      <c r="HO1533" s="4"/>
      <c r="HP1533" s="4"/>
      <c r="HQ1533" s="4"/>
      <c r="HR1533" s="4"/>
      <c r="HS1533" s="4"/>
      <c r="HT1533" s="4"/>
      <c r="HU1533" s="4"/>
      <c r="HV1533" s="4"/>
      <c r="HW1533" s="4"/>
      <c r="HX1533" s="4"/>
      <c r="HY1533" s="4"/>
      <c r="HZ1533" s="4"/>
      <c r="IA1533" s="4"/>
      <c r="IB1533" s="4"/>
      <c r="IC1533" s="4"/>
      <c r="ID1533" s="4"/>
      <c r="IE1533" s="4"/>
      <c r="IF1533" s="4"/>
    </row>
    <row r="1534" spans="26:240" x14ac:dyDescent="0.2">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c r="GW1534" s="4"/>
      <c r="GX1534" s="4"/>
      <c r="GY1534" s="4"/>
      <c r="GZ1534" s="4"/>
      <c r="HA1534" s="4"/>
      <c r="HB1534" s="4"/>
      <c r="HC1534" s="4"/>
      <c r="HD1534" s="4"/>
      <c r="HE1534" s="4"/>
      <c r="HF1534" s="4"/>
      <c r="HG1534" s="4"/>
      <c r="HH1534" s="4"/>
      <c r="HI1534" s="4"/>
      <c r="HJ1534" s="4"/>
      <c r="HK1534" s="4"/>
      <c r="HL1534" s="4"/>
      <c r="HM1534" s="4"/>
      <c r="HN1534" s="4"/>
      <c r="HO1534" s="4"/>
      <c r="HP1534" s="4"/>
      <c r="HQ1534" s="4"/>
      <c r="HR1534" s="4"/>
      <c r="HS1534" s="4"/>
      <c r="HT1534" s="4"/>
      <c r="HU1534" s="4"/>
      <c r="HV1534" s="4"/>
      <c r="HW1534" s="4"/>
      <c r="HX1534" s="4"/>
      <c r="HY1534" s="4"/>
      <c r="HZ1534" s="4"/>
      <c r="IA1534" s="4"/>
      <c r="IB1534" s="4"/>
      <c r="IC1534" s="4"/>
      <c r="ID1534" s="4"/>
      <c r="IE1534" s="4"/>
      <c r="IF1534" s="4"/>
    </row>
    <row r="1535" spans="26:240" x14ac:dyDescent="0.2">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c r="GW1535" s="4"/>
      <c r="GX1535" s="4"/>
      <c r="GY1535" s="4"/>
      <c r="GZ1535" s="4"/>
      <c r="HA1535" s="4"/>
      <c r="HB1535" s="4"/>
      <c r="HC1535" s="4"/>
      <c r="HD1535" s="4"/>
      <c r="HE1535" s="4"/>
      <c r="HF1535" s="4"/>
      <c r="HG1535" s="4"/>
      <c r="HH1535" s="4"/>
      <c r="HI1535" s="4"/>
      <c r="HJ1535" s="4"/>
      <c r="HK1535" s="4"/>
      <c r="HL1535" s="4"/>
      <c r="HM1535" s="4"/>
      <c r="HN1535" s="4"/>
      <c r="HO1535" s="4"/>
      <c r="HP1535" s="4"/>
      <c r="HQ1535" s="4"/>
      <c r="HR1535" s="4"/>
      <c r="HS1535" s="4"/>
      <c r="HT1535" s="4"/>
      <c r="HU1535" s="4"/>
      <c r="HV1535" s="4"/>
      <c r="HW1535" s="4"/>
      <c r="HX1535" s="4"/>
      <c r="HY1535" s="4"/>
      <c r="HZ1535" s="4"/>
      <c r="IA1535" s="4"/>
      <c r="IB1535" s="4"/>
      <c r="IC1535" s="4"/>
      <c r="ID1535" s="4"/>
      <c r="IE1535" s="4"/>
      <c r="IF1535" s="4"/>
    </row>
    <row r="1536" spans="26:240" x14ac:dyDescent="0.2">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c r="GW1536" s="4"/>
      <c r="GX1536" s="4"/>
      <c r="GY1536" s="4"/>
      <c r="GZ1536" s="4"/>
      <c r="HA1536" s="4"/>
      <c r="HB1536" s="4"/>
      <c r="HC1536" s="4"/>
      <c r="HD1536" s="4"/>
      <c r="HE1536" s="4"/>
      <c r="HF1536" s="4"/>
      <c r="HG1536" s="4"/>
      <c r="HH1536" s="4"/>
      <c r="HI1536" s="4"/>
      <c r="HJ1536" s="4"/>
      <c r="HK1536" s="4"/>
      <c r="HL1536" s="4"/>
      <c r="HM1536" s="4"/>
      <c r="HN1536" s="4"/>
      <c r="HO1536" s="4"/>
      <c r="HP1536" s="4"/>
      <c r="HQ1536" s="4"/>
      <c r="HR1536" s="4"/>
      <c r="HS1536" s="4"/>
      <c r="HT1536" s="4"/>
      <c r="HU1536" s="4"/>
      <c r="HV1536" s="4"/>
      <c r="HW1536" s="4"/>
      <c r="HX1536" s="4"/>
      <c r="HY1536" s="4"/>
      <c r="HZ1536" s="4"/>
      <c r="IA1536" s="4"/>
      <c r="IB1536" s="4"/>
      <c r="IC1536" s="4"/>
      <c r="ID1536" s="4"/>
      <c r="IE1536" s="4"/>
      <c r="IF1536" s="4"/>
    </row>
    <row r="1537" spans="26:240" x14ac:dyDescent="0.2">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c r="CX1537" s="4"/>
      <c r="CY1537" s="4"/>
      <c r="CZ1537" s="4"/>
      <c r="DA1537" s="4"/>
      <c r="DB1537" s="4"/>
      <c r="DC1537" s="4"/>
      <c r="DD1537" s="4"/>
      <c r="DE1537" s="4"/>
      <c r="DF1537" s="4"/>
      <c r="DG1537" s="4"/>
      <c r="DH1537" s="4"/>
      <c r="DI1537" s="4"/>
      <c r="DJ1537" s="4"/>
      <c r="DK1537" s="4"/>
      <c r="DL1537" s="4"/>
      <c r="DM1537" s="4"/>
      <c r="DN1537" s="4"/>
      <c r="DO1537" s="4"/>
      <c r="DP1537" s="4"/>
      <c r="DQ1537" s="4"/>
      <c r="DR1537" s="4"/>
      <c r="DS1537" s="4"/>
      <c r="DT1537" s="4"/>
      <c r="DU1537" s="4"/>
      <c r="DV1537" s="4"/>
      <c r="DW1537" s="4"/>
      <c r="DX1537" s="4"/>
      <c r="DY1537" s="4"/>
      <c r="DZ1537" s="4"/>
      <c r="EA1537" s="4"/>
      <c r="EB1537" s="4"/>
      <c r="EC1537" s="4"/>
      <c r="ED1537" s="4"/>
      <c r="EE1537" s="4"/>
      <c r="EF1537" s="4"/>
      <c r="EG1537" s="4"/>
      <c r="EH1537" s="4"/>
      <c r="EI1537" s="4"/>
      <c r="EJ1537" s="4"/>
      <c r="EK1537" s="4"/>
      <c r="EL1537" s="4"/>
      <c r="EM1537" s="4"/>
      <c r="EN1537" s="4"/>
      <c r="EO1537" s="4"/>
      <c r="EP1537" s="4"/>
      <c r="EQ1537" s="4"/>
      <c r="ER1537" s="4"/>
      <c r="ES1537" s="4"/>
      <c r="ET1537" s="4"/>
      <c r="EU1537" s="4"/>
      <c r="EV1537" s="4"/>
      <c r="EW1537" s="4"/>
      <c r="EX1537" s="4"/>
      <c r="EY1537" s="4"/>
      <c r="EZ1537" s="4"/>
      <c r="FA1537" s="4"/>
      <c r="FB1537" s="4"/>
      <c r="FC1537" s="4"/>
      <c r="FD1537" s="4"/>
      <c r="FE1537" s="4"/>
      <c r="FF1537" s="4"/>
      <c r="FG1537" s="4"/>
      <c r="FH1537" s="4"/>
      <c r="FI1537" s="4"/>
      <c r="FJ1537" s="4"/>
      <c r="FK1537" s="4"/>
      <c r="FL1537" s="4"/>
      <c r="FM1537" s="4"/>
      <c r="FN1537" s="4"/>
      <c r="FO1537" s="4"/>
      <c r="FP1537" s="4"/>
      <c r="FQ1537" s="4"/>
      <c r="FR1537" s="4"/>
      <c r="FS1537" s="4"/>
      <c r="FT1537" s="4"/>
      <c r="FU1537" s="4"/>
      <c r="FV1537" s="4"/>
      <c r="FW1537" s="4"/>
      <c r="FX1537" s="4"/>
      <c r="FY1537" s="4"/>
      <c r="FZ1537" s="4"/>
      <c r="GA1537" s="4"/>
      <c r="GB1537" s="4"/>
      <c r="GC1537" s="4"/>
      <c r="GD1537" s="4"/>
      <c r="GE1537" s="4"/>
      <c r="GF1537" s="4"/>
      <c r="GG1537" s="4"/>
      <c r="GH1537" s="4"/>
      <c r="GI1537" s="4"/>
      <c r="GJ1537" s="4"/>
      <c r="GK1537" s="4"/>
      <c r="GL1537" s="4"/>
      <c r="GM1537" s="4"/>
      <c r="GN1537" s="4"/>
      <c r="GO1537" s="4"/>
      <c r="GP1537" s="4"/>
      <c r="GQ1537" s="4"/>
      <c r="GR1537" s="4"/>
      <c r="GS1537" s="4"/>
      <c r="GT1537" s="4"/>
      <c r="GU1537" s="4"/>
      <c r="GV1537" s="4"/>
      <c r="GW1537" s="4"/>
      <c r="GX1537" s="4"/>
      <c r="GY1537" s="4"/>
      <c r="GZ1537" s="4"/>
      <c r="HA1537" s="4"/>
      <c r="HB1537" s="4"/>
      <c r="HC1537" s="4"/>
      <c r="HD1537" s="4"/>
      <c r="HE1537" s="4"/>
      <c r="HF1537" s="4"/>
      <c r="HG1537" s="4"/>
      <c r="HH1537" s="4"/>
      <c r="HI1537" s="4"/>
      <c r="HJ1537" s="4"/>
      <c r="HK1537" s="4"/>
      <c r="HL1537" s="4"/>
      <c r="HM1537" s="4"/>
      <c r="HN1537" s="4"/>
      <c r="HO1537" s="4"/>
      <c r="HP1537" s="4"/>
      <c r="HQ1537" s="4"/>
      <c r="HR1537" s="4"/>
      <c r="HS1537" s="4"/>
      <c r="HT1537" s="4"/>
      <c r="HU1537" s="4"/>
      <c r="HV1537" s="4"/>
      <c r="HW1537" s="4"/>
      <c r="HX1537" s="4"/>
      <c r="HY1537" s="4"/>
      <c r="HZ1537" s="4"/>
      <c r="IA1537" s="4"/>
      <c r="IB1537" s="4"/>
      <c r="IC1537" s="4"/>
      <c r="ID1537" s="4"/>
      <c r="IE1537" s="4"/>
      <c r="IF1537" s="4"/>
    </row>
    <row r="1538" spans="26:240" x14ac:dyDescent="0.2">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c r="CX1538" s="4"/>
      <c r="CY1538" s="4"/>
      <c r="CZ1538" s="4"/>
      <c r="DA1538" s="4"/>
      <c r="DB1538" s="4"/>
      <c r="DC1538" s="4"/>
      <c r="DD1538" s="4"/>
      <c r="DE1538" s="4"/>
      <c r="DF1538" s="4"/>
      <c r="DG1538" s="4"/>
      <c r="DH1538" s="4"/>
      <c r="DI1538" s="4"/>
      <c r="DJ1538" s="4"/>
      <c r="DK1538" s="4"/>
      <c r="DL1538" s="4"/>
      <c r="DM1538" s="4"/>
      <c r="DN1538" s="4"/>
      <c r="DO1538" s="4"/>
      <c r="DP1538" s="4"/>
      <c r="DQ1538" s="4"/>
      <c r="DR1538" s="4"/>
      <c r="DS1538" s="4"/>
      <c r="DT1538" s="4"/>
      <c r="DU1538" s="4"/>
      <c r="DV1538" s="4"/>
      <c r="DW1538" s="4"/>
      <c r="DX1538" s="4"/>
      <c r="DY1538" s="4"/>
      <c r="DZ1538" s="4"/>
      <c r="EA1538" s="4"/>
      <c r="EB1538" s="4"/>
      <c r="EC1538" s="4"/>
      <c r="ED1538" s="4"/>
      <c r="EE1538" s="4"/>
      <c r="EF1538" s="4"/>
      <c r="EG1538" s="4"/>
      <c r="EH1538" s="4"/>
      <c r="EI1538" s="4"/>
      <c r="EJ1538" s="4"/>
      <c r="EK1538" s="4"/>
      <c r="EL1538" s="4"/>
      <c r="EM1538" s="4"/>
      <c r="EN1538" s="4"/>
      <c r="EO1538" s="4"/>
      <c r="EP1538" s="4"/>
      <c r="EQ1538" s="4"/>
      <c r="ER1538" s="4"/>
      <c r="ES1538" s="4"/>
      <c r="ET1538" s="4"/>
      <c r="EU1538" s="4"/>
      <c r="EV1538" s="4"/>
      <c r="EW1538" s="4"/>
      <c r="EX1538" s="4"/>
      <c r="EY1538" s="4"/>
      <c r="EZ1538" s="4"/>
      <c r="FA1538" s="4"/>
      <c r="FB1538" s="4"/>
      <c r="FC1538" s="4"/>
      <c r="FD1538" s="4"/>
      <c r="FE1538" s="4"/>
      <c r="FF1538" s="4"/>
      <c r="FG1538" s="4"/>
      <c r="FH1538" s="4"/>
      <c r="FI1538" s="4"/>
      <c r="FJ1538" s="4"/>
      <c r="FK1538" s="4"/>
      <c r="FL1538" s="4"/>
      <c r="FM1538" s="4"/>
      <c r="FN1538" s="4"/>
      <c r="FO1538" s="4"/>
      <c r="FP1538" s="4"/>
      <c r="FQ1538" s="4"/>
      <c r="FR1538" s="4"/>
      <c r="FS1538" s="4"/>
      <c r="FT1538" s="4"/>
      <c r="FU1538" s="4"/>
      <c r="FV1538" s="4"/>
      <c r="FW1538" s="4"/>
      <c r="FX1538" s="4"/>
      <c r="FY1538" s="4"/>
      <c r="FZ1538" s="4"/>
      <c r="GA1538" s="4"/>
      <c r="GB1538" s="4"/>
      <c r="GC1538" s="4"/>
      <c r="GD1538" s="4"/>
      <c r="GE1538" s="4"/>
      <c r="GF1538" s="4"/>
      <c r="GG1538" s="4"/>
      <c r="GH1538" s="4"/>
      <c r="GI1538" s="4"/>
      <c r="GJ1538" s="4"/>
      <c r="GK1538" s="4"/>
      <c r="GL1538" s="4"/>
      <c r="GM1538" s="4"/>
      <c r="GN1538" s="4"/>
      <c r="GO1538" s="4"/>
      <c r="GP1538" s="4"/>
      <c r="GQ1538" s="4"/>
      <c r="GR1538" s="4"/>
      <c r="GS1538" s="4"/>
      <c r="GT1538" s="4"/>
      <c r="GU1538" s="4"/>
      <c r="GV1538" s="4"/>
      <c r="GW1538" s="4"/>
      <c r="GX1538" s="4"/>
      <c r="GY1538" s="4"/>
      <c r="GZ1538" s="4"/>
      <c r="HA1538" s="4"/>
      <c r="HB1538" s="4"/>
      <c r="HC1538" s="4"/>
      <c r="HD1538" s="4"/>
      <c r="HE1538" s="4"/>
      <c r="HF1538" s="4"/>
      <c r="HG1538" s="4"/>
      <c r="HH1538" s="4"/>
      <c r="HI1538" s="4"/>
      <c r="HJ1538" s="4"/>
      <c r="HK1538" s="4"/>
      <c r="HL1538" s="4"/>
      <c r="HM1538" s="4"/>
      <c r="HN1538" s="4"/>
      <c r="HO1538" s="4"/>
      <c r="HP1538" s="4"/>
      <c r="HQ1538" s="4"/>
      <c r="HR1538" s="4"/>
      <c r="HS1538" s="4"/>
      <c r="HT1538" s="4"/>
      <c r="HU1538" s="4"/>
      <c r="HV1538" s="4"/>
      <c r="HW1538" s="4"/>
      <c r="HX1538" s="4"/>
      <c r="HY1538" s="4"/>
      <c r="HZ1538" s="4"/>
      <c r="IA1538" s="4"/>
      <c r="IB1538" s="4"/>
      <c r="IC1538" s="4"/>
      <c r="ID1538" s="4"/>
      <c r="IE1538" s="4"/>
      <c r="IF1538" s="4"/>
    </row>
    <row r="1539" spans="26:240" x14ac:dyDescent="0.2">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c r="CX1539" s="4"/>
      <c r="CY1539" s="4"/>
      <c r="CZ1539" s="4"/>
      <c r="DA1539" s="4"/>
      <c r="DB1539" s="4"/>
      <c r="DC1539" s="4"/>
      <c r="DD1539" s="4"/>
      <c r="DE1539" s="4"/>
      <c r="DF1539" s="4"/>
      <c r="DG1539" s="4"/>
      <c r="DH1539" s="4"/>
      <c r="DI1539" s="4"/>
      <c r="DJ1539" s="4"/>
      <c r="DK1539" s="4"/>
      <c r="DL1539" s="4"/>
      <c r="DM1539" s="4"/>
      <c r="DN1539" s="4"/>
      <c r="DO1539" s="4"/>
      <c r="DP1539" s="4"/>
      <c r="DQ1539" s="4"/>
      <c r="DR1539" s="4"/>
      <c r="DS1539" s="4"/>
      <c r="DT1539" s="4"/>
      <c r="DU1539" s="4"/>
      <c r="DV1539" s="4"/>
      <c r="DW1539" s="4"/>
      <c r="DX1539" s="4"/>
      <c r="DY1539" s="4"/>
      <c r="DZ1539" s="4"/>
      <c r="EA1539" s="4"/>
      <c r="EB1539" s="4"/>
      <c r="EC1539" s="4"/>
      <c r="ED1539" s="4"/>
      <c r="EE1539" s="4"/>
      <c r="EF1539" s="4"/>
      <c r="EG1539" s="4"/>
      <c r="EH1539" s="4"/>
      <c r="EI1539" s="4"/>
      <c r="EJ1539" s="4"/>
      <c r="EK1539" s="4"/>
      <c r="EL1539" s="4"/>
      <c r="EM1539" s="4"/>
      <c r="EN1539" s="4"/>
      <c r="EO1539" s="4"/>
      <c r="EP1539" s="4"/>
      <c r="EQ1539" s="4"/>
      <c r="ER1539" s="4"/>
      <c r="ES1539" s="4"/>
      <c r="ET1539" s="4"/>
      <c r="EU1539" s="4"/>
      <c r="EV1539" s="4"/>
      <c r="EW1539" s="4"/>
      <c r="EX1539" s="4"/>
      <c r="EY1539" s="4"/>
      <c r="EZ1539" s="4"/>
      <c r="FA1539" s="4"/>
      <c r="FB1539" s="4"/>
      <c r="FC1539" s="4"/>
      <c r="FD1539" s="4"/>
      <c r="FE1539" s="4"/>
      <c r="FF1539" s="4"/>
      <c r="FG1539" s="4"/>
      <c r="FH1539" s="4"/>
      <c r="FI1539" s="4"/>
      <c r="FJ1539" s="4"/>
      <c r="FK1539" s="4"/>
      <c r="FL1539" s="4"/>
      <c r="FM1539" s="4"/>
      <c r="FN1539" s="4"/>
      <c r="FO1539" s="4"/>
      <c r="FP1539" s="4"/>
      <c r="FQ1539" s="4"/>
      <c r="FR1539" s="4"/>
      <c r="FS1539" s="4"/>
      <c r="FT1539" s="4"/>
      <c r="FU1539" s="4"/>
      <c r="FV1539" s="4"/>
      <c r="FW1539" s="4"/>
      <c r="FX1539" s="4"/>
      <c r="FY1539" s="4"/>
      <c r="FZ1539" s="4"/>
      <c r="GA1539" s="4"/>
      <c r="GB1539" s="4"/>
      <c r="GC1539" s="4"/>
      <c r="GD1539" s="4"/>
      <c r="GE1539" s="4"/>
      <c r="GF1539" s="4"/>
      <c r="GG1539" s="4"/>
      <c r="GH1539" s="4"/>
      <c r="GI1539" s="4"/>
      <c r="GJ1539" s="4"/>
      <c r="GK1539" s="4"/>
      <c r="GL1539" s="4"/>
      <c r="GM1539" s="4"/>
      <c r="GN1539" s="4"/>
      <c r="GO1539" s="4"/>
      <c r="GP1539" s="4"/>
      <c r="GQ1539" s="4"/>
      <c r="GR1539" s="4"/>
      <c r="GS1539" s="4"/>
      <c r="GT1539" s="4"/>
      <c r="GU1539" s="4"/>
      <c r="GV1539" s="4"/>
      <c r="GW1539" s="4"/>
      <c r="GX1539" s="4"/>
      <c r="GY1539" s="4"/>
      <c r="GZ1539" s="4"/>
      <c r="HA1539" s="4"/>
      <c r="HB1539" s="4"/>
      <c r="HC1539" s="4"/>
      <c r="HD1539" s="4"/>
      <c r="HE1539" s="4"/>
      <c r="HF1539" s="4"/>
      <c r="HG1539" s="4"/>
      <c r="HH1539" s="4"/>
      <c r="HI1539" s="4"/>
      <c r="HJ1539" s="4"/>
      <c r="HK1539" s="4"/>
      <c r="HL1539" s="4"/>
      <c r="HM1539" s="4"/>
      <c r="HN1539" s="4"/>
      <c r="HO1539" s="4"/>
      <c r="HP1539" s="4"/>
      <c r="HQ1539" s="4"/>
      <c r="HR1539" s="4"/>
      <c r="HS1539" s="4"/>
      <c r="HT1539" s="4"/>
      <c r="HU1539" s="4"/>
      <c r="HV1539" s="4"/>
      <c r="HW1539" s="4"/>
      <c r="HX1539" s="4"/>
      <c r="HY1539" s="4"/>
      <c r="HZ1539" s="4"/>
      <c r="IA1539" s="4"/>
      <c r="IB1539" s="4"/>
      <c r="IC1539" s="4"/>
      <c r="ID1539" s="4"/>
      <c r="IE1539" s="4"/>
      <c r="IF1539" s="4"/>
    </row>
    <row r="1540" spans="26:240" x14ac:dyDescent="0.2">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c r="CX1540" s="4"/>
      <c r="CY1540" s="4"/>
      <c r="CZ1540" s="4"/>
      <c r="DA1540" s="4"/>
      <c r="DB1540" s="4"/>
      <c r="DC1540" s="4"/>
      <c r="DD1540" s="4"/>
      <c r="DE1540" s="4"/>
      <c r="DF1540" s="4"/>
      <c r="DG1540" s="4"/>
      <c r="DH1540" s="4"/>
      <c r="DI1540" s="4"/>
      <c r="DJ1540" s="4"/>
      <c r="DK1540" s="4"/>
      <c r="DL1540" s="4"/>
      <c r="DM1540" s="4"/>
      <c r="DN1540" s="4"/>
      <c r="DO1540" s="4"/>
      <c r="DP1540" s="4"/>
      <c r="DQ1540" s="4"/>
      <c r="DR1540" s="4"/>
      <c r="DS1540" s="4"/>
      <c r="DT1540" s="4"/>
      <c r="DU1540" s="4"/>
      <c r="DV1540" s="4"/>
      <c r="DW1540" s="4"/>
      <c r="DX1540" s="4"/>
      <c r="DY1540" s="4"/>
      <c r="DZ1540" s="4"/>
      <c r="EA1540" s="4"/>
      <c r="EB1540" s="4"/>
      <c r="EC1540" s="4"/>
      <c r="ED1540" s="4"/>
      <c r="EE1540" s="4"/>
      <c r="EF1540" s="4"/>
      <c r="EG1540" s="4"/>
      <c r="EH1540" s="4"/>
      <c r="EI1540" s="4"/>
      <c r="EJ1540" s="4"/>
      <c r="EK1540" s="4"/>
      <c r="EL1540" s="4"/>
      <c r="EM1540" s="4"/>
      <c r="EN1540" s="4"/>
      <c r="EO1540" s="4"/>
      <c r="EP1540" s="4"/>
      <c r="EQ1540" s="4"/>
      <c r="ER1540" s="4"/>
      <c r="ES1540" s="4"/>
      <c r="ET1540" s="4"/>
      <c r="EU1540" s="4"/>
      <c r="EV1540" s="4"/>
      <c r="EW1540" s="4"/>
      <c r="EX1540" s="4"/>
      <c r="EY1540" s="4"/>
      <c r="EZ1540" s="4"/>
      <c r="FA1540" s="4"/>
      <c r="FB1540" s="4"/>
      <c r="FC1540" s="4"/>
      <c r="FD1540" s="4"/>
      <c r="FE1540" s="4"/>
      <c r="FF1540" s="4"/>
      <c r="FG1540" s="4"/>
      <c r="FH1540" s="4"/>
      <c r="FI1540" s="4"/>
      <c r="FJ1540" s="4"/>
      <c r="FK1540" s="4"/>
      <c r="FL1540" s="4"/>
      <c r="FM1540" s="4"/>
      <c r="FN1540" s="4"/>
      <c r="FO1540" s="4"/>
      <c r="FP1540" s="4"/>
      <c r="FQ1540" s="4"/>
      <c r="FR1540" s="4"/>
      <c r="FS1540" s="4"/>
      <c r="FT1540" s="4"/>
      <c r="FU1540" s="4"/>
      <c r="FV1540" s="4"/>
      <c r="FW1540" s="4"/>
      <c r="FX1540" s="4"/>
      <c r="FY1540" s="4"/>
      <c r="FZ1540" s="4"/>
      <c r="GA1540" s="4"/>
      <c r="GB1540" s="4"/>
      <c r="GC1540" s="4"/>
      <c r="GD1540" s="4"/>
      <c r="GE1540" s="4"/>
      <c r="GF1540" s="4"/>
      <c r="GG1540" s="4"/>
      <c r="GH1540" s="4"/>
      <c r="GI1540" s="4"/>
      <c r="GJ1540" s="4"/>
      <c r="GK1540" s="4"/>
      <c r="GL1540" s="4"/>
      <c r="GM1540" s="4"/>
      <c r="GN1540" s="4"/>
      <c r="GO1540" s="4"/>
      <c r="GP1540" s="4"/>
      <c r="GQ1540" s="4"/>
      <c r="GR1540" s="4"/>
      <c r="GS1540" s="4"/>
      <c r="GT1540" s="4"/>
      <c r="GU1540" s="4"/>
      <c r="GV1540" s="4"/>
      <c r="GW1540" s="4"/>
      <c r="GX1540" s="4"/>
      <c r="GY1540" s="4"/>
      <c r="GZ1540" s="4"/>
      <c r="HA1540" s="4"/>
      <c r="HB1540" s="4"/>
      <c r="HC1540" s="4"/>
      <c r="HD1540" s="4"/>
      <c r="HE1540" s="4"/>
      <c r="HF1540" s="4"/>
      <c r="HG1540" s="4"/>
      <c r="HH1540" s="4"/>
      <c r="HI1540" s="4"/>
      <c r="HJ1540" s="4"/>
      <c r="HK1540" s="4"/>
      <c r="HL1540" s="4"/>
      <c r="HM1540" s="4"/>
      <c r="HN1540" s="4"/>
      <c r="HO1540" s="4"/>
      <c r="HP1540" s="4"/>
      <c r="HQ1540" s="4"/>
      <c r="HR1540" s="4"/>
      <c r="HS1540" s="4"/>
      <c r="HT1540" s="4"/>
      <c r="HU1540" s="4"/>
      <c r="HV1540" s="4"/>
      <c r="HW1540" s="4"/>
      <c r="HX1540" s="4"/>
      <c r="HY1540" s="4"/>
      <c r="HZ1540" s="4"/>
      <c r="IA1540" s="4"/>
      <c r="IB1540" s="4"/>
      <c r="IC1540" s="4"/>
      <c r="ID1540" s="4"/>
      <c r="IE1540" s="4"/>
      <c r="IF1540" s="4"/>
    </row>
    <row r="1541" spans="26:240" x14ac:dyDescent="0.2">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c r="CX1541" s="4"/>
      <c r="CY1541" s="4"/>
      <c r="CZ1541" s="4"/>
      <c r="DA1541" s="4"/>
      <c r="DB1541" s="4"/>
      <c r="DC1541" s="4"/>
      <c r="DD1541" s="4"/>
      <c r="DE1541" s="4"/>
      <c r="DF1541" s="4"/>
      <c r="DG1541" s="4"/>
      <c r="DH1541" s="4"/>
      <c r="DI1541" s="4"/>
      <c r="DJ1541" s="4"/>
      <c r="DK1541" s="4"/>
      <c r="DL1541" s="4"/>
      <c r="DM1541" s="4"/>
      <c r="DN1541" s="4"/>
      <c r="DO1541" s="4"/>
      <c r="DP1541" s="4"/>
      <c r="DQ1541" s="4"/>
      <c r="DR1541" s="4"/>
      <c r="DS1541" s="4"/>
      <c r="DT1541" s="4"/>
      <c r="DU1541" s="4"/>
      <c r="DV1541" s="4"/>
      <c r="DW1541" s="4"/>
      <c r="DX1541" s="4"/>
      <c r="DY1541" s="4"/>
      <c r="DZ1541" s="4"/>
      <c r="EA1541" s="4"/>
      <c r="EB1541" s="4"/>
      <c r="EC1541" s="4"/>
      <c r="ED1541" s="4"/>
      <c r="EE1541" s="4"/>
      <c r="EF1541" s="4"/>
      <c r="EG1541" s="4"/>
      <c r="EH1541" s="4"/>
      <c r="EI1541" s="4"/>
      <c r="EJ1541" s="4"/>
      <c r="EK1541" s="4"/>
      <c r="EL1541" s="4"/>
      <c r="EM1541" s="4"/>
      <c r="EN1541" s="4"/>
      <c r="EO1541" s="4"/>
      <c r="EP1541" s="4"/>
      <c r="EQ1541" s="4"/>
      <c r="ER1541" s="4"/>
      <c r="ES1541" s="4"/>
      <c r="ET1541" s="4"/>
      <c r="EU1541" s="4"/>
      <c r="EV1541" s="4"/>
      <c r="EW1541" s="4"/>
      <c r="EX1541" s="4"/>
      <c r="EY1541" s="4"/>
      <c r="EZ1541" s="4"/>
      <c r="FA1541" s="4"/>
      <c r="FB1541" s="4"/>
      <c r="FC1541" s="4"/>
      <c r="FD1541" s="4"/>
      <c r="FE1541" s="4"/>
      <c r="FF1541" s="4"/>
      <c r="FG1541" s="4"/>
      <c r="FH1541" s="4"/>
      <c r="FI1541" s="4"/>
      <c r="FJ1541" s="4"/>
      <c r="FK1541" s="4"/>
      <c r="FL1541" s="4"/>
      <c r="FM1541" s="4"/>
      <c r="FN1541" s="4"/>
      <c r="FO1541" s="4"/>
      <c r="FP1541" s="4"/>
      <c r="FQ1541" s="4"/>
      <c r="FR1541" s="4"/>
      <c r="FS1541" s="4"/>
      <c r="FT1541" s="4"/>
      <c r="FU1541" s="4"/>
      <c r="FV1541" s="4"/>
      <c r="FW1541" s="4"/>
      <c r="FX1541" s="4"/>
      <c r="FY1541" s="4"/>
      <c r="FZ1541" s="4"/>
      <c r="GA1541" s="4"/>
      <c r="GB1541" s="4"/>
      <c r="GC1541" s="4"/>
      <c r="GD1541" s="4"/>
      <c r="GE1541" s="4"/>
      <c r="GF1541" s="4"/>
      <c r="GG1541" s="4"/>
      <c r="GH1541" s="4"/>
      <c r="GI1541" s="4"/>
      <c r="GJ1541" s="4"/>
      <c r="GK1541" s="4"/>
      <c r="GL1541" s="4"/>
      <c r="GM1541" s="4"/>
      <c r="GN1541" s="4"/>
      <c r="GO1541" s="4"/>
      <c r="GP1541" s="4"/>
      <c r="GQ1541" s="4"/>
      <c r="GR1541" s="4"/>
      <c r="GS1541" s="4"/>
      <c r="GT1541" s="4"/>
      <c r="GU1541" s="4"/>
      <c r="GV1541" s="4"/>
      <c r="GW1541" s="4"/>
      <c r="GX1541" s="4"/>
      <c r="GY1541" s="4"/>
      <c r="GZ1541" s="4"/>
      <c r="HA1541" s="4"/>
      <c r="HB1541" s="4"/>
      <c r="HC1541" s="4"/>
      <c r="HD1541" s="4"/>
      <c r="HE1541" s="4"/>
      <c r="HF1541" s="4"/>
      <c r="HG1541" s="4"/>
      <c r="HH1541" s="4"/>
      <c r="HI1541" s="4"/>
      <c r="HJ1541" s="4"/>
      <c r="HK1541" s="4"/>
      <c r="HL1541" s="4"/>
      <c r="HM1541" s="4"/>
      <c r="HN1541" s="4"/>
      <c r="HO1541" s="4"/>
      <c r="HP1541" s="4"/>
      <c r="HQ1541" s="4"/>
      <c r="HR1541" s="4"/>
      <c r="HS1541" s="4"/>
      <c r="HT1541" s="4"/>
      <c r="HU1541" s="4"/>
      <c r="HV1541" s="4"/>
      <c r="HW1541" s="4"/>
      <c r="HX1541" s="4"/>
      <c r="HY1541" s="4"/>
      <c r="HZ1541" s="4"/>
      <c r="IA1541" s="4"/>
      <c r="IB1541" s="4"/>
      <c r="IC1541" s="4"/>
      <c r="ID1541" s="4"/>
      <c r="IE1541" s="4"/>
      <c r="IF1541" s="4"/>
    </row>
    <row r="1542" spans="26:240" x14ac:dyDescent="0.2">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c r="CX1542" s="4"/>
      <c r="CY1542" s="4"/>
      <c r="CZ1542" s="4"/>
      <c r="DA1542" s="4"/>
      <c r="DB1542" s="4"/>
      <c r="DC1542" s="4"/>
      <c r="DD1542" s="4"/>
      <c r="DE1542" s="4"/>
      <c r="DF1542" s="4"/>
      <c r="DG1542" s="4"/>
      <c r="DH1542" s="4"/>
      <c r="DI1542" s="4"/>
      <c r="DJ1542" s="4"/>
      <c r="DK1542" s="4"/>
      <c r="DL1542" s="4"/>
      <c r="DM1542" s="4"/>
      <c r="DN1542" s="4"/>
      <c r="DO1542" s="4"/>
      <c r="DP1542" s="4"/>
      <c r="DQ1542" s="4"/>
      <c r="DR1542" s="4"/>
      <c r="DS1542" s="4"/>
      <c r="DT1542" s="4"/>
      <c r="DU1542" s="4"/>
      <c r="DV1542" s="4"/>
      <c r="DW1542" s="4"/>
      <c r="DX1542" s="4"/>
      <c r="DY1542" s="4"/>
      <c r="DZ1542" s="4"/>
      <c r="EA1542" s="4"/>
      <c r="EB1542" s="4"/>
      <c r="EC1542" s="4"/>
      <c r="ED1542" s="4"/>
      <c r="EE1542" s="4"/>
      <c r="EF1542" s="4"/>
      <c r="EG1542" s="4"/>
      <c r="EH1542" s="4"/>
      <c r="EI1542" s="4"/>
      <c r="EJ1542" s="4"/>
      <c r="EK1542" s="4"/>
      <c r="EL1542" s="4"/>
      <c r="EM1542" s="4"/>
      <c r="EN1542" s="4"/>
      <c r="EO1542" s="4"/>
      <c r="EP1542" s="4"/>
      <c r="EQ1542" s="4"/>
      <c r="ER1542" s="4"/>
      <c r="ES1542" s="4"/>
      <c r="ET1542" s="4"/>
      <c r="EU1542" s="4"/>
      <c r="EV1542" s="4"/>
      <c r="EW1542" s="4"/>
      <c r="EX1542" s="4"/>
      <c r="EY1542" s="4"/>
      <c r="EZ1542" s="4"/>
      <c r="FA1542" s="4"/>
      <c r="FB1542" s="4"/>
      <c r="FC1542" s="4"/>
      <c r="FD1542" s="4"/>
      <c r="FE1542" s="4"/>
      <c r="FF1542" s="4"/>
      <c r="FG1542" s="4"/>
      <c r="FH1542" s="4"/>
      <c r="FI1542" s="4"/>
      <c r="FJ1542" s="4"/>
      <c r="FK1542" s="4"/>
      <c r="FL1542" s="4"/>
      <c r="FM1542" s="4"/>
      <c r="FN1542" s="4"/>
      <c r="FO1542" s="4"/>
      <c r="FP1542" s="4"/>
      <c r="FQ1542" s="4"/>
      <c r="FR1542" s="4"/>
      <c r="FS1542" s="4"/>
      <c r="FT1542" s="4"/>
      <c r="FU1542" s="4"/>
      <c r="FV1542" s="4"/>
      <c r="FW1542" s="4"/>
      <c r="FX1542" s="4"/>
      <c r="FY1542" s="4"/>
      <c r="FZ1542" s="4"/>
      <c r="GA1542" s="4"/>
      <c r="GB1542" s="4"/>
      <c r="GC1542" s="4"/>
      <c r="GD1542" s="4"/>
      <c r="GE1542" s="4"/>
      <c r="GF1542" s="4"/>
      <c r="GG1542" s="4"/>
      <c r="GH1542" s="4"/>
      <c r="GI1542" s="4"/>
      <c r="GJ1542" s="4"/>
      <c r="GK1542" s="4"/>
      <c r="GL1542" s="4"/>
      <c r="GM1542" s="4"/>
      <c r="GN1542" s="4"/>
      <c r="GO1542" s="4"/>
      <c r="GP1542" s="4"/>
      <c r="GQ1542" s="4"/>
      <c r="GR1542" s="4"/>
      <c r="GS1542" s="4"/>
      <c r="GT1542" s="4"/>
      <c r="GU1542" s="4"/>
      <c r="GV1542" s="4"/>
      <c r="GW1542" s="4"/>
      <c r="GX1542" s="4"/>
      <c r="GY1542" s="4"/>
      <c r="GZ1542" s="4"/>
      <c r="HA1542" s="4"/>
      <c r="HB1542" s="4"/>
      <c r="HC1542" s="4"/>
      <c r="HD1542" s="4"/>
      <c r="HE1542" s="4"/>
      <c r="HF1542" s="4"/>
      <c r="HG1542" s="4"/>
      <c r="HH1542" s="4"/>
      <c r="HI1542" s="4"/>
      <c r="HJ1542" s="4"/>
      <c r="HK1542" s="4"/>
      <c r="HL1542" s="4"/>
      <c r="HM1542" s="4"/>
      <c r="HN1542" s="4"/>
      <c r="HO1542" s="4"/>
      <c r="HP1542" s="4"/>
      <c r="HQ1542" s="4"/>
      <c r="HR1542" s="4"/>
      <c r="HS1542" s="4"/>
      <c r="HT1542" s="4"/>
      <c r="HU1542" s="4"/>
      <c r="HV1542" s="4"/>
      <c r="HW1542" s="4"/>
      <c r="HX1542" s="4"/>
      <c r="HY1542" s="4"/>
      <c r="HZ1542" s="4"/>
      <c r="IA1542" s="4"/>
      <c r="IB1542" s="4"/>
      <c r="IC1542" s="4"/>
      <c r="ID1542" s="4"/>
      <c r="IE1542" s="4"/>
      <c r="IF1542" s="4"/>
    </row>
    <row r="1543" spans="26:240" x14ac:dyDescent="0.2">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c r="CX1543" s="4"/>
      <c r="CY1543" s="4"/>
      <c r="CZ1543" s="4"/>
      <c r="DA1543" s="4"/>
      <c r="DB1543" s="4"/>
      <c r="DC1543" s="4"/>
      <c r="DD1543" s="4"/>
      <c r="DE1543" s="4"/>
      <c r="DF1543" s="4"/>
      <c r="DG1543" s="4"/>
      <c r="DH1543" s="4"/>
      <c r="DI1543" s="4"/>
      <c r="DJ1543" s="4"/>
      <c r="DK1543" s="4"/>
      <c r="DL1543" s="4"/>
      <c r="DM1543" s="4"/>
      <c r="DN1543" s="4"/>
      <c r="DO1543" s="4"/>
      <c r="DP1543" s="4"/>
      <c r="DQ1543" s="4"/>
      <c r="DR1543" s="4"/>
      <c r="DS1543" s="4"/>
      <c r="DT1543" s="4"/>
      <c r="DU1543" s="4"/>
      <c r="DV1543" s="4"/>
      <c r="DW1543" s="4"/>
      <c r="DX1543" s="4"/>
      <c r="DY1543" s="4"/>
      <c r="DZ1543" s="4"/>
      <c r="EA1543" s="4"/>
      <c r="EB1543" s="4"/>
      <c r="EC1543" s="4"/>
      <c r="ED1543" s="4"/>
      <c r="EE1543" s="4"/>
      <c r="EF1543" s="4"/>
      <c r="EG1543" s="4"/>
      <c r="EH1543" s="4"/>
      <c r="EI1543" s="4"/>
      <c r="EJ1543" s="4"/>
      <c r="EK1543" s="4"/>
      <c r="EL1543" s="4"/>
      <c r="EM1543" s="4"/>
      <c r="EN1543" s="4"/>
      <c r="EO1543" s="4"/>
      <c r="EP1543" s="4"/>
      <c r="EQ1543" s="4"/>
      <c r="ER1543" s="4"/>
      <c r="ES1543" s="4"/>
      <c r="ET1543" s="4"/>
      <c r="EU1543" s="4"/>
      <c r="EV1543" s="4"/>
      <c r="EW1543" s="4"/>
      <c r="EX1543" s="4"/>
      <c r="EY1543" s="4"/>
      <c r="EZ1543" s="4"/>
      <c r="FA1543" s="4"/>
      <c r="FB1543" s="4"/>
      <c r="FC1543" s="4"/>
      <c r="FD1543" s="4"/>
      <c r="FE1543" s="4"/>
      <c r="FF1543" s="4"/>
      <c r="FG1543" s="4"/>
      <c r="FH1543" s="4"/>
      <c r="FI1543" s="4"/>
      <c r="FJ1543" s="4"/>
      <c r="FK1543" s="4"/>
      <c r="FL1543" s="4"/>
      <c r="FM1543" s="4"/>
      <c r="FN1543" s="4"/>
      <c r="FO1543" s="4"/>
      <c r="FP1543" s="4"/>
      <c r="FQ1543" s="4"/>
      <c r="FR1543" s="4"/>
      <c r="FS1543" s="4"/>
      <c r="FT1543" s="4"/>
      <c r="FU1543" s="4"/>
      <c r="FV1543" s="4"/>
      <c r="FW1543" s="4"/>
      <c r="FX1543" s="4"/>
      <c r="FY1543" s="4"/>
      <c r="FZ1543" s="4"/>
      <c r="GA1543" s="4"/>
      <c r="GB1543" s="4"/>
      <c r="GC1543" s="4"/>
      <c r="GD1543" s="4"/>
      <c r="GE1543" s="4"/>
      <c r="GF1543" s="4"/>
      <c r="GG1543" s="4"/>
      <c r="GH1543" s="4"/>
      <c r="GI1543" s="4"/>
      <c r="GJ1543" s="4"/>
      <c r="GK1543" s="4"/>
      <c r="GL1543" s="4"/>
      <c r="GM1543" s="4"/>
      <c r="GN1543" s="4"/>
      <c r="GO1543" s="4"/>
      <c r="GP1543" s="4"/>
      <c r="GQ1543" s="4"/>
      <c r="GR1543" s="4"/>
      <c r="GS1543" s="4"/>
      <c r="GT1543" s="4"/>
      <c r="GU1543" s="4"/>
      <c r="GV1543" s="4"/>
      <c r="GW1543" s="4"/>
      <c r="GX1543" s="4"/>
      <c r="GY1543" s="4"/>
      <c r="GZ1543" s="4"/>
      <c r="HA1543" s="4"/>
      <c r="HB1543" s="4"/>
      <c r="HC1543" s="4"/>
      <c r="HD1543" s="4"/>
      <c r="HE1543" s="4"/>
      <c r="HF1543" s="4"/>
      <c r="HG1543" s="4"/>
      <c r="HH1543" s="4"/>
      <c r="HI1543" s="4"/>
      <c r="HJ1543" s="4"/>
      <c r="HK1543" s="4"/>
      <c r="HL1543" s="4"/>
      <c r="HM1543" s="4"/>
      <c r="HN1543" s="4"/>
      <c r="HO1543" s="4"/>
      <c r="HP1543" s="4"/>
      <c r="HQ1543" s="4"/>
      <c r="HR1543" s="4"/>
      <c r="HS1543" s="4"/>
      <c r="HT1543" s="4"/>
      <c r="HU1543" s="4"/>
      <c r="HV1543" s="4"/>
      <c r="HW1543" s="4"/>
      <c r="HX1543" s="4"/>
      <c r="HY1543" s="4"/>
      <c r="HZ1543" s="4"/>
      <c r="IA1543" s="4"/>
      <c r="IB1543" s="4"/>
      <c r="IC1543" s="4"/>
      <c r="ID1543" s="4"/>
      <c r="IE1543" s="4"/>
      <c r="IF1543" s="4"/>
    </row>
    <row r="1544" spans="26:240" x14ac:dyDescent="0.2">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c r="CX1544" s="4"/>
      <c r="CY1544" s="4"/>
      <c r="CZ1544" s="4"/>
      <c r="DA1544" s="4"/>
      <c r="DB1544" s="4"/>
      <c r="DC1544" s="4"/>
      <c r="DD1544" s="4"/>
      <c r="DE1544" s="4"/>
      <c r="DF1544" s="4"/>
      <c r="DG1544" s="4"/>
      <c r="DH1544" s="4"/>
      <c r="DI1544" s="4"/>
      <c r="DJ1544" s="4"/>
      <c r="DK1544" s="4"/>
      <c r="DL1544" s="4"/>
      <c r="DM1544" s="4"/>
      <c r="DN1544" s="4"/>
      <c r="DO1544" s="4"/>
      <c r="DP1544" s="4"/>
      <c r="DQ1544" s="4"/>
      <c r="DR1544" s="4"/>
      <c r="DS1544" s="4"/>
      <c r="DT1544" s="4"/>
      <c r="DU1544" s="4"/>
      <c r="DV1544" s="4"/>
      <c r="DW1544" s="4"/>
      <c r="DX1544" s="4"/>
      <c r="DY1544" s="4"/>
      <c r="DZ1544" s="4"/>
      <c r="EA1544" s="4"/>
      <c r="EB1544" s="4"/>
      <c r="EC1544" s="4"/>
      <c r="ED1544" s="4"/>
      <c r="EE1544" s="4"/>
      <c r="EF1544" s="4"/>
      <c r="EG1544" s="4"/>
      <c r="EH1544" s="4"/>
      <c r="EI1544" s="4"/>
      <c r="EJ1544" s="4"/>
      <c r="EK1544" s="4"/>
      <c r="EL1544" s="4"/>
      <c r="EM1544" s="4"/>
      <c r="EN1544" s="4"/>
      <c r="EO1544" s="4"/>
      <c r="EP1544" s="4"/>
      <c r="EQ1544" s="4"/>
      <c r="ER1544" s="4"/>
      <c r="ES1544" s="4"/>
      <c r="ET1544" s="4"/>
      <c r="EU1544" s="4"/>
      <c r="EV1544" s="4"/>
      <c r="EW1544" s="4"/>
      <c r="EX1544" s="4"/>
      <c r="EY1544" s="4"/>
      <c r="EZ1544" s="4"/>
      <c r="FA1544" s="4"/>
      <c r="FB1544" s="4"/>
      <c r="FC1544" s="4"/>
      <c r="FD1544" s="4"/>
      <c r="FE1544" s="4"/>
      <c r="FF1544" s="4"/>
      <c r="FG1544" s="4"/>
      <c r="FH1544" s="4"/>
      <c r="FI1544" s="4"/>
      <c r="FJ1544" s="4"/>
      <c r="FK1544" s="4"/>
      <c r="FL1544" s="4"/>
      <c r="FM1544" s="4"/>
      <c r="FN1544" s="4"/>
      <c r="FO1544" s="4"/>
      <c r="FP1544" s="4"/>
      <c r="FQ1544" s="4"/>
      <c r="FR1544" s="4"/>
      <c r="FS1544" s="4"/>
      <c r="FT1544" s="4"/>
      <c r="FU1544" s="4"/>
      <c r="FV1544" s="4"/>
      <c r="FW1544" s="4"/>
      <c r="FX1544" s="4"/>
      <c r="FY1544" s="4"/>
      <c r="FZ1544" s="4"/>
      <c r="GA1544" s="4"/>
      <c r="GB1544" s="4"/>
      <c r="GC1544" s="4"/>
      <c r="GD1544" s="4"/>
      <c r="GE1544" s="4"/>
      <c r="GF1544" s="4"/>
      <c r="GG1544" s="4"/>
      <c r="GH1544" s="4"/>
      <c r="GI1544" s="4"/>
      <c r="GJ1544" s="4"/>
      <c r="GK1544" s="4"/>
      <c r="GL1544" s="4"/>
      <c r="GM1544" s="4"/>
      <c r="GN1544" s="4"/>
      <c r="GO1544" s="4"/>
      <c r="GP1544" s="4"/>
      <c r="GQ1544" s="4"/>
      <c r="GR1544" s="4"/>
      <c r="GS1544" s="4"/>
      <c r="GT1544" s="4"/>
      <c r="GU1544" s="4"/>
      <c r="GV1544" s="4"/>
      <c r="GW1544" s="4"/>
      <c r="GX1544" s="4"/>
      <c r="GY1544" s="4"/>
      <c r="GZ1544" s="4"/>
      <c r="HA1544" s="4"/>
      <c r="HB1544" s="4"/>
      <c r="HC1544" s="4"/>
      <c r="HD1544" s="4"/>
      <c r="HE1544" s="4"/>
      <c r="HF1544" s="4"/>
      <c r="HG1544" s="4"/>
      <c r="HH1544" s="4"/>
      <c r="HI1544" s="4"/>
      <c r="HJ1544" s="4"/>
      <c r="HK1544" s="4"/>
      <c r="HL1544" s="4"/>
      <c r="HM1544" s="4"/>
      <c r="HN1544" s="4"/>
      <c r="HO1544" s="4"/>
      <c r="HP1544" s="4"/>
      <c r="HQ1544" s="4"/>
      <c r="HR1544" s="4"/>
      <c r="HS1544" s="4"/>
      <c r="HT1544" s="4"/>
      <c r="HU1544" s="4"/>
      <c r="HV1544" s="4"/>
      <c r="HW1544" s="4"/>
      <c r="HX1544" s="4"/>
      <c r="HY1544" s="4"/>
      <c r="HZ1544" s="4"/>
      <c r="IA1544" s="4"/>
      <c r="IB1544" s="4"/>
      <c r="IC1544" s="4"/>
      <c r="ID1544" s="4"/>
      <c r="IE1544" s="4"/>
      <c r="IF1544" s="4"/>
    </row>
    <row r="1545" spans="26:240" x14ac:dyDescent="0.2">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c r="CX1545" s="4"/>
      <c r="CY1545" s="4"/>
      <c r="CZ1545" s="4"/>
      <c r="DA1545" s="4"/>
      <c r="DB1545" s="4"/>
      <c r="DC1545" s="4"/>
      <c r="DD1545" s="4"/>
      <c r="DE1545" s="4"/>
      <c r="DF1545" s="4"/>
      <c r="DG1545" s="4"/>
      <c r="DH1545" s="4"/>
      <c r="DI1545" s="4"/>
      <c r="DJ1545" s="4"/>
      <c r="DK1545" s="4"/>
      <c r="DL1545" s="4"/>
      <c r="DM1545" s="4"/>
      <c r="DN1545" s="4"/>
      <c r="DO1545" s="4"/>
      <c r="DP1545" s="4"/>
      <c r="DQ1545" s="4"/>
      <c r="DR1545" s="4"/>
      <c r="DS1545" s="4"/>
      <c r="DT1545" s="4"/>
      <c r="DU1545" s="4"/>
      <c r="DV1545" s="4"/>
      <c r="DW1545" s="4"/>
      <c r="DX1545" s="4"/>
      <c r="DY1545" s="4"/>
      <c r="DZ1545" s="4"/>
      <c r="EA1545" s="4"/>
      <c r="EB1545" s="4"/>
      <c r="EC1545" s="4"/>
      <c r="ED1545" s="4"/>
      <c r="EE1545" s="4"/>
      <c r="EF1545" s="4"/>
      <c r="EG1545" s="4"/>
      <c r="EH1545" s="4"/>
      <c r="EI1545" s="4"/>
      <c r="EJ1545" s="4"/>
      <c r="EK1545" s="4"/>
      <c r="EL1545" s="4"/>
      <c r="EM1545" s="4"/>
      <c r="EN1545" s="4"/>
      <c r="EO1545" s="4"/>
      <c r="EP1545" s="4"/>
      <c r="EQ1545" s="4"/>
      <c r="ER1545" s="4"/>
      <c r="ES1545" s="4"/>
      <c r="ET1545" s="4"/>
      <c r="EU1545" s="4"/>
      <c r="EV1545" s="4"/>
      <c r="EW1545" s="4"/>
      <c r="EX1545" s="4"/>
      <c r="EY1545" s="4"/>
      <c r="EZ1545" s="4"/>
      <c r="FA1545" s="4"/>
      <c r="FB1545" s="4"/>
      <c r="FC1545" s="4"/>
      <c r="FD1545" s="4"/>
      <c r="FE1545" s="4"/>
      <c r="FF1545" s="4"/>
      <c r="FG1545" s="4"/>
      <c r="FH1545" s="4"/>
      <c r="FI1545" s="4"/>
      <c r="FJ1545" s="4"/>
      <c r="FK1545" s="4"/>
      <c r="FL1545" s="4"/>
      <c r="FM1545" s="4"/>
      <c r="FN1545" s="4"/>
      <c r="FO1545" s="4"/>
      <c r="FP1545" s="4"/>
      <c r="FQ1545" s="4"/>
      <c r="FR1545" s="4"/>
      <c r="FS1545" s="4"/>
      <c r="FT1545" s="4"/>
      <c r="FU1545" s="4"/>
      <c r="FV1545" s="4"/>
      <c r="FW1545" s="4"/>
      <c r="FX1545" s="4"/>
      <c r="FY1545" s="4"/>
      <c r="FZ1545" s="4"/>
      <c r="GA1545" s="4"/>
      <c r="GB1545" s="4"/>
      <c r="GC1545" s="4"/>
      <c r="GD1545" s="4"/>
      <c r="GE1545" s="4"/>
      <c r="GF1545" s="4"/>
      <c r="GG1545" s="4"/>
      <c r="GH1545" s="4"/>
      <c r="GI1545" s="4"/>
      <c r="GJ1545" s="4"/>
      <c r="GK1545" s="4"/>
      <c r="GL1545" s="4"/>
      <c r="GM1545" s="4"/>
      <c r="GN1545" s="4"/>
      <c r="GO1545" s="4"/>
      <c r="GP1545" s="4"/>
      <c r="GQ1545" s="4"/>
      <c r="GR1545" s="4"/>
      <c r="GS1545" s="4"/>
      <c r="GT1545" s="4"/>
      <c r="GU1545" s="4"/>
      <c r="GV1545" s="4"/>
      <c r="GW1545" s="4"/>
      <c r="GX1545" s="4"/>
      <c r="GY1545" s="4"/>
      <c r="GZ1545" s="4"/>
      <c r="HA1545" s="4"/>
      <c r="HB1545" s="4"/>
      <c r="HC1545" s="4"/>
      <c r="HD1545" s="4"/>
      <c r="HE1545" s="4"/>
      <c r="HF1545" s="4"/>
      <c r="HG1545" s="4"/>
      <c r="HH1545" s="4"/>
      <c r="HI1545" s="4"/>
      <c r="HJ1545" s="4"/>
      <c r="HK1545" s="4"/>
      <c r="HL1545" s="4"/>
      <c r="HM1545" s="4"/>
      <c r="HN1545" s="4"/>
      <c r="HO1545" s="4"/>
      <c r="HP1545" s="4"/>
      <c r="HQ1545" s="4"/>
      <c r="HR1545" s="4"/>
      <c r="HS1545" s="4"/>
      <c r="HT1545" s="4"/>
      <c r="HU1545" s="4"/>
      <c r="HV1545" s="4"/>
      <c r="HW1545" s="4"/>
      <c r="HX1545" s="4"/>
      <c r="HY1545" s="4"/>
      <c r="HZ1545" s="4"/>
      <c r="IA1545" s="4"/>
      <c r="IB1545" s="4"/>
      <c r="IC1545" s="4"/>
      <c r="ID1545" s="4"/>
      <c r="IE1545" s="4"/>
      <c r="IF1545" s="4"/>
    </row>
    <row r="1546" spans="26:240" x14ac:dyDescent="0.2">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c r="CX1546" s="4"/>
      <c r="CY1546" s="4"/>
      <c r="CZ1546" s="4"/>
      <c r="DA1546" s="4"/>
      <c r="DB1546" s="4"/>
      <c r="DC1546" s="4"/>
      <c r="DD1546" s="4"/>
      <c r="DE1546" s="4"/>
      <c r="DF1546" s="4"/>
      <c r="DG1546" s="4"/>
      <c r="DH1546" s="4"/>
      <c r="DI1546" s="4"/>
      <c r="DJ1546" s="4"/>
      <c r="DK1546" s="4"/>
      <c r="DL1546" s="4"/>
      <c r="DM1546" s="4"/>
      <c r="DN1546" s="4"/>
      <c r="DO1546" s="4"/>
      <c r="DP1546" s="4"/>
      <c r="DQ1546" s="4"/>
      <c r="DR1546" s="4"/>
      <c r="DS1546" s="4"/>
      <c r="DT1546" s="4"/>
      <c r="DU1546" s="4"/>
      <c r="DV1546" s="4"/>
      <c r="DW1546" s="4"/>
      <c r="DX1546" s="4"/>
      <c r="DY1546" s="4"/>
      <c r="DZ1546" s="4"/>
      <c r="EA1546" s="4"/>
      <c r="EB1546" s="4"/>
      <c r="EC1546" s="4"/>
      <c r="ED1546" s="4"/>
      <c r="EE1546" s="4"/>
      <c r="EF1546" s="4"/>
      <c r="EG1546" s="4"/>
      <c r="EH1546" s="4"/>
      <c r="EI1546" s="4"/>
      <c r="EJ1546" s="4"/>
      <c r="EK1546" s="4"/>
      <c r="EL1546" s="4"/>
      <c r="EM1546" s="4"/>
      <c r="EN1546" s="4"/>
      <c r="EO1546" s="4"/>
      <c r="EP1546" s="4"/>
      <c r="EQ1546" s="4"/>
      <c r="ER1546" s="4"/>
      <c r="ES1546" s="4"/>
      <c r="ET1546" s="4"/>
      <c r="EU1546" s="4"/>
      <c r="EV1546" s="4"/>
      <c r="EW1546" s="4"/>
      <c r="EX1546" s="4"/>
      <c r="EY1546" s="4"/>
      <c r="EZ1546" s="4"/>
      <c r="FA1546" s="4"/>
      <c r="FB1546" s="4"/>
      <c r="FC1546" s="4"/>
      <c r="FD1546" s="4"/>
      <c r="FE1546" s="4"/>
      <c r="FF1546" s="4"/>
      <c r="FG1546" s="4"/>
      <c r="FH1546" s="4"/>
      <c r="FI1546" s="4"/>
      <c r="FJ1546" s="4"/>
      <c r="FK1546" s="4"/>
      <c r="FL1546" s="4"/>
      <c r="FM1546" s="4"/>
      <c r="FN1546" s="4"/>
      <c r="FO1546" s="4"/>
      <c r="FP1546" s="4"/>
      <c r="FQ1546" s="4"/>
      <c r="FR1546" s="4"/>
      <c r="FS1546" s="4"/>
      <c r="FT1546" s="4"/>
      <c r="FU1546" s="4"/>
      <c r="FV1546" s="4"/>
      <c r="FW1546" s="4"/>
      <c r="FX1546" s="4"/>
      <c r="FY1546" s="4"/>
      <c r="FZ1546" s="4"/>
      <c r="GA1546" s="4"/>
      <c r="GB1546" s="4"/>
      <c r="GC1546" s="4"/>
      <c r="GD1546" s="4"/>
      <c r="GE1546" s="4"/>
      <c r="GF1546" s="4"/>
      <c r="GG1546" s="4"/>
      <c r="GH1546" s="4"/>
      <c r="GI1546" s="4"/>
      <c r="GJ1546" s="4"/>
      <c r="GK1546" s="4"/>
      <c r="GL1546" s="4"/>
      <c r="GM1546" s="4"/>
      <c r="GN1546" s="4"/>
      <c r="GO1546" s="4"/>
      <c r="GP1546" s="4"/>
      <c r="GQ1546" s="4"/>
      <c r="GR1546" s="4"/>
      <c r="GS1546" s="4"/>
      <c r="GT1546" s="4"/>
      <c r="GU1546" s="4"/>
      <c r="GV1546" s="4"/>
      <c r="GW1546" s="4"/>
      <c r="GX1546" s="4"/>
      <c r="GY1546" s="4"/>
      <c r="GZ1546" s="4"/>
      <c r="HA1546" s="4"/>
      <c r="HB1546" s="4"/>
      <c r="HC1546" s="4"/>
      <c r="HD1546" s="4"/>
      <c r="HE1546" s="4"/>
      <c r="HF1546" s="4"/>
      <c r="HG1546" s="4"/>
      <c r="HH1546" s="4"/>
      <c r="HI1546" s="4"/>
      <c r="HJ1546" s="4"/>
      <c r="HK1546" s="4"/>
      <c r="HL1546" s="4"/>
      <c r="HM1546" s="4"/>
      <c r="HN1546" s="4"/>
      <c r="HO1546" s="4"/>
      <c r="HP1546" s="4"/>
      <c r="HQ1546" s="4"/>
      <c r="HR1546" s="4"/>
      <c r="HS1546" s="4"/>
      <c r="HT1546" s="4"/>
      <c r="HU1546" s="4"/>
      <c r="HV1546" s="4"/>
      <c r="HW1546" s="4"/>
      <c r="HX1546" s="4"/>
      <c r="HY1546" s="4"/>
      <c r="HZ1546" s="4"/>
      <c r="IA1546" s="4"/>
      <c r="IB1546" s="4"/>
      <c r="IC1546" s="4"/>
      <c r="ID1546" s="4"/>
      <c r="IE1546" s="4"/>
      <c r="IF1546" s="4"/>
    </row>
    <row r="1547" spans="26:240" x14ac:dyDescent="0.2">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c r="CX1547" s="4"/>
      <c r="CY1547" s="4"/>
      <c r="CZ1547" s="4"/>
      <c r="DA1547" s="4"/>
      <c r="DB1547" s="4"/>
      <c r="DC1547" s="4"/>
      <c r="DD1547" s="4"/>
      <c r="DE1547" s="4"/>
      <c r="DF1547" s="4"/>
      <c r="DG1547" s="4"/>
      <c r="DH1547" s="4"/>
      <c r="DI1547" s="4"/>
      <c r="DJ1547" s="4"/>
      <c r="DK1547" s="4"/>
      <c r="DL1547" s="4"/>
      <c r="DM1547" s="4"/>
      <c r="DN1547" s="4"/>
      <c r="DO1547" s="4"/>
      <c r="DP1547" s="4"/>
      <c r="DQ1547" s="4"/>
      <c r="DR1547" s="4"/>
      <c r="DS1547" s="4"/>
      <c r="DT1547" s="4"/>
      <c r="DU1547" s="4"/>
      <c r="DV1547" s="4"/>
      <c r="DW1547" s="4"/>
      <c r="DX1547" s="4"/>
      <c r="DY1547" s="4"/>
      <c r="DZ1547" s="4"/>
      <c r="EA1547" s="4"/>
      <c r="EB1547" s="4"/>
      <c r="EC1547" s="4"/>
      <c r="ED1547" s="4"/>
      <c r="EE1547" s="4"/>
      <c r="EF1547" s="4"/>
      <c r="EG1547" s="4"/>
      <c r="EH1547" s="4"/>
      <c r="EI1547" s="4"/>
      <c r="EJ1547" s="4"/>
      <c r="EK1547" s="4"/>
      <c r="EL1547" s="4"/>
      <c r="EM1547" s="4"/>
      <c r="EN1547" s="4"/>
      <c r="EO1547" s="4"/>
      <c r="EP1547" s="4"/>
      <c r="EQ1547" s="4"/>
      <c r="ER1547" s="4"/>
      <c r="ES1547" s="4"/>
      <c r="ET1547" s="4"/>
      <c r="EU1547" s="4"/>
      <c r="EV1547" s="4"/>
      <c r="EW1547" s="4"/>
      <c r="EX1547" s="4"/>
      <c r="EY1547" s="4"/>
      <c r="EZ1547" s="4"/>
      <c r="FA1547" s="4"/>
      <c r="FB1547" s="4"/>
      <c r="FC1547" s="4"/>
      <c r="FD1547" s="4"/>
      <c r="FE1547" s="4"/>
      <c r="FF1547" s="4"/>
      <c r="FG1547" s="4"/>
      <c r="FH1547" s="4"/>
      <c r="FI1547" s="4"/>
      <c r="FJ1547" s="4"/>
      <c r="FK1547" s="4"/>
      <c r="FL1547" s="4"/>
      <c r="FM1547" s="4"/>
      <c r="FN1547" s="4"/>
      <c r="FO1547" s="4"/>
      <c r="FP1547" s="4"/>
      <c r="FQ1547" s="4"/>
      <c r="FR1547" s="4"/>
      <c r="FS1547" s="4"/>
      <c r="FT1547" s="4"/>
      <c r="FU1547" s="4"/>
      <c r="FV1547" s="4"/>
      <c r="FW1547" s="4"/>
      <c r="FX1547" s="4"/>
      <c r="FY1547" s="4"/>
      <c r="FZ1547" s="4"/>
      <c r="GA1547" s="4"/>
      <c r="GB1547" s="4"/>
      <c r="GC1547" s="4"/>
      <c r="GD1547" s="4"/>
      <c r="GE1547" s="4"/>
      <c r="GF1547" s="4"/>
      <c r="GG1547" s="4"/>
      <c r="GH1547" s="4"/>
      <c r="GI1547" s="4"/>
      <c r="GJ1547" s="4"/>
      <c r="GK1547" s="4"/>
      <c r="GL1547" s="4"/>
      <c r="GM1547" s="4"/>
      <c r="GN1547" s="4"/>
      <c r="GO1547" s="4"/>
      <c r="GP1547" s="4"/>
      <c r="GQ1547" s="4"/>
      <c r="GR1547" s="4"/>
      <c r="GS1547" s="4"/>
      <c r="GT1547" s="4"/>
      <c r="GU1547" s="4"/>
      <c r="GV1547" s="4"/>
      <c r="GW1547" s="4"/>
      <c r="GX1547" s="4"/>
      <c r="GY1547" s="4"/>
      <c r="GZ1547" s="4"/>
      <c r="HA1547" s="4"/>
      <c r="HB1547" s="4"/>
      <c r="HC1547" s="4"/>
      <c r="HD1547" s="4"/>
      <c r="HE1547" s="4"/>
      <c r="HF1547" s="4"/>
      <c r="HG1547" s="4"/>
      <c r="HH1547" s="4"/>
      <c r="HI1547" s="4"/>
      <c r="HJ1547" s="4"/>
      <c r="HK1547" s="4"/>
      <c r="HL1547" s="4"/>
      <c r="HM1547" s="4"/>
      <c r="HN1547" s="4"/>
      <c r="HO1547" s="4"/>
      <c r="HP1547" s="4"/>
      <c r="HQ1547" s="4"/>
      <c r="HR1547" s="4"/>
      <c r="HS1547" s="4"/>
      <c r="HT1547" s="4"/>
      <c r="HU1547" s="4"/>
      <c r="HV1547" s="4"/>
      <c r="HW1547" s="4"/>
      <c r="HX1547" s="4"/>
      <c r="HY1547" s="4"/>
      <c r="HZ1547" s="4"/>
      <c r="IA1547" s="4"/>
      <c r="IB1547" s="4"/>
      <c r="IC1547" s="4"/>
      <c r="ID1547" s="4"/>
      <c r="IE1547" s="4"/>
      <c r="IF1547" s="4"/>
    </row>
    <row r="1548" spans="26:240" x14ac:dyDescent="0.2">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c r="GW1548" s="4"/>
      <c r="GX1548" s="4"/>
      <c r="GY1548" s="4"/>
      <c r="GZ1548" s="4"/>
      <c r="HA1548" s="4"/>
      <c r="HB1548" s="4"/>
      <c r="HC1548" s="4"/>
      <c r="HD1548" s="4"/>
      <c r="HE1548" s="4"/>
      <c r="HF1548" s="4"/>
      <c r="HG1548" s="4"/>
      <c r="HH1548" s="4"/>
      <c r="HI1548" s="4"/>
      <c r="HJ1548" s="4"/>
      <c r="HK1548" s="4"/>
      <c r="HL1548" s="4"/>
      <c r="HM1548" s="4"/>
      <c r="HN1548" s="4"/>
      <c r="HO1548" s="4"/>
      <c r="HP1548" s="4"/>
      <c r="HQ1548" s="4"/>
      <c r="HR1548" s="4"/>
      <c r="HS1548" s="4"/>
      <c r="HT1548" s="4"/>
      <c r="HU1548" s="4"/>
      <c r="HV1548" s="4"/>
      <c r="HW1548" s="4"/>
      <c r="HX1548" s="4"/>
      <c r="HY1548" s="4"/>
      <c r="HZ1548" s="4"/>
      <c r="IA1548" s="4"/>
      <c r="IB1548" s="4"/>
      <c r="IC1548" s="4"/>
      <c r="ID1548" s="4"/>
      <c r="IE1548" s="4"/>
      <c r="IF1548" s="4"/>
    </row>
    <row r="1549" spans="26:240" x14ac:dyDescent="0.2">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c r="GW1549" s="4"/>
      <c r="GX1549" s="4"/>
      <c r="GY1549" s="4"/>
      <c r="GZ1549" s="4"/>
      <c r="HA1549" s="4"/>
      <c r="HB1549" s="4"/>
      <c r="HC1549" s="4"/>
      <c r="HD1549" s="4"/>
      <c r="HE1549" s="4"/>
      <c r="HF1549" s="4"/>
      <c r="HG1549" s="4"/>
      <c r="HH1549" s="4"/>
      <c r="HI1549" s="4"/>
      <c r="HJ1549" s="4"/>
      <c r="HK1549" s="4"/>
      <c r="HL1549" s="4"/>
      <c r="HM1549" s="4"/>
      <c r="HN1549" s="4"/>
      <c r="HO1549" s="4"/>
      <c r="HP1549" s="4"/>
      <c r="HQ1549" s="4"/>
      <c r="HR1549" s="4"/>
      <c r="HS1549" s="4"/>
      <c r="HT1549" s="4"/>
      <c r="HU1549" s="4"/>
      <c r="HV1549" s="4"/>
      <c r="HW1549" s="4"/>
      <c r="HX1549" s="4"/>
      <c r="HY1549" s="4"/>
      <c r="HZ1549" s="4"/>
      <c r="IA1549" s="4"/>
      <c r="IB1549" s="4"/>
      <c r="IC1549" s="4"/>
      <c r="ID1549" s="4"/>
      <c r="IE1549" s="4"/>
      <c r="IF1549" s="4"/>
    </row>
    <row r="1550" spans="26:240" x14ac:dyDescent="0.2">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c r="GW1550" s="4"/>
      <c r="GX1550" s="4"/>
      <c r="GY1550" s="4"/>
      <c r="GZ1550" s="4"/>
      <c r="HA1550" s="4"/>
      <c r="HB1550" s="4"/>
      <c r="HC1550" s="4"/>
      <c r="HD1550" s="4"/>
      <c r="HE1550" s="4"/>
      <c r="HF1550" s="4"/>
      <c r="HG1550" s="4"/>
      <c r="HH1550" s="4"/>
      <c r="HI1550" s="4"/>
      <c r="HJ1550" s="4"/>
      <c r="HK1550" s="4"/>
      <c r="HL1550" s="4"/>
      <c r="HM1550" s="4"/>
      <c r="HN1550" s="4"/>
      <c r="HO1550" s="4"/>
      <c r="HP1550" s="4"/>
      <c r="HQ1550" s="4"/>
      <c r="HR1550" s="4"/>
      <c r="HS1550" s="4"/>
      <c r="HT1550" s="4"/>
      <c r="HU1550" s="4"/>
      <c r="HV1550" s="4"/>
      <c r="HW1550" s="4"/>
      <c r="HX1550" s="4"/>
      <c r="HY1550" s="4"/>
      <c r="HZ1550" s="4"/>
      <c r="IA1550" s="4"/>
      <c r="IB1550" s="4"/>
      <c r="IC1550" s="4"/>
      <c r="ID1550" s="4"/>
      <c r="IE1550" s="4"/>
      <c r="IF1550" s="4"/>
    </row>
    <row r="1551" spans="26:240" x14ac:dyDescent="0.2">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c r="GW1551" s="4"/>
      <c r="GX1551" s="4"/>
      <c r="GY1551" s="4"/>
      <c r="GZ1551" s="4"/>
      <c r="HA1551" s="4"/>
      <c r="HB1551" s="4"/>
      <c r="HC1551" s="4"/>
      <c r="HD1551" s="4"/>
      <c r="HE1551" s="4"/>
      <c r="HF1551" s="4"/>
      <c r="HG1551" s="4"/>
      <c r="HH1551" s="4"/>
      <c r="HI1551" s="4"/>
      <c r="HJ1551" s="4"/>
      <c r="HK1551" s="4"/>
      <c r="HL1551" s="4"/>
      <c r="HM1551" s="4"/>
      <c r="HN1551" s="4"/>
      <c r="HO1551" s="4"/>
      <c r="HP1551" s="4"/>
      <c r="HQ1551" s="4"/>
      <c r="HR1551" s="4"/>
      <c r="HS1551" s="4"/>
      <c r="HT1551" s="4"/>
      <c r="HU1551" s="4"/>
      <c r="HV1551" s="4"/>
      <c r="HW1551" s="4"/>
      <c r="HX1551" s="4"/>
      <c r="HY1551" s="4"/>
      <c r="HZ1551" s="4"/>
      <c r="IA1551" s="4"/>
      <c r="IB1551" s="4"/>
      <c r="IC1551" s="4"/>
      <c r="ID1551" s="4"/>
      <c r="IE1551" s="4"/>
      <c r="IF1551" s="4"/>
    </row>
    <row r="1552" spans="26:240" x14ac:dyDescent="0.2">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c r="GW1552" s="4"/>
      <c r="GX1552" s="4"/>
      <c r="GY1552" s="4"/>
      <c r="GZ1552" s="4"/>
      <c r="HA1552" s="4"/>
      <c r="HB1552" s="4"/>
      <c r="HC1552" s="4"/>
      <c r="HD1552" s="4"/>
      <c r="HE1552" s="4"/>
      <c r="HF1552" s="4"/>
      <c r="HG1552" s="4"/>
      <c r="HH1552" s="4"/>
      <c r="HI1552" s="4"/>
      <c r="HJ1552" s="4"/>
      <c r="HK1552" s="4"/>
      <c r="HL1552" s="4"/>
      <c r="HM1552" s="4"/>
      <c r="HN1552" s="4"/>
      <c r="HO1552" s="4"/>
      <c r="HP1552" s="4"/>
      <c r="HQ1552" s="4"/>
      <c r="HR1552" s="4"/>
      <c r="HS1552" s="4"/>
      <c r="HT1552" s="4"/>
      <c r="HU1552" s="4"/>
      <c r="HV1552" s="4"/>
      <c r="HW1552" s="4"/>
      <c r="HX1552" s="4"/>
      <c r="HY1552" s="4"/>
      <c r="HZ1552" s="4"/>
      <c r="IA1552" s="4"/>
      <c r="IB1552" s="4"/>
      <c r="IC1552" s="4"/>
      <c r="ID1552" s="4"/>
      <c r="IE1552" s="4"/>
      <c r="IF1552" s="4"/>
    </row>
    <row r="1553" spans="26:240" x14ac:dyDescent="0.2">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c r="GW1553" s="4"/>
      <c r="GX1553" s="4"/>
      <c r="GY1553" s="4"/>
      <c r="GZ1553" s="4"/>
      <c r="HA1553" s="4"/>
      <c r="HB1553" s="4"/>
      <c r="HC1553" s="4"/>
      <c r="HD1553" s="4"/>
      <c r="HE1553" s="4"/>
      <c r="HF1553" s="4"/>
      <c r="HG1553" s="4"/>
      <c r="HH1553" s="4"/>
      <c r="HI1553" s="4"/>
      <c r="HJ1553" s="4"/>
      <c r="HK1553" s="4"/>
      <c r="HL1553" s="4"/>
      <c r="HM1553" s="4"/>
      <c r="HN1553" s="4"/>
      <c r="HO1553" s="4"/>
      <c r="HP1553" s="4"/>
      <c r="HQ1553" s="4"/>
      <c r="HR1553" s="4"/>
      <c r="HS1553" s="4"/>
      <c r="HT1553" s="4"/>
      <c r="HU1553" s="4"/>
      <c r="HV1553" s="4"/>
      <c r="HW1553" s="4"/>
      <c r="HX1553" s="4"/>
      <c r="HY1553" s="4"/>
      <c r="HZ1553" s="4"/>
      <c r="IA1553" s="4"/>
      <c r="IB1553" s="4"/>
      <c r="IC1553" s="4"/>
      <c r="ID1553" s="4"/>
      <c r="IE1553" s="4"/>
      <c r="IF1553" s="4"/>
    </row>
    <row r="1554" spans="26:240" x14ac:dyDescent="0.2">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c r="GW1554" s="4"/>
      <c r="GX1554" s="4"/>
      <c r="GY1554" s="4"/>
      <c r="GZ1554" s="4"/>
      <c r="HA1554" s="4"/>
      <c r="HB1554" s="4"/>
      <c r="HC1554" s="4"/>
      <c r="HD1554" s="4"/>
      <c r="HE1554" s="4"/>
      <c r="HF1554" s="4"/>
      <c r="HG1554" s="4"/>
      <c r="HH1554" s="4"/>
      <c r="HI1554" s="4"/>
      <c r="HJ1554" s="4"/>
      <c r="HK1554" s="4"/>
      <c r="HL1554" s="4"/>
      <c r="HM1554" s="4"/>
      <c r="HN1554" s="4"/>
      <c r="HO1554" s="4"/>
      <c r="HP1554" s="4"/>
      <c r="HQ1554" s="4"/>
      <c r="HR1554" s="4"/>
      <c r="HS1554" s="4"/>
      <c r="HT1554" s="4"/>
      <c r="HU1554" s="4"/>
      <c r="HV1554" s="4"/>
      <c r="HW1554" s="4"/>
      <c r="HX1554" s="4"/>
      <c r="HY1554" s="4"/>
      <c r="HZ1554" s="4"/>
      <c r="IA1554" s="4"/>
      <c r="IB1554" s="4"/>
      <c r="IC1554" s="4"/>
      <c r="ID1554" s="4"/>
      <c r="IE1554" s="4"/>
      <c r="IF1554" s="4"/>
    </row>
    <row r="1555" spans="26:240" x14ac:dyDescent="0.2">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c r="GW1555" s="4"/>
      <c r="GX1555" s="4"/>
      <c r="GY1555" s="4"/>
      <c r="GZ1555" s="4"/>
      <c r="HA1555" s="4"/>
      <c r="HB1555" s="4"/>
      <c r="HC1555" s="4"/>
      <c r="HD1555" s="4"/>
      <c r="HE1555" s="4"/>
      <c r="HF1555" s="4"/>
      <c r="HG1555" s="4"/>
      <c r="HH1555" s="4"/>
      <c r="HI1555" s="4"/>
      <c r="HJ1555" s="4"/>
      <c r="HK1555" s="4"/>
      <c r="HL1555" s="4"/>
      <c r="HM1555" s="4"/>
      <c r="HN1555" s="4"/>
      <c r="HO1555" s="4"/>
      <c r="HP1555" s="4"/>
      <c r="HQ1555" s="4"/>
      <c r="HR1555" s="4"/>
      <c r="HS1555" s="4"/>
      <c r="HT1555" s="4"/>
      <c r="HU1555" s="4"/>
      <c r="HV1555" s="4"/>
      <c r="HW1555" s="4"/>
      <c r="HX1555" s="4"/>
      <c r="HY1555" s="4"/>
      <c r="HZ1555" s="4"/>
      <c r="IA1555" s="4"/>
      <c r="IB1555" s="4"/>
      <c r="IC1555" s="4"/>
      <c r="ID1555" s="4"/>
      <c r="IE1555" s="4"/>
      <c r="IF1555" s="4"/>
    </row>
    <row r="1556" spans="26:240" x14ac:dyDescent="0.2">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c r="GW1556" s="4"/>
      <c r="GX1556" s="4"/>
      <c r="GY1556" s="4"/>
      <c r="GZ1556" s="4"/>
      <c r="HA1556" s="4"/>
      <c r="HB1556" s="4"/>
      <c r="HC1556" s="4"/>
      <c r="HD1556" s="4"/>
      <c r="HE1556" s="4"/>
      <c r="HF1556" s="4"/>
      <c r="HG1556" s="4"/>
      <c r="HH1556" s="4"/>
      <c r="HI1556" s="4"/>
      <c r="HJ1556" s="4"/>
      <c r="HK1556" s="4"/>
      <c r="HL1556" s="4"/>
      <c r="HM1556" s="4"/>
      <c r="HN1556" s="4"/>
      <c r="HO1556" s="4"/>
      <c r="HP1556" s="4"/>
      <c r="HQ1556" s="4"/>
      <c r="HR1556" s="4"/>
      <c r="HS1556" s="4"/>
      <c r="HT1556" s="4"/>
      <c r="HU1556" s="4"/>
      <c r="HV1556" s="4"/>
      <c r="HW1556" s="4"/>
      <c r="HX1556" s="4"/>
      <c r="HY1556" s="4"/>
      <c r="HZ1556" s="4"/>
      <c r="IA1556" s="4"/>
      <c r="IB1556" s="4"/>
      <c r="IC1556" s="4"/>
      <c r="ID1556" s="4"/>
      <c r="IE1556" s="4"/>
      <c r="IF1556" s="4"/>
    </row>
    <row r="1557" spans="26:240" x14ac:dyDescent="0.2">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c r="GW1557" s="4"/>
      <c r="GX1557" s="4"/>
      <c r="GY1557" s="4"/>
      <c r="GZ1557" s="4"/>
      <c r="HA1557" s="4"/>
      <c r="HB1557" s="4"/>
      <c r="HC1557" s="4"/>
      <c r="HD1557" s="4"/>
      <c r="HE1557" s="4"/>
      <c r="HF1557" s="4"/>
      <c r="HG1557" s="4"/>
      <c r="HH1557" s="4"/>
      <c r="HI1557" s="4"/>
      <c r="HJ1557" s="4"/>
      <c r="HK1557" s="4"/>
      <c r="HL1557" s="4"/>
      <c r="HM1557" s="4"/>
      <c r="HN1557" s="4"/>
      <c r="HO1557" s="4"/>
      <c r="HP1557" s="4"/>
      <c r="HQ1557" s="4"/>
      <c r="HR1557" s="4"/>
      <c r="HS1557" s="4"/>
      <c r="HT1557" s="4"/>
      <c r="HU1557" s="4"/>
      <c r="HV1557" s="4"/>
      <c r="HW1557" s="4"/>
      <c r="HX1557" s="4"/>
      <c r="HY1557" s="4"/>
      <c r="HZ1557" s="4"/>
      <c r="IA1557" s="4"/>
      <c r="IB1557" s="4"/>
      <c r="IC1557" s="4"/>
      <c r="ID1557" s="4"/>
      <c r="IE1557" s="4"/>
      <c r="IF1557" s="4"/>
    </row>
    <row r="1558" spans="26:240" x14ac:dyDescent="0.2">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c r="GW1558" s="4"/>
      <c r="GX1558" s="4"/>
      <c r="GY1558" s="4"/>
      <c r="GZ1558" s="4"/>
      <c r="HA1558" s="4"/>
      <c r="HB1558" s="4"/>
      <c r="HC1558" s="4"/>
      <c r="HD1558" s="4"/>
      <c r="HE1558" s="4"/>
      <c r="HF1558" s="4"/>
      <c r="HG1558" s="4"/>
      <c r="HH1558" s="4"/>
      <c r="HI1558" s="4"/>
      <c r="HJ1558" s="4"/>
      <c r="HK1558" s="4"/>
      <c r="HL1558" s="4"/>
      <c r="HM1558" s="4"/>
      <c r="HN1558" s="4"/>
      <c r="HO1558" s="4"/>
      <c r="HP1558" s="4"/>
      <c r="HQ1558" s="4"/>
      <c r="HR1558" s="4"/>
      <c r="HS1558" s="4"/>
      <c r="HT1558" s="4"/>
      <c r="HU1558" s="4"/>
      <c r="HV1558" s="4"/>
      <c r="HW1558" s="4"/>
      <c r="HX1558" s="4"/>
      <c r="HY1558" s="4"/>
      <c r="HZ1558" s="4"/>
      <c r="IA1558" s="4"/>
      <c r="IB1558" s="4"/>
      <c r="IC1558" s="4"/>
      <c r="ID1558" s="4"/>
      <c r="IE1558" s="4"/>
      <c r="IF1558" s="4"/>
    </row>
    <row r="1559" spans="26:240" x14ac:dyDescent="0.2">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c r="GW1559" s="4"/>
      <c r="GX1559" s="4"/>
      <c r="GY1559" s="4"/>
      <c r="GZ1559" s="4"/>
      <c r="HA1559" s="4"/>
      <c r="HB1559" s="4"/>
      <c r="HC1559" s="4"/>
      <c r="HD1559" s="4"/>
      <c r="HE1559" s="4"/>
      <c r="HF1559" s="4"/>
      <c r="HG1559" s="4"/>
      <c r="HH1559" s="4"/>
      <c r="HI1559" s="4"/>
      <c r="HJ1559" s="4"/>
      <c r="HK1559" s="4"/>
      <c r="HL1559" s="4"/>
      <c r="HM1559" s="4"/>
      <c r="HN1559" s="4"/>
      <c r="HO1559" s="4"/>
      <c r="HP1559" s="4"/>
      <c r="HQ1559" s="4"/>
      <c r="HR1559" s="4"/>
      <c r="HS1559" s="4"/>
      <c r="HT1559" s="4"/>
      <c r="HU1559" s="4"/>
      <c r="HV1559" s="4"/>
      <c r="HW1559" s="4"/>
      <c r="HX1559" s="4"/>
      <c r="HY1559" s="4"/>
      <c r="HZ1559" s="4"/>
      <c r="IA1559" s="4"/>
      <c r="IB1559" s="4"/>
      <c r="IC1559" s="4"/>
      <c r="ID1559" s="4"/>
      <c r="IE1559" s="4"/>
      <c r="IF1559" s="4"/>
    </row>
    <row r="1560" spans="26:240" x14ac:dyDescent="0.2">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c r="GW1560" s="4"/>
      <c r="GX1560" s="4"/>
      <c r="GY1560" s="4"/>
      <c r="GZ1560" s="4"/>
      <c r="HA1560" s="4"/>
      <c r="HB1560" s="4"/>
      <c r="HC1560" s="4"/>
      <c r="HD1560" s="4"/>
      <c r="HE1560" s="4"/>
      <c r="HF1560" s="4"/>
      <c r="HG1560" s="4"/>
      <c r="HH1560" s="4"/>
      <c r="HI1560" s="4"/>
      <c r="HJ1560" s="4"/>
      <c r="HK1560" s="4"/>
      <c r="HL1560" s="4"/>
      <c r="HM1560" s="4"/>
      <c r="HN1560" s="4"/>
      <c r="HO1560" s="4"/>
      <c r="HP1560" s="4"/>
      <c r="HQ1560" s="4"/>
      <c r="HR1560" s="4"/>
      <c r="HS1560" s="4"/>
      <c r="HT1560" s="4"/>
      <c r="HU1560" s="4"/>
      <c r="HV1560" s="4"/>
      <c r="HW1560" s="4"/>
      <c r="HX1560" s="4"/>
      <c r="HY1560" s="4"/>
      <c r="HZ1560" s="4"/>
      <c r="IA1560" s="4"/>
      <c r="IB1560" s="4"/>
      <c r="IC1560" s="4"/>
      <c r="ID1560" s="4"/>
      <c r="IE1560" s="4"/>
      <c r="IF1560" s="4"/>
    </row>
    <row r="1561" spans="26:240" x14ac:dyDescent="0.2">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c r="GW1561" s="4"/>
      <c r="GX1561" s="4"/>
      <c r="GY1561" s="4"/>
      <c r="GZ1561" s="4"/>
      <c r="HA1561" s="4"/>
      <c r="HB1561" s="4"/>
      <c r="HC1561" s="4"/>
      <c r="HD1561" s="4"/>
      <c r="HE1561" s="4"/>
      <c r="HF1561" s="4"/>
      <c r="HG1561" s="4"/>
      <c r="HH1561" s="4"/>
      <c r="HI1561" s="4"/>
      <c r="HJ1561" s="4"/>
      <c r="HK1561" s="4"/>
      <c r="HL1561" s="4"/>
      <c r="HM1561" s="4"/>
      <c r="HN1561" s="4"/>
      <c r="HO1561" s="4"/>
      <c r="HP1561" s="4"/>
      <c r="HQ1561" s="4"/>
      <c r="HR1561" s="4"/>
      <c r="HS1561" s="4"/>
      <c r="HT1561" s="4"/>
      <c r="HU1561" s="4"/>
      <c r="HV1561" s="4"/>
      <c r="HW1561" s="4"/>
      <c r="HX1561" s="4"/>
      <c r="HY1561" s="4"/>
      <c r="HZ1561" s="4"/>
      <c r="IA1561" s="4"/>
      <c r="IB1561" s="4"/>
      <c r="IC1561" s="4"/>
      <c r="ID1561" s="4"/>
      <c r="IE1561" s="4"/>
      <c r="IF1561" s="4"/>
    </row>
    <row r="1562" spans="26:240" x14ac:dyDescent="0.2">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c r="GW1562" s="4"/>
      <c r="GX1562" s="4"/>
      <c r="GY1562" s="4"/>
      <c r="GZ1562" s="4"/>
      <c r="HA1562" s="4"/>
      <c r="HB1562" s="4"/>
      <c r="HC1562" s="4"/>
      <c r="HD1562" s="4"/>
      <c r="HE1562" s="4"/>
      <c r="HF1562" s="4"/>
      <c r="HG1562" s="4"/>
      <c r="HH1562" s="4"/>
      <c r="HI1562" s="4"/>
      <c r="HJ1562" s="4"/>
      <c r="HK1562" s="4"/>
      <c r="HL1562" s="4"/>
      <c r="HM1562" s="4"/>
      <c r="HN1562" s="4"/>
      <c r="HO1562" s="4"/>
      <c r="HP1562" s="4"/>
      <c r="HQ1562" s="4"/>
      <c r="HR1562" s="4"/>
      <c r="HS1562" s="4"/>
      <c r="HT1562" s="4"/>
      <c r="HU1562" s="4"/>
      <c r="HV1562" s="4"/>
      <c r="HW1562" s="4"/>
      <c r="HX1562" s="4"/>
      <c r="HY1562" s="4"/>
      <c r="HZ1562" s="4"/>
      <c r="IA1562" s="4"/>
      <c r="IB1562" s="4"/>
      <c r="IC1562" s="4"/>
      <c r="ID1562" s="4"/>
      <c r="IE1562" s="4"/>
      <c r="IF1562" s="4"/>
    </row>
    <row r="1563" spans="26:240" x14ac:dyDescent="0.2">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c r="GW1563" s="4"/>
      <c r="GX1563" s="4"/>
      <c r="GY1563" s="4"/>
      <c r="GZ1563" s="4"/>
      <c r="HA1563" s="4"/>
      <c r="HB1563" s="4"/>
      <c r="HC1563" s="4"/>
      <c r="HD1563" s="4"/>
      <c r="HE1563" s="4"/>
      <c r="HF1563" s="4"/>
      <c r="HG1563" s="4"/>
      <c r="HH1563" s="4"/>
      <c r="HI1563" s="4"/>
      <c r="HJ1563" s="4"/>
      <c r="HK1563" s="4"/>
      <c r="HL1563" s="4"/>
      <c r="HM1563" s="4"/>
      <c r="HN1563" s="4"/>
      <c r="HO1563" s="4"/>
      <c r="HP1563" s="4"/>
      <c r="HQ1563" s="4"/>
      <c r="HR1563" s="4"/>
      <c r="HS1563" s="4"/>
      <c r="HT1563" s="4"/>
      <c r="HU1563" s="4"/>
      <c r="HV1563" s="4"/>
      <c r="HW1563" s="4"/>
      <c r="HX1563" s="4"/>
      <c r="HY1563" s="4"/>
      <c r="HZ1563" s="4"/>
      <c r="IA1563" s="4"/>
      <c r="IB1563" s="4"/>
      <c r="IC1563" s="4"/>
      <c r="ID1563" s="4"/>
      <c r="IE1563" s="4"/>
      <c r="IF1563" s="4"/>
    </row>
    <row r="1564" spans="26:240" x14ac:dyDescent="0.2">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c r="GW1564" s="4"/>
      <c r="GX1564" s="4"/>
      <c r="GY1564" s="4"/>
      <c r="GZ1564" s="4"/>
      <c r="HA1564" s="4"/>
      <c r="HB1564" s="4"/>
      <c r="HC1564" s="4"/>
      <c r="HD1564" s="4"/>
      <c r="HE1564" s="4"/>
      <c r="HF1564" s="4"/>
      <c r="HG1564" s="4"/>
      <c r="HH1564" s="4"/>
      <c r="HI1564" s="4"/>
      <c r="HJ1564" s="4"/>
      <c r="HK1564" s="4"/>
      <c r="HL1564" s="4"/>
      <c r="HM1564" s="4"/>
      <c r="HN1564" s="4"/>
      <c r="HO1564" s="4"/>
      <c r="HP1564" s="4"/>
      <c r="HQ1564" s="4"/>
      <c r="HR1564" s="4"/>
      <c r="HS1564" s="4"/>
      <c r="HT1564" s="4"/>
      <c r="HU1564" s="4"/>
      <c r="HV1564" s="4"/>
      <c r="HW1564" s="4"/>
      <c r="HX1564" s="4"/>
      <c r="HY1564" s="4"/>
      <c r="HZ1564" s="4"/>
      <c r="IA1564" s="4"/>
      <c r="IB1564" s="4"/>
      <c r="IC1564" s="4"/>
      <c r="ID1564" s="4"/>
      <c r="IE1564" s="4"/>
      <c r="IF1564" s="4"/>
    </row>
    <row r="1565" spans="26:240" x14ac:dyDescent="0.2">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c r="GW1565" s="4"/>
      <c r="GX1565" s="4"/>
      <c r="GY1565" s="4"/>
      <c r="GZ1565" s="4"/>
      <c r="HA1565" s="4"/>
      <c r="HB1565" s="4"/>
      <c r="HC1565" s="4"/>
      <c r="HD1565" s="4"/>
      <c r="HE1565" s="4"/>
      <c r="HF1565" s="4"/>
      <c r="HG1565" s="4"/>
      <c r="HH1565" s="4"/>
      <c r="HI1565" s="4"/>
      <c r="HJ1565" s="4"/>
      <c r="HK1565" s="4"/>
      <c r="HL1565" s="4"/>
      <c r="HM1565" s="4"/>
      <c r="HN1565" s="4"/>
      <c r="HO1565" s="4"/>
      <c r="HP1565" s="4"/>
      <c r="HQ1565" s="4"/>
      <c r="HR1565" s="4"/>
      <c r="HS1565" s="4"/>
      <c r="HT1565" s="4"/>
      <c r="HU1565" s="4"/>
      <c r="HV1565" s="4"/>
      <c r="HW1565" s="4"/>
      <c r="HX1565" s="4"/>
      <c r="HY1565" s="4"/>
      <c r="HZ1565" s="4"/>
      <c r="IA1565" s="4"/>
      <c r="IB1565" s="4"/>
      <c r="IC1565" s="4"/>
      <c r="ID1565" s="4"/>
      <c r="IE1565" s="4"/>
      <c r="IF1565" s="4"/>
    </row>
    <row r="1566" spans="26:240" x14ac:dyDescent="0.2">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c r="GW1566" s="4"/>
      <c r="GX1566" s="4"/>
      <c r="GY1566" s="4"/>
      <c r="GZ1566" s="4"/>
      <c r="HA1566" s="4"/>
      <c r="HB1566" s="4"/>
      <c r="HC1566" s="4"/>
      <c r="HD1566" s="4"/>
      <c r="HE1566" s="4"/>
      <c r="HF1566" s="4"/>
      <c r="HG1566" s="4"/>
      <c r="HH1566" s="4"/>
      <c r="HI1566" s="4"/>
      <c r="HJ1566" s="4"/>
      <c r="HK1566" s="4"/>
      <c r="HL1566" s="4"/>
      <c r="HM1566" s="4"/>
      <c r="HN1566" s="4"/>
      <c r="HO1566" s="4"/>
      <c r="HP1566" s="4"/>
      <c r="HQ1566" s="4"/>
      <c r="HR1566" s="4"/>
      <c r="HS1566" s="4"/>
      <c r="HT1566" s="4"/>
      <c r="HU1566" s="4"/>
      <c r="HV1566" s="4"/>
      <c r="HW1566" s="4"/>
      <c r="HX1566" s="4"/>
      <c r="HY1566" s="4"/>
      <c r="HZ1566" s="4"/>
      <c r="IA1566" s="4"/>
      <c r="IB1566" s="4"/>
      <c r="IC1566" s="4"/>
      <c r="ID1566" s="4"/>
      <c r="IE1566" s="4"/>
      <c r="IF1566" s="4"/>
    </row>
    <row r="1567" spans="26:240" x14ac:dyDescent="0.2">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c r="GW1567" s="4"/>
      <c r="GX1567" s="4"/>
      <c r="GY1567" s="4"/>
      <c r="GZ1567" s="4"/>
      <c r="HA1567" s="4"/>
      <c r="HB1567" s="4"/>
      <c r="HC1567" s="4"/>
      <c r="HD1567" s="4"/>
      <c r="HE1567" s="4"/>
      <c r="HF1567" s="4"/>
      <c r="HG1567" s="4"/>
      <c r="HH1567" s="4"/>
      <c r="HI1567" s="4"/>
      <c r="HJ1567" s="4"/>
      <c r="HK1567" s="4"/>
      <c r="HL1567" s="4"/>
      <c r="HM1567" s="4"/>
      <c r="HN1567" s="4"/>
      <c r="HO1567" s="4"/>
      <c r="HP1567" s="4"/>
      <c r="HQ1567" s="4"/>
      <c r="HR1567" s="4"/>
      <c r="HS1567" s="4"/>
      <c r="HT1567" s="4"/>
      <c r="HU1567" s="4"/>
      <c r="HV1567" s="4"/>
      <c r="HW1567" s="4"/>
      <c r="HX1567" s="4"/>
      <c r="HY1567" s="4"/>
      <c r="HZ1567" s="4"/>
      <c r="IA1567" s="4"/>
      <c r="IB1567" s="4"/>
      <c r="IC1567" s="4"/>
      <c r="ID1567" s="4"/>
      <c r="IE1567" s="4"/>
      <c r="IF1567" s="4"/>
    </row>
    <row r="1568" spans="26:240" x14ac:dyDescent="0.2">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c r="GW1568" s="4"/>
      <c r="GX1568" s="4"/>
      <c r="GY1568" s="4"/>
      <c r="GZ1568" s="4"/>
      <c r="HA1568" s="4"/>
      <c r="HB1568" s="4"/>
      <c r="HC1568" s="4"/>
      <c r="HD1568" s="4"/>
      <c r="HE1568" s="4"/>
      <c r="HF1568" s="4"/>
      <c r="HG1568" s="4"/>
      <c r="HH1568" s="4"/>
      <c r="HI1568" s="4"/>
      <c r="HJ1568" s="4"/>
      <c r="HK1568" s="4"/>
      <c r="HL1568" s="4"/>
      <c r="HM1568" s="4"/>
      <c r="HN1568" s="4"/>
      <c r="HO1568" s="4"/>
      <c r="HP1568" s="4"/>
      <c r="HQ1568" s="4"/>
      <c r="HR1568" s="4"/>
      <c r="HS1568" s="4"/>
      <c r="HT1568" s="4"/>
      <c r="HU1568" s="4"/>
      <c r="HV1568" s="4"/>
      <c r="HW1568" s="4"/>
      <c r="HX1568" s="4"/>
      <c r="HY1568" s="4"/>
      <c r="HZ1568" s="4"/>
      <c r="IA1568" s="4"/>
      <c r="IB1568" s="4"/>
      <c r="IC1568" s="4"/>
      <c r="ID1568" s="4"/>
      <c r="IE1568" s="4"/>
      <c r="IF1568" s="4"/>
    </row>
    <row r="1569" spans="26:240" x14ac:dyDescent="0.2">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c r="GW1569" s="4"/>
      <c r="GX1569" s="4"/>
      <c r="GY1569" s="4"/>
      <c r="GZ1569" s="4"/>
      <c r="HA1569" s="4"/>
      <c r="HB1569" s="4"/>
      <c r="HC1569" s="4"/>
      <c r="HD1569" s="4"/>
      <c r="HE1569" s="4"/>
      <c r="HF1569" s="4"/>
      <c r="HG1569" s="4"/>
      <c r="HH1569" s="4"/>
      <c r="HI1569" s="4"/>
      <c r="HJ1569" s="4"/>
      <c r="HK1569" s="4"/>
      <c r="HL1569" s="4"/>
      <c r="HM1569" s="4"/>
      <c r="HN1569" s="4"/>
      <c r="HO1569" s="4"/>
      <c r="HP1569" s="4"/>
      <c r="HQ1569" s="4"/>
      <c r="HR1569" s="4"/>
      <c r="HS1569" s="4"/>
      <c r="HT1569" s="4"/>
      <c r="HU1569" s="4"/>
      <c r="HV1569" s="4"/>
      <c r="HW1569" s="4"/>
      <c r="HX1569" s="4"/>
      <c r="HY1569" s="4"/>
      <c r="HZ1569" s="4"/>
      <c r="IA1569" s="4"/>
      <c r="IB1569" s="4"/>
      <c r="IC1569" s="4"/>
      <c r="ID1569" s="4"/>
      <c r="IE1569" s="4"/>
      <c r="IF1569" s="4"/>
    </row>
    <row r="1570" spans="26:240" x14ac:dyDescent="0.2">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c r="GW1570" s="4"/>
      <c r="GX1570" s="4"/>
      <c r="GY1570" s="4"/>
      <c r="GZ1570" s="4"/>
      <c r="HA1570" s="4"/>
      <c r="HB1570" s="4"/>
      <c r="HC1570" s="4"/>
      <c r="HD1570" s="4"/>
      <c r="HE1570" s="4"/>
      <c r="HF1570" s="4"/>
      <c r="HG1570" s="4"/>
      <c r="HH1570" s="4"/>
      <c r="HI1570" s="4"/>
      <c r="HJ1570" s="4"/>
      <c r="HK1570" s="4"/>
      <c r="HL1570" s="4"/>
      <c r="HM1570" s="4"/>
      <c r="HN1570" s="4"/>
      <c r="HO1570" s="4"/>
      <c r="HP1570" s="4"/>
      <c r="HQ1570" s="4"/>
      <c r="HR1570" s="4"/>
      <c r="HS1570" s="4"/>
      <c r="HT1570" s="4"/>
      <c r="HU1570" s="4"/>
      <c r="HV1570" s="4"/>
      <c r="HW1570" s="4"/>
      <c r="HX1570" s="4"/>
      <c r="HY1570" s="4"/>
      <c r="HZ1570" s="4"/>
      <c r="IA1570" s="4"/>
      <c r="IB1570" s="4"/>
      <c r="IC1570" s="4"/>
      <c r="ID1570" s="4"/>
      <c r="IE1570" s="4"/>
      <c r="IF1570" s="4"/>
    </row>
    <row r="1571" spans="26:240" x14ac:dyDescent="0.2">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c r="GW1571" s="4"/>
      <c r="GX1571" s="4"/>
      <c r="GY1571" s="4"/>
      <c r="GZ1571" s="4"/>
      <c r="HA1571" s="4"/>
      <c r="HB1571" s="4"/>
      <c r="HC1571" s="4"/>
      <c r="HD1571" s="4"/>
      <c r="HE1571" s="4"/>
      <c r="HF1571" s="4"/>
      <c r="HG1571" s="4"/>
      <c r="HH1571" s="4"/>
      <c r="HI1571" s="4"/>
      <c r="HJ1571" s="4"/>
      <c r="HK1571" s="4"/>
      <c r="HL1571" s="4"/>
      <c r="HM1571" s="4"/>
      <c r="HN1571" s="4"/>
      <c r="HO1571" s="4"/>
      <c r="HP1571" s="4"/>
      <c r="HQ1571" s="4"/>
      <c r="HR1571" s="4"/>
      <c r="HS1571" s="4"/>
      <c r="HT1571" s="4"/>
      <c r="HU1571" s="4"/>
      <c r="HV1571" s="4"/>
      <c r="HW1571" s="4"/>
      <c r="HX1571" s="4"/>
      <c r="HY1571" s="4"/>
      <c r="HZ1571" s="4"/>
      <c r="IA1571" s="4"/>
      <c r="IB1571" s="4"/>
      <c r="IC1571" s="4"/>
      <c r="ID1571" s="4"/>
      <c r="IE1571" s="4"/>
      <c r="IF1571" s="4"/>
    </row>
    <row r="1572" spans="26:240" x14ac:dyDescent="0.2">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c r="GW1572" s="4"/>
      <c r="GX1572" s="4"/>
      <c r="GY1572" s="4"/>
      <c r="GZ1572" s="4"/>
      <c r="HA1572" s="4"/>
      <c r="HB1572" s="4"/>
      <c r="HC1572" s="4"/>
      <c r="HD1572" s="4"/>
      <c r="HE1572" s="4"/>
      <c r="HF1572" s="4"/>
      <c r="HG1572" s="4"/>
      <c r="HH1572" s="4"/>
      <c r="HI1572" s="4"/>
      <c r="HJ1572" s="4"/>
      <c r="HK1572" s="4"/>
      <c r="HL1572" s="4"/>
      <c r="HM1572" s="4"/>
      <c r="HN1572" s="4"/>
      <c r="HO1572" s="4"/>
      <c r="HP1572" s="4"/>
      <c r="HQ1572" s="4"/>
      <c r="HR1572" s="4"/>
      <c r="HS1572" s="4"/>
      <c r="HT1572" s="4"/>
      <c r="HU1572" s="4"/>
      <c r="HV1572" s="4"/>
      <c r="HW1572" s="4"/>
      <c r="HX1572" s="4"/>
      <c r="HY1572" s="4"/>
      <c r="HZ1572" s="4"/>
      <c r="IA1572" s="4"/>
      <c r="IB1572" s="4"/>
      <c r="IC1572" s="4"/>
      <c r="ID1572" s="4"/>
      <c r="IE1572" s="4"/>
      <c r="IF1572" s="4"/>
    </row>
    <row r="1573" spans="26:240" x14ac:dyDescent="0.2">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c r="GW1573" s="4"/>
      <c r="GX1573" s="4"/>
      <c r="GY1573" s="4"/>
      <c r="GZ1573" s="4"/>
      <c r="HA1573" s="4"/>
      <c r="HB1573" s="4"/>
      <c r="HC1573" s="4"/>
      <c r="HD1573" s="4"/>
      <c r="HE1573" s="4"/>
      <c r="HF1573" s="4"/>
      <c r="HG1573" s="4"/>
      <c r="HH1573" s="4"/>
      <c r="HI1573" s="4"/>
      <c r="HJ1573" s="4"/>
      <c r="HK1573" s="4"/>
      <c r="HL1573" s="4"/>
      <c r="HM1573" s="4"/>
      <c r="HN1573" s="4"/>
      <c r="HO1573" s="4"/>
      <c r="HP1573" s="4"/>
      <c r="HQ1573" s="4"/>
      <c r="HR1573" s="4"/>
      <c r="HS1573" s="4"/>
      <c r="HT1573" s="4"/>
      <c r="HU1573" s="4"/>
      <c r="HV1573" s="4"/>
      <c r="HW1573" s="4"/>
      <c r="HX1573" s="4"/>
      <c r="HY1573" s="4"/>
      <c r="HZ1573" s="4"/>
      <c r="IA1573" s="4"/>
      <c r="IB1573" s="4"/>
      <c r="IC1573" s="4"/>
      <c r="ID1573" s="4"/>
      <c r="IE1573" s="4"/>
      <c r="IF1573" s="4"/>
    </row>
    <row r="1574" spans="26:240" x14ac:dyDescent="0.2">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c r="GW1574" s="4"/>
      <c r="GX1574" s="4"/>
      <c r="GY1574" s="4"/>
      <c r="GZ1574" s="4"/>
      <c r="HA1574" s="4"/>
      <c r="HB1574" s="4"/>
      <c r="HC1574" s="4"/>
      <c r="HD1574" s="4"/>
      <c r="HE1574" s="4"/>
      <c r="HF1574" s="4"/>
      <c r="HG1574" s="4"/>
      <c r="HH1574" s="4"/>
      <c r="HI1574" s="4"/>
      <c r="HJ1574" s="4"/>
      <c r="HK1574" s="4"/>
      <c r="HL1574" s="4"/>
      <c r="HM1574" s="4"/>
      <c r="HN1574" s="4"/>
      <c r="HO1574" s="4"/>
      <c r="HP1574" s="4"/>
      <c r="HQ1574" s="4"/>
      <c r="HR1574" s="4"/>
      <c r="HS1574" s="4"/>
      <c r="HT1574" s="4"/>
      <c r="HU1574" s="4"/>
      <c r="HV1574" s="4"/>
      <c r="HW1574" s="4"/>
      <c r="HX1574" s="4"/>
      <c r="HY1574" s="4"/>
      <c r="HZ1574" s="4"/>
      <c r="IA1574" s="4"/>
      <c r="IB1574" s="4"/>
      <c r="IC1574" s="4"/>
      <c r="ID1574" s="4"/>
      <c r="IE1574" s="4"/>
      <c r="IF1574" s="4"/>
    </row>
    <row r="1575" spans="26:240" x14ac:dyDescent="0.2">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c r="GW1575" s="4"/>
      <c r="GX1575" s="4"/>
      <c r="GY1575" s="4"/>
      <c r="GZ1575" s="4"/>
      <c r="HA1575" s="4"/>
      <c r="HB1575" s="4"/>
      <c r="HC1575" s="4"/>
      <c r="HD1575" s="4"/>
      <c r="HE1575" s="4"/>
      <c r="HF1575" s="4"/>
      <c r="HG1575" s="4"/>
      <c r="HH1575" s="4"/>
      <c r="HI1575" s="4"/>
      <c r="HJ1575" s="4"/>
      <c r="HK1575" s="4"/>
      <c r="HL1575" s="4"/>
      <c r="HM1575" s="4"/>
      <c r="HN1575" s="4"/>
      <c r="HO1575" s="4"/>
      <c r="HP1575" s="4"/>
      <c r="HQ1575" s="4"/>
      <c r="HR1575" s="4"/>
      <c r="HS1575" s="4"/>
      <c r="HT1575" s="4"/>
      <c r="HU1575" s="4"/>
      <c r="HV1575" s="4"/>
      <c r="HW1575" s="4"/>
      <c r="HX1575" s="4"/>
      <c r="HY1575" s="4"/>
      <c r="HZ1575" s="4"/>
      <c r="IA1575" s="4"/>
      <c r="IB1575" s="4"/>
      <c r="IC1575" s="4"/>
      <c r="ID1575" s="4"/>
      <c r="IE1575" s="4"/>
      <c r="IF1575" s="4"/>
    </row>
    <row r="1576" spans="26:240" x14ac:dyDescent="0.2">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c r="GW1576" s="4"/>
      <c r="GX1576" s="4"/>
      <c r="GY1576" s="4"/>
      <c r="GZ1576" s="4"/>
      <c r="HA1576" s="4"/>
      <c r="HB1576" s="4"/>
      <c r="HC1576" s="4"/>
      <c r="HD1576" s="4"/>
      <c r="HE1576" s="4"/>
      <c r="HF1576" s="4"/>
      <c r="HG1576" s="4"/>
      <c r="HH1576" s="4"/>
      <c r="HI1576" s="4"/>
      <c r="HJ1576" s="4"/>
      <c r="HK1576" s="4"/>
      <c r="HL1576" s="4"/>
      <c r="HM1576" s="4"/>
      <c r="HN1576" s="4"/>
      <c r="HO1576" s="4"/>
      <c r="HP1576" s="4"/>
      <c r="HQ1576" s="4"/>
      <c r="HR1576" s="4"/>
      <c r="HS1576" s="4"/>
      <c r="HT1576" s="4"/>
      <c r="HU1576" s="4"/>
      <c r="HV1576" s="4"/>
      <c r="HW1576" s="4"/>
      <c r="HX1576" s="4"/>
      <c r="HY1576" s="4"/>
      <c r="HZ1576" s="4"/>
      <c r="IA1576" s="4"/>
      <c r="IB1576" s="4"/>
      <c r="IC1576" s="4"/>
      <c r="ID1576" s="4"/>
      <c r="IE1576" s="4"/>
      <c r="IF1576" s="4"/>
    </row>
    <row r="1577" spans="26:240" x14ac:dyDescent="0.2">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c r="GW1577" s="4"/>
      <c r="GX1577" s="4"/>
      <c r="GY1577" s="4"/>
      <c r="GZ1577" s="4"/>
      <c r="HA1577" s="4"/>
      <c r="HB1577" s="4"/>
      <c r="HC1577" s="4"/>
      <c r="HD1577" s="4"/>
      <c r="HE1577" s="4"/>
      <c r="HF1577" s="4"/>
      <c r="HG1577" s="4"/>
      <c r="HH1577" s="4"/>
      <c r="HI1577" s="4"/>
      <c r="HJ1577" s="4"/>
      <c r="HK1577" s="4"/>
      <c r="HL1577" s="4"/>
      <c r="HM1577" s="4"/>
      <c r="HN1577" s="4"/>
      <c r="HO1577" s="4"/>
      <c r="HP1577" s="4"/>
      <c r="HQ1577" s="4"/>
      <c r="HR1577" s="4"/>
      <c r="HS1577" s="4"/>
      <c r="HT1577" s="4"/>
      <c r="HU1577" s="4"/>
      <c r="HV1577" s="4"/>
      <c r="HW1577" s="4"/>
      <c r="HX1577" s="4"/>
      <c r="HY1577" s="4"/>
      <c r="HZ1577" s="4"/>
      <c r="IA1577" s="4"/>
      <c r="IB1577" s="4"/>
      <c r="IC1577" s="4"/>
      <c r="ID1577" s="4"/>
      <c r="IE1577" s="4"/>
      <c r="IF1577" s="4"/>
    </row>
    <row r="1578" spans="26:240" x14ac:dyDescent="0.2">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c r="GW1578" s="4"/>
      <c r="GX1578" s="4"/>
      <c r="GY1578" s="4"/>
      <c r="GZ1578" s="4"/>
      <c r="HA1578" s="4"/>
      <c r="HB1578" s="4"/>
      <c r="HC1578" s="4"/>
      <c r="HD1578" s="4"/>
      <c r="HE1578" s="4"/>
      <c r="HF1578" s="4"/>
      <c r="HG1578" s="4"/>
      <c r="HH1578" s="4"/>
      <c r="HI1578" s="4"/>
      <c r="HJ1578" s="4"/>
      <c r="HK1578" s="4"/>
      <c r="HL1578" s="4"/>
      <c r="HM1578" s="4"/>
      <c r="HN1578" s="4"/>
      <c r="HO1578" s="4"/>
      <c r="HP1578" s="4"/>
      <c r="HQ1578" s="4"/>
      <c r="HR1578" s="4"/>
      <c r="HS1578" s="4"/>
      <c r="HT1578" s="4"/>
      <c r="HU1578" s="4"/>
      <c r="HV1578" s="4"/>
      <c r="HW1578" s="4"/>
      <c r="HX1578" s="4"/>
      <c r="HY1578" s="4"/>
      <c r="HZ1578" s="4"/>
      <c r="IA1578" s="4"/>
      <c r="IB1578" s="4"/>
      <c r="IC1578" s="4"/>
      <c r="ID1578" s="4"/>
      <c r="IE1578" s="4"/>
      <c r="IF1578" s="4"/>
    </row>
    <row r="1579" spans="26:240" x14ac:dyDescent="0.2">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c r="GW1579" s="4"/>
      <c r="GX1579" s="4"/>
      <c r="GY1579" s="4"/>
      <c r="GZ1579" s="4"/>
      <c r="HA1579" s="4"/>
      <c r="HB1579" s="4"/>
      <c r="HC1579" s="4"/>
      <c r="HD1579" s="4"/>
      <c r="HE1579" s="4"/>
      <c r="HF1579" s="4"/>
      <c r="HG1579" s="4"/>
      <c r="HH1579" s="4"/>
      <c r="HI1579" s="4"/>
      <c r="HJ1579" s="4"/>
      <c r="HK1579" s="4"/>
      <c r="HL1579" s="4"/>
      <c r="HM1579" s="4"/>
      <c r="HN1579" s="4"/>
      <c r="HO1579" s="4"/>
      <c r="HP1579" s="4"/>
      <c r="HQ1579" s="4"/>
      <c r="HR1579" s="4"/>
      <c r="HS1579" s="4"/>
      <c r="HT1579" s="4"/>
      <c r="HU1579" s="4"/>
      <c r="HV1579" s="4"/>
      <c r="HW1579" s="4"/>
      <c r="HX1579" s="4"/>
      <c r="HY1579" s="4"/>
      <c r="HZ1579" s="4"/>
      <c r="IA1579" s="4"/>
      <c r="IB1579" s="4"/>
      <c r="IC1579" s="4"/>
      <c r="ID1579" s="4"/>
      <c r="IE1579" s="4"/>
      <c r="IF1579" s="4"/>
    </row>
    <row r="1580" spans="26:240" x14ac:dyDescent="0.2">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c r="GW1580" s="4"/>
      <c r="GX1580" s="4"/>
      <c r="GY1580" s="4"/>
      <c r="GZ1580" s="4"/>
      <c r="HA1580" s="4"/>
      <c r="HB1580" s="4"/>
      <c r="HC1580" s="4"/>
      <c r="HD1580" s="4"/>
      <c r="HE1580" s="4"/>
      <c r="HF1580" s="4"/>
      <c r="HG1580" s="4"/>
      <c r="HH1580" s="4"/>
      <c r="HI1580" s="4"/>
      <c r="HJ1580" s="4"/>
      <c r="HK1580" s="4"/>
      <c r="HL1580" s="4"/>
      <c r="HM1580" s="4"/>
      <c r="HN1580" s="4"/>
      <c r="HO1580" s="4"/>
      <c r="HP1580" s="4"/>
      <c r="HQ1580" s="4"/>
      <c r="HR1580" s="4"/>
      <c r="HS1580" s="4"/>
      <c r="HT1580" s="4"/>
      <c r="HU1580" s="4"/>
      <c r="HV1580" s="4"/>
      <c r="HW1580" s="4"/>
      <c r="HX1580" s="4"/>
      <c r="HY1580" s="4"/>
      <c r="HZ1580" s="4"/>
      <c r="IA1580" s="4"/>
      <c r="IB1580" s="4"/>
      <c r="IC1580" s="4"/>
      <c r="ID1580" s="4"/>
      <c r="IE1580" s="4"/>
      <c r="IF1580" s="4"/>
    </row>
    <row r="1581" spans="26:240" x14ac:dyDescent="0.2">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c r="GW1581" s="4"/>
      <c r="GX1581" s="4"/>
      <c r="GY1581" s="4"/>
      <c r="GZ1581" s="4"/>
      <c r="HA1581" s="4"/>
      <c r="HB1581" s="4"/>
      <c r="HC1581" s="4"/>
      <c r="HD1581" s="4"/>
      <c r="HE1581" s="4"/>
      <c r="HF1581" s="4"/>
      <c r="HG1581" s="4"/>
      <c r="HH1581" s="4"/>
      <c r="HI1581" s="4"/>
      <c r="HJ1581" s="4"/>
      <c r="HK1581" s="4"/>
      <c r="HL1581" s="4"/>
      <c r="HM1581" s="4"/>
      <c r="HN1581" s="4"/>
      <c r="HO1581" s="4"/>
      <c r="HP1581" s="4"/>
      <c r="HQ1581" s="4"/>
      <c r="HR1581" s="4"/>
      <c r="HS1581" s="4"/>
      <c r="HT1581" s="4"/>
      <c r="HU1581" s="4"/>
      <c r="HV1581" s="4"/>
      <c r="HW1581" s="4"/>
      <c r="HX1581" s="4"/>
      <c r="HY1581" s="4"/>
      <c r="HZ1581" s="4"/>
      <c r="IA1581" s="4"/>
      <c r="IB1581" s="4"/>
      <c r="IC1581" s="4"/>
      <c r="ID1581" s="4"/>
      <c r="IE1581" s="4"/>
      <c r="IF1581" s="4"/>
    </row>
    <row r="1582" spans="26:240" x14ac:dyDescent="0.2">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c r="GW1582" s="4"/>
      <c r="GX1582" s="4"/>
      <c r="GY1582" s="4"/>
      <c r="GZ1582" s="4"/>
      <c r="HA1582" s="4"/>
      <c r="HB1582" s="4"/>
      <c r="HC1582" s="4"/>
      <c r="HD1582" s="4"/>
      <c r="HE1582" s="4"/>
      <c r="HF1582" s="4"/>
      <c r="HG1582" s="4"/>
      <c r="HH1582" s="4"/>
      <c r="HI1582" s="4"/>
      <c r="HJ1582" s="4"/>
      <c r="HK1582" s="4"/>
      <c r="HL1582" s="4"/>
      <c r="HM1582" s="4"/>
      <c r="HN1582" s="4"/>
      <c r="HO1582" s="4"/>
      <c r="HP1582" s="4"/>
      <c r="HQ1582" s="4"/>
      <c r="HR1582" s="4"/>
      <c r="HS1582" s="4"/>
      <c r="HT1582" s="4"/>
      <c r="HU1582" s="4"/>
      <c r="HV1582" s="4"/>
      <c r="HW1582" s="4"/>
      <c r="HX1582" s="4"/>
      <c r="HY1582" s="4"/>
      <c r="HZ1582" s="4"/>
      <c r="IA1582" s="4"/>
      <c r="IB1582" s="4"/>
      <c r="IC1582" s="4"/>
      <c r="ID1582" s="4"/>
      <c r="IE1582" s="4"/>
      <c r="IF1582" s="4"/>
    </row>
    <row r="1583" spans="26:240" x14ac:dyDescent="0.2">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c r="GW1583" s="4"/>
      <c r="GX1583" s="4"/>
      <c r="GY1583" s="4"/>
      <c r="GZ1583" s="4"/>
      <c r="HA1583" s="4"/>
      <c r="HB1583" s="4"/>
      <c r="HC1583" s="4"/>
      <c r="HD1583" s="4"/>
      <c r="HE1583" s="4"/>
      <c r="HF1583" s="4"/>
      <c r="HG1583" s="4"/>
      <c r="HH1583" s="4"/>
      <c r="HI1583" s="4"/>
      <c r="HJ1583" s="4"/>
      <c r="HK1583" s="4"/>
      <c r="HL1583" s="4"/>
      <c r="HM1583" s="4"/>
      <c r="HN1583" s="4"/>
      <c r="HO1583" s="4"/>
      <c r="HP1583" s="4"/>
      <c r="HQ1583" s="4"/>
      <c r="HR1583" s="4"/>
      <c r="HS1583" s="4"/>
      <c r="HT1583" s="4"/>
      <c r="HU1583" s="4"/>
      <c r="HV1583" s="4"/>
      <c r="HW1583" s="4"/>
      <c r="HX1583" s="4"/>
      <c r="HY1583" s="4"/>
      <c r="HZ1583" s="4"/>
      <c r="IA1583" s="4"/>
      <c r="IB1583" s="4"/>
      <c r="IC1583" s="4"/>
      <c r="ID1583" s="4"/>
      <c r="IE1583" s="4"/>
      <c r="IF1583" s="4"/>
    </row>
    <row r="1584" spans="26:240" x14ac:dyDescent="0.2">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c r="GW1584" s="4"/>
      <c r="GX1584" s="4"/>
      <c r="GY1584" s="4"/>
      <c r="GZ1584" s="4"/>
      <c r="HA1584" s="4"/>
      <c r="HB1584" s="4"/>
      <c r="HC1584" s="4"/>
      <c r="HD1584" s="4"/>
      <c r="HE1584" s="4"/>
      <c r="HF1584" s="4"/>
      <c r="HG1584" s="4"/>
      <c r="HH1584" s="4"/>
      <c r="HI1584" s="4"/>
      <c r="HJ1584" s="4"/>
      <c r="HK1584" s="4"/>
      <c r="HL1584" s="4"/>
      <c r="HM1584" s="4"/>
      <c r="HN1584" s="4"/>
      <c r="HO1584" s="4"/>
      <c r="HP1584" s="4"/>
      <c r="HQ1584" s="4"/>
      <c r="HR1584" s="4"/>
      <c r="HS1584" s="4"/>
      <c r="HT1584" s="4"/>
      <c r="HU1584" s="4"/>
      <c r="HV1584" s="4"/>
      <c r="HW1584" s="4"/>
      <c r="HX1584" s="4"/>
      <c r="HY1584" s="4"/>
      <c r="HZ1584" s="4"/>
      <c r="IA1584" s="4"/>
      <c r="IB1584" s="4"/>
      <c r="IC1584" s="4"/>
      <c r="ID1584" s="4"/>
      <c r="IE1584" s="4"/>
      <c r="IF1584" s="4"/>
    </row>
    <row r="1585" spans="26:240" x14ac:dyDescent="0.2">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c r="GW1585" s="4"/>
      <c r="GX1585" s="4"/>
      <c r="GY1585" s="4"/>
      <c r="GZ1585" s="4"/>
      <c r="HA1585" s="4"/>
      <c r="HB1585" s="4"/>
      <c r="HC1585" s="4"/>
      <c r="HD1585" s="4"/>
      <c r="HE1585" s="4"/>
      <c r="HF1585" s="4"/>
      <c r="HG1585" s="4"/>
      <c r="HH1585" s="4"/>
      <c r="HI1585" s="4"/>
      <c r="HJ1585" s="4"/>
      <c r="HK1585" s="4"/>
      <c r="HL1585" s="4"/>
      <c r="HM1585" s="4"/>
      <c r="HN1585" s="4"/>
      <c r="HO1585" s="4"/>
      <c r="HP1585" s="4"/>
      <c r="HQ1585" s="4"/>
      <c r="HR1585" s="4"/>
      <c r="HS1585" s="4"/>
      <c r="HT1585" s="4"/>
      <c r="HU1585" s="4"/>
      <c r="HV1585" s="4"/>
      <c r="HW1585" s="4"/>
      <c r="HX1585" s="4"/>
      <c r="HY1585" s="4"/>
      <c r="HZ1585" s="4"/>
      <c r="IA1585" s="4"/>
      <c r="IB1585" s="4"/>
      <c r="IC1585" s="4"/>
      <c r="ID1585" s="4"/>
      <c r="IE1585" s="4"/>
      <c r="IF1585" s="4"/>
    </row>
    <row r="1586" spans="26:240" x14ac:dyDescent="0.2">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c r="GW1586" s="4"/>
      <c r="GX1586" s="4"/>
      <c r="GY1586" s="4"/>
      <c r="GZ1586" s="4"/>
      <c r="HA1586" s="4"/>
      <c r="HB1586" s="4"/>
      <c r="HC1586" s="4"/>
      <c r="HD1586" s="4"/>
      <c r="HE1586" s="4"/>
      <c r="HF1586" s="4"/>
      <c r="HG1586" s="4"/>
      <c r="HH1586" s="4"/>
      <c r="HI1586" s="4"/>
      <c r="HJ1586" s="4"/>
      <c r="HK1586" s="4"/>
      <c r="HL1586" s="4"/>
      <c r="HM1586" s="4"/>
      <c r="HN1586" s="4"/>
      <c r="HO1586" s="4"/>
      <c r="HP1586" s="4"/>
      <c r="HQ1586" s="4"/>
      <c r="HR1586" s="4"/>
      <c r="HS1586" s="4"/>
      <c r="HT1586" s="4"/>
      <c r="HU1586" s="4"/>
      <c r="HV1586" s="4"/>
      <c r="HW1586" s="4"/>
      <c r="HX1586" s="4"/>
      <c r="HY1586" s="4"/>
      <c r="HZ1586" s="4"/>
      <c r="IA1586" s="4"/>
      <c r="IB1586" s="4"/>
      <c r="IC1586" s="4"/>
      <c r="ID1586" s="4"/>
      <c r="IE1586" s="4"/>
      <c r="IF1586" s="4"/>
    </row>
    <row r="1587" spans="26:240" x14ac:dyDescent="0.2">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c r="GW1587" s="4"/>
      <c r="GX1587" s="4"/>
      <c r="GY1587" s="4"/>
      <c r="GZ1587" s="4"/>
      <c r="HA1587" s="4"/>
      <c r="HB1587" s="4"/>
      <c r="HC1587" s="4"/>
      <c r="HD1587" s="4"/>
      <c r="HE1587" s="4"/>
      <c r="HF1587" s="4"/>
      <c r="HG1587" s="4"/>
      <c r="HH1587" s="4"/>
      <c r="HI1587" s="4"/>
      <c r="HJ1587" s="4"/>
      <c r="HK1587" s="4"/>
      <c r="HL1587" s="4"/>
      <c r="HM1587" s="4"/>
      <c r="HN1587" s="4"/>
      <c r="HO1587" s="4"/>
      <c r="HP1587" s="4"/>
      <c r="HQ1587" s="4"/>
      <c r="HR1587" s="4"/>
      <c r="HS1587" s="4"/>
      <c r="HT1587" s="4"/>
      <c r="HU1587" s="4"/>
      <c r="HV1587" s="4"/>
      <c r="HW1587" s="4"/>
      <c r="HX1587" s="4"/>
      <c r="HY1587" s="4"/>
      <c r="HZ1587" s="4"/>
      <c r="IA1587" s="4"/>
      <c r="IB1587" s="4"/>
      <c r="IC1587" s="4"/>
      <c r="ID1587" s="4"/>
      <c r="IE1587" s="4"/>
      <c r="IF1587" s="4"/>
    </row>
    <row r="1588" spans="26:240" x14ac:dyDescent="0.2">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c r="GW1588" s="4"/>
      <c r="GX1588" s="4"/>
      <c r="GY1588" s="4"/>
      <c r="GZ1588" s="4"/>
      <c r="HA1588" s="4"/>
      <c r="HB1588" s="4"/>
      <c r="HC1588" s="4"/>
      <c r="HD1588" s="4"/>
      <c r="HE1588" s="4"/>
      <c r="HF1588" s="4"/>
      <c r="HG1588" s="4"/>
      <c r="HH1588" s="4"/>
      <c r="HI1588" s="4"/>
      <c r="HJ1588" s="4"/>
      <c r="HK1588" s="4"/>
      <c r="HL1588" s="4"/>
      <c r="HM1588" s="4"/>
      <c r="HN1588" s="4"/>
      <c r="HO1588" s="4"/>
      <c r="HP1588" s="4"/>
      <c r="HQ1588" s="4"/>
      <c r="HR1588" s="4"/>
      <c r="HS1588" s="4"/>
      <c r="HT1588" s="4"/>
      <c r="HU1588" s="4"/>
      <c r="HV1588" s="4"/>
      <c r="HW1588" s="4"/>
      <c r="HX1588" s="4"/>
      <c r="HY1588" s="4"/>
      <c r="HZ1588" s="4"/>
      <c r="IA1588" s="4"/>
      <c r="IB1588" s="4"/>
      <c r="IC1588" s="4"/>
      <c r="ID1588" s="4"/>
      <c r="IE1588" s="4"/>
      <c r="IF1588" s="4"/>
    </row>
    <row r="1589" spans="26:240" x14ac:dyDescent="0.2">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c r="GW1589" s="4"/>
      <c r="GX1589" s="4"/>
      <c r="GY1589" s="4"/>
      <c r="GZ1589" s="4"/>
      <c r="HA1589" s="4"/>
      <c r="HB1589" s="4"/>
      <c r="HC1589" s="4"/>
      <c r="HD1589" s="4"/>
      <c r="HE1589" s="4"/>
      <c r="HF1589" s="4"/>
      <c r="HG1589" s="4"/>
      <c r="HH1589" s="4"/>
      <c r="HI1589" s="4"/>
      <c r="HJ1589" s="4"/>
      <c r="HK1589" s="4"/>
      <c r="HL1589" s="4"/>
      <c r="HM1589" s="4"/>
      <c r="HN1589" s="4"/>
      <c r="HO1589" s="4"/>
      <c r="HP1589" s="4"/>
      <c r="HQ1589" s="4"/>
      <c r="HR1589" s="4"/>
      <c r="HS1589" s="4"/>
      <c r="HT1589" s="4"/>
      <c r="HU1589" s="4"/>
      <c r="HV1589" s="4"/>
      <c r="HW1589" s="4"/>
      <c r="HX1589" s="4"/>
      <c r="HY1589" s="4"/>
      <c r="HZ1589" s="4"/>
      <c r="IA1589" s="4"/>
      <c r="IB1589" s="4"/>
      <c r="IC1589" s="4"/>
      <c r="ID1589" s="4"/>
      <c r="IE1589" s="4"/>
      <c r="IF1589" s="4"/>
    </row>
    <row r="1590" spans="26:240" x14ac:dyDescent="0.2">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c r="GW1590" s="4"/>
      <c r="GX1590" s="4"/>
      <c r="GY1590" s="4"/>
      <c r="GZ1590" s="4"/>
      <c r="HA1590" s="4"/>
      <c r="HB1590" s="4"/>
      <c r="HC1590" s="4"/>
      <c r="HD1590" s="4"/>
      <c r="HE1590" s="4"/>
      <c r="HF1590" s="4"/>
      <c r="HG1590" s="4"/>
      <c r="HH1590" s="4"/>
      <c r="HI1590" s="4"/>
      <c r="HJ1590" s="4"/>
      <c r="HK1590" s="4"/>
      <c r="HL1590" s="4"/>
      <c r="HM1590" s="4"/>
      <c r="HN1590" s="4"/>
      <c r="HO1590" s="4"/>
      <c r="HP1590" s="4"/>
      <c r="HQ1590" s="4"/>
      <c r="HR1590" s="4"/>
      <c r="HS1590" s="4"/>
      <c r="HT1590" s="4"/>
      <c r="HU1590" s="4"/>
      <c r="HV1590" s="4"/>
      <c r="HW1590" s="4"/>
      <c r="HX1590" s="4"/>
      <c r="HY1590" s="4"/>
      <c r="HZ1590" s="4"/>
      <c r="IA1590" s="4"/>
      <c r="IB1590" s="4"/>
      <c r="IC1590" s="4"/>
      <c r="ID1590" s="4"/>
      <c r="IE1590" s="4"/>
      <c r="IF1590" s="4"/>
    </row>
    <row r="1591" spans="26:240" x14ac:dyDescent="0.2">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c r="GW1591" s="4"/>
      <c r="GX1591" s="4"/>
      <c r="GY1591" s="4"/>
      <c r="GZ1591" s="4"/>
      <c r="HA1591" s="4"/>
      <c r="HB1591" s="4"/>
      <c r="HC1591" s="4"/>
      <c r="HD1591" s="4"/>
      <c r="HE1591" s="4"/>
      <c r="HF1591" s="4"/>
      <c r="HG1591" s="4"/>
      <c r="HH1591" s="4"/>
      <c r="HI1591" s="4"/>
      <c r="HJ1591" s="4"/>
      <c r="HK1591" s="4"/>
      <c r="HL1591" s="4"/>
      <c r="HM1591" s="4"/>
      <c r="HN1591" s="4"/>
      <c r="HO1591" s="4"/>
      <c r="HP1591" s="4"/>
      <c r="HQ1591" s="4"/>
      <c r="HR1591" s="4"/>
      <c r="HS1591" s="4"/>
      <c r="HT1591" s="4"/>
      <c r="HU1591" s="4"/>
      <c r="HV1591" s="4"/>
      <c r="HW1591" s="4"/>
      <c r="HX1591" s="4"/>
      <c r="HY1591" s="4"/>
      <c r="HZ1591" s="4"/>
      <c r="IA1591" s="4"/>
      <c r="IB1591" s="4"/>
      <c r="IC1591" s="4"/>
      <c r="ID1591" s="4"/>
      <c r="IE1591" s="4"/>
      <c r="IF1591" s="4"/>
    </row>
    <row r="1592" spans="26:240" x14ac:dyDescent="0.2">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c r="GW1592" s="4"/>
      <c r="GX1592" s="4"/>
      <c r="GY1592" s="4"/>
      <c r="GZ1592" s="4"/>
      <c r="HA1592" s="4"/>
      <c r="HB1592" s="4"/>
      <c r="HC1592" s="4"/>
      <c r="HD1592" s="4"/>
      <c r="HE1592" s="4"/>
      <c r="HF1592" s="4"/>
      <c r="HG1592" s="4"/>
      <c r="HH1592" s="4"/>
      <c r="HI1592" s="4"/>
      <c r="HJ1592" s="4"/>
      <c r="HK1592" s="4"/>
      <c r="HL1592" s="4"/>
      <c r="HM1592" s="4"/>
      <c r="HN1592" s="4"/>
      <c r="HO1592" s="4"/>
      <c r="HP1592" s="4"/>
      <c r="HQ1592" s="4"/>
      <c r="HR1592" s="4"/>
      <c r="HS1592" s="4"/>
      <c r="HT1592" s="4"/>
      <c r="HU1592" s="4"/>
      <c r="HV1592" s="4"/>
      <c r="HW1592" s="4"/>
      <c r="HX1592" s="4"/>
      <c r="HY1592" s="4"/>
      <c r="HZ1592" s="4"/>
      <c r="IA1592" s="4"/>
      <c r="IB1592" s="4"/>
      <c r="IC1592" s="4"/>
      <c r="ID1592" s="4"/>
      <c r="IE1592" s="4"/>
      <c r="IF1592" s="4"/>
    </row>
    <row r="1593" spans="26:240" x14ac:dyDescent="0.2">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c r="GW1593" s="4"/>
      <c r="GX1593" s="4"/>
      <c r="GY1593" s="4"/>
      <c r="GZ1593" s="4"/>
      <c r="HA1593" s="4"/>
      <c r="HB1593" s="4"/>
      <c r="HC1593" s="4"/>
      <c r="HD1593" s="4"/>
      <c r="HE1593" s="4"/>
      <c r="HF1593" s="4"/>
      <c r="HG1593" s="4"/>
      <c r="HH1593" s="4"/>
      <c r="HI1593" s="4"/>
      <c r="HJ1593" s="4"/>
      <c r="HK1593" s="4"/>
      <c r="HL1593" s="4"/>
      <c r="HM1593" s="4"/>
      <c r="HN1593" s="4"/>
      <c r="HO1593" s="4"/>
      <c r="HP1593" s="4"/>
      <c r="HQ1593" s="4"/>
      <c r="HR1593" s="4"/>
      <c r="HS1593" s="4"/>
      <c r="HT1593" s="4"/>
      <c r="HU1593" s="4"/>
      <c r="HV1593" s="4"/>
      <c r="HW1593" s="4"/>
      <c r="HX1593" s="4"/>
      <c r="HY1593" s="4"/>
      <c r="HZ1593" s="4"/>
      <c r="IA1593" s="4"/>
      <c r="IB1593" s="4"/>
      <c r="IC1593" s="4"/>
      <c r="ID1593" s="4"/>
      <c r="IE1593" s="4"/>
      <c r="IF1593" s="4"/>
    </row>
    <row r="1594" spans="26:240" x14ac:dyDescent="0.2">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c r="GW1594" s="4"/>
      <c r="GX1594" s="4"/>
      <c r="GY1594" s="4"/>
      <c r="GZ1594" s="4"/>
      <c r="HA1594" s="4"/>
      <c r="HB1594" s="4"/>
      <c r="HC1594" s="4"/>
      <c r="HD1594" s="4"/>
      <c r="HE1594" s="4"/>
      <c r="HF1594" s="4"/>
      <c r="HG1594" s="4"/>
      <c r="HH1594" s="4"/>
      <c r="HI1594" s="4"/>
      <c r="HJ1594" s="4"/>
      <c r="HK1594" s="4"/>
      <c r="HL1594" s="4"/>
      <c r="HM1594" s="4"/>
      <c r="HN1594" s="4"/>
      <c r="HO1594" s="4"/>
      <c r="HP1594" s="4"/>
      <c r="HQ1594" s="4"/>
      <c r="HR1594" s="4"/>
      <c r="HS1594" s="4"/>
      <c r="HT1594" s="4"/>
      <c r="HU1594" s="4"/>
      <c r="HV1594" s="4"/>
      <c r="HW1594" s="4"/>
      <c r="HX1594" s="4"/>
      <c r="HY1594" s="4"/>
      <c r="HZ1594" s="4"/>
      <c r="IA1594" s="4"/>
      <c r="IB1594" s="4"/>
      <c r="IC1594" s="4"/>
      <c r="ID1594" s="4"/>
      <c r="IE1594" s="4"/>
      <c r="IF1594" s="4"/>
    </row>
    <row r="1595" spans="26:240" x14ac:dyDescent="0.2">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c r="GW1595" s="4"/>
      <c r="GX1595" s="4"/>
      <c r="GY1595" s="4"/>
      <c r="GZ1595" s="4"/>
      <c r="HA1595" s="4"/>
      <c r="HB1595" s="4"/>
      <c r="HC1595" s="4"/>
      <c r="HD1595" s="4"/>
      <c r="HE1595" s="4"/>
      <c r="HF1595" s="4"/>
      <c r="HG1595" s="4"/>
      <c r="HH1595" s="4"/>
      <c r="HI1595" s="4"/>
      <c r="HJ1595" s="4"/>
      <c r="HK1595" s="4"/>
      <c r="HL1595" s="4"/>
      <c r="HM1595" s="4"/>
      <c r="HN1595" s="4"/>
      <c r="HO1595" s="4"/>
      <c r="HP1595" s="4"/>
      <c r="HQ1595" s="4"/>
      <c r="HR1595" s="4"/>
      <c r="HS1595" s="4"/>
      <c r="HT1595" s="4"/>
      <c r="HU1595" s="4"/>
      <c r="HV1595" s="4"/>
      <c r="HW1595" s="4"/>
      <c r="HX1595" s="4"/>
      <c r="HY1595" s="4"/>
      <c r="HZ1595" s="4"/>
      <c r="IA1595" s="4"/>
      <c r="IB1595" s="4"/>
      <c r="IC1595" s="4"/>
      <c r="ID1595" s="4"/>
      <c r="IE1595" s="4"/>
      <c r="IF1595" s="4"/>
    </row>
    <row r="1596" spans="26:240" x14ac:dyDescent="0.2">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c r="GW1596" s="4"/>
      <c r="GX1596" s="4"/>
      <c r="GY1596" s="4"/>
      <c r="GZ1596" s="4"/>
      <c r="HA1596" s="4"/>
      <c r="HB1596" s="4"/>
      <c r="HC1596" s="4"/>
      <c r="HD1596" s="4"/>
      <c r="HE1596" s="4"/>
      <c r="HF1596" s="4"/>
      <c r="HG1596" s="4"/>
      <c r="HH1596" s="4"/>
      <c r="HI1596" s="4"/>
      <c r="HJ1596" s="4"/>
      <c r="HK1596" s="4"/>
      <c r="HL1596" s="4"/>
      <c r="HM1596" s="4"/>
      <c r="HN1596" s="4"/>
      <c r="HO1596" s="4"/>
      <c r="HP1596" s="4"/>
      <c r="HQ1596" s="4"/>
      <c r="HR1596" s="4"/>
      <c r="HS1596" s="4"/>
      <c r="HT1596" s="4"/>
      <c r="HU1596" s="4"/>
      <c r="HV1596" s="4"/>
      <c r="HW1596" s="4"/>
      <c r="HX1596" s="4"/>
      <c r="HY1596" s="4"/>
      <c r="HZ1596" s="4"/>
      <c r="IA1596" s="4"/>
      <c r="IB1596" s="4"/>
      <c r="IC1596" s="4"/>
      <c r="ID1596" s="4"/>
      <c r="IE1596" s="4"/>
      <c r="IF1596" s="4"/>
    </row>
    <row r="1597" spans="26:240" x14ac:dyDescent="0.2">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c r="GW1597" s="4"/>
      <c r="GX1597" s="4"/>
      <c r="GY1597" s="4"/>
      <c r="GZ1597" s="4"/>
      <c r="HA1597" s="4"/>
      <c r="HB1597" s="4"/>
      <c r="HC1597" s="4"/>
      <c r="HD1597" s="4"/>
      <c r="HE1597" s="4"/>
      <c r="HF1597" s="4"/>
      <c r="HG1597" s="4"/>
      <c r="HH1597" s="4"/>
      <c r="HI1597" s="4"/>
      <c r="HJ1597" s="4"/>
      <c r="HK1597" s="4"/>
      <c r="HL1597" s="4"/>
      <c r="HM1597" s="4"/>
      <c r="HN1597" s="4"/>
      <c r="HO1597" s="4"/>
      <c r="HP1597" s="4"/>
      <c r="HQ1597" s="4"/>
      <c r="HR1597" s="4"/>
      <c r="HS1597" s="4"/>
      <c r="HT1597" s="4"/>
      <c r="HU1597" s="4"/>
      <c r="HV1597" s="4"/>
      <c r="HW1597" s="4"/>
      <c r="HX1597" s="4"/>
      <c r="HY1597" s="4"/>
      <c r="HZ1597" s="4"/>
      <c r="IA1597" s="4"/>
      <c r="IB1597" s="4"/>
      <c r="IC1597" s="4"/>
      <c r="ID1597" s="4"/>
      <c r="IE1597" s="4"/>
      <c r="IF1597" s="4"/>
    </row>
    <row r="1598" spans="26:240" x14ac:dyDescent="0.2">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c r="GW1598" s="4"/>
      <c r="GX1598" s="4"/>
      <c r="GY1598" s="4"/>
      <c r="GZ1598" s="4"/>
      <c r="HA1598" s="4"/>
      <c r="HB1598" s="4"/>
      <c r="HC1598" s="4"/>
      <c r="HD1598" s="4"/>
      <c r="HE1598" s="4"/>
      <c r="HF1598" s="4"/>
      <c r="HG1598" s="4"/>
      <c r="HH1598" s="4"/>
      <c r="HI1598" s="4"/>
      <c r="HJ1598" s="4"/>
      <c r="HK1598" s="4"/>
      <c r="HL1598" s="4"/>
      <c r="HM1598" s="4"/>
      <c r="HN1598" s="4"/>
      <c r="HO1598" s="4"/>
      <c r="HP1598" s="4"/>
      <c r="HQ1598" s="4"/>
      <c r="HR1598" s="4"/>
      <c r="HS1598" s="4"/>
      <c r="HT1598" s="4"/>
      <c r="HU1598" s="4"/>
      <c r="HV1598" s="4"/>
      <c r="HW1598" s="4"/>
      <c r="HX1598" s="4"/>
      <c r="HY1598" s="4"/>
      <c r="HZ1598" s="4"/>
      <c r="IA1598" s="4"/>
      <c r="IB1598" s="4"/>
      <c r="IC1598" s="4"/>
      <c r="ID1598" s="4"/>
      <c r="IE1598" s="4"/>
      <c r="IF1598" s="4"/>
    </row>
    <row r="1599" spans="26:240" x14ac:dyDescent="0.2">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c r="GW1599" s="4"/>
      <c r="GX1599" s="4"/>
      <c r="GY1599" s="4"/>
      <c r="GZ1599" s="4"/>
      <c r="HA1599" s="4"/>
      <c r="HB1599" s="4"/>
      <c r="HC1599" s="4"/>
      <c r="HD1599" s="4"/>
      <c r="HE1599" s="4"/>
      <c r="HF1599" s="4"/>
      <c r="HG1599" s="4"/>
      <c r="HH1599" s="4"/>
      <c r="HI1599" s="4"/>
      <c r="HJ1599" s="4"/>
      <c r="HK1599" s="4"/>
      <c r="HL1599" s="4"/>
      <c r="HM1599" s="4"/>
      <c r="HN1599" s="4"/>
      <c r="HO1599" s="4"/>
      <c r="HP1599" s="4"/>
      <c r="HQ1599" s="4"/>
      <c r="HR1599" s="4"/>
      <c r="HS1599" s="4"/>
      <c r="HT1599" s="4"/>
      <c r="HU1599" s="4"/>
      <c r="HV1599" s="4"/>
      <c r="HW1599" s="4"/>
      <c r="HX1599" s="4"/>
      <c r="HY1599" s="4"/>
      <c r="HZ1599" s="4"/>
      <c r="IA1599" s="4"/>
      <c r="IB1599" s="4"/>
      <c r="IC1599" s="4"/>
      <c r="ID1599" s="4"/>
      <c r="IE1599" s="4"/>
      <c r="IF1599" s="4"/>
    </row>
    <row r="1600" spans="26:240" x14ac:dyDescent="0.2">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c r="GW1600" s="4"/>
      <c r="GX1600" s="4"/>
      <c r="GY1600" s="4"/>
      <c r="GZ1600" s="4"/>
      <c r="HA1600" s="4"/>
      <c r="HB1600" s="4"/>
      <c r="HC1600" s="4"/>
      <c r="HD1600" s="4"/>
      <c r="HE1600" s="4"/>
      <c r="HF1600" s="4"/>
      <c r="HG1600" s="4"/>
      <c r="HH1600" s="4"/>
      <c r="HI1600" s="4"/>
      <c r="HJ1600" s="4"/>
      <c r="HK1600" s="4"/>
      <c r="HL1600" s="4"/>
      <c r="HM1600" s="4"/>
      <c r="HN1600" s="4"/>
      <c r="HO1600" s="4"/>
      <c r="HP1600" s="4"/>
      <c r="HQ1600" s="4"/>
      <c r="HR1600" s="4"/>
      <c r="HS1600" s="4"/>
      <c r="HT1600" s="4"/>
      <c r="HU1600" s="4"/>
      <c r="HV1600" s="4"/>
      <c r="HW1600" s="4"/>
      <c r="HX1600" s="4"/>
      <c r="HY1600" s="4"/>
      <c r="HZ1600" s="4"/>
      <c r="IA1600" s="4"/>
      <c r="IB1600" s="4"/>
      <c r="IC1600" s="4"/>
      <c r="ID1600" s="4"/>
      <c r="IE1600" s="4"/>
      <c r="IF1600" s="4"/>
    </row>
    <row r="1601" spans="26:240" x14ac:dyDescent="0.2">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c r="GW1601" s="4"/>
      <c r="GX1601" s="4"/>
      <c r="GY1601" s="4"/>
      <c r="GZ1601" s="4"/>
      <c r="HA1601" s="4"/>
      <c r="HB1601" s="4"/>
      <c r="HC1601" s="4"/>
      <c r="HD1601" s="4"/>
      <c r="HE1601" s="4"/>
      <c r="HF1601" s="4"/>
      <c r="HG1601" s="4"/>
      <c r="HH1601" s="4"/>
      <c r="HI1601" s="4"/>
      <c r="HJ1601" s="4"/>
      <c r="HK1601" s="4"/>
      <c r="HL1601" s="4"/>
      <c r="HM1601" s="4"/>
      <c r="HN1601" s="4"/>
      <c r="HO1601" s="4"/>
      <c r="HP1601" s="4"/>
      <c r="HQ1601" s="4"/>
      <c r="HR1601" s="4"/>
      <c r="HS1601" s="4"/>
      <c r="HT1601" s="4"/>
      <c r="HU1601" s="4"/>
      <c r="HV1601" s="4"/>
      <c r="HW1601" s="4"/>
      <c r="HX1601" s="4"/>
      <c r="HY1601" s="4"/>
      <c r="HZ1601" s="4"/>
      <c r="IA1601" s="4"/>
      <c r="IB1601" s="4"/>
      <c r="IC1601" s="4"/>
      <c r="ID1601" s="4"/>
      <c r="IE1601" s="4"/>
      <c r="IF1601" s="4"/>
    </row>
    <row r="1602" spans="26:240" x14ac:dyDescent="0.2">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c r="GW1602" s="4"/>
      <c r="GX1602" s="4"/>
      <c r="GY1602" s="4"/>
      <c r="GZ1602" s="4"/>
      <c r="HA1602" s="4"/>
      <c r="HB1602" s="4"/>
      <c r="HC1602" s="4"/>
      <c r="HD1602" s="4"/>
      <c r="HE1602" s="4"/>
      <c r="HF1602" s="4"/>
      <c r="HG1602" s="4"/>
      <c r="HH1602" s="4"/>
      <c r="HI1602" s="4"/>
      <c r="HJ1602" s="4"/>
      <c r="HK1602" s="4"/>
      <c r="HL1602" s="4"/>
      <c r="HM1602" s="4"/>
      <c r="HN1602" s="4"/>
      <c r="HO1602" s="4"/>
      <c r="HP1602" s="4"/>
      <c r="HQ1602" s="4"/>
      <c r="HR1602" s="4"/>
      <c r="HS1602" s="4"/>
      <c r="HT1602" s="4"/>
      <c r="HU1602" s="4"/>
      <c r="HV1602" s="4"/>
      <c r="HW1602" s="4"/>
      <c r="HX1602" s="4"/>
      <c r="HY1602" s="4"/>
      <c r="HZ1602" s="4"/>
      <c r="IA1602" s="4"/>
      <c r="IB1602" s="4"/>
      <c r="IC1602" s="4"/>
      <c r="ID1602" s="4"/>
      <c r="IE1602" s="4"/>
      <c r="IF1602" s="4"/>
    </row>
    <row r="1603" spans="26:240" x14ac:dyDescent="0.2">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c r="GW1603" s="4"/>
      <c r="GX1603" s="4"/>
      <c r="GY1603" s="4"/>
      <c r="GZ1603" s="4"/>
      <c r="HA1603" s="4"/>
      <c r="HB1603" s="4"/>
      <c r="HC1603" s="4"/>
      <c r="HD1603" s="4"/>
      <c r="HE1603" s="4"/>
      <c r="HF1603" s="4"/>
      <c r="HG1603" s="4"/>
      <c r="HH1603" s="4"/>
      <c r="HI1603" s="4"/>
      <c r="HJ1603" s="4"/>
      <c r="HK1603" s="4"/>
      <c r="HL1603" s="4"/>
      <c r="HM1603" s="4"/>
      <c r="HN1603" s="4"/>
      <c r="HO1603" s="4"/>
      <c r="HP1603" s="4"/>
      <c r="HQ1603" s="4"/>
      <c r="HR1603" s="4"/>
      <c r="HS1603" s="4"/>
      <c r="HT1603" s="4"/>
      <c r="HU1603" s="4"/>
      <c r="HV1603" s="4"/>
      <c r="HW1603" s="4"/>
      <c r="HX1603" s="4"/>
      <c r="HY1603" s="4"/>
      <c r="HZ1603" s="4"/>
      <c r="IA1603" s="4"/>
      <c r="IB1603" s="4"/>
      <c r="IC1603" s="4"/>
      <c r="ID1603" s="4"/>
      <c r="IE1603" s="4"/>
      <c r="IF1603" s="4"/>
    </row>
    <row r="1604" spans="26:240" x14ac:dyDescent="0.2">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c r="GW1604" s="4"/>
      <c r="GX1604" s="4"/>
      <c r="GY1604" s="4"/>
      <c r="GZ1604" s="4"/>
      <c r="HA1604" s="4"/>
      <c r="HB1604" s="4"/>
      <c r="HC1604" s="4"/>
      <c r="HD1604" s="4"/>
      <c r="HE1604" s="4"/>
      <c r="HF1604" s="4"/>
      <c r="HG1604" s="4"/>
      <c r="HH1604" s="4"/>
      <c r="HI1604" s="4"/>
      <c r="HJ1604" s="4"/>
      <c r="HK1604" s="4"/>
      <c r="HL1604" s="4"/>
      <c r="HM1604" s="4"/>
      <c r="HN1604" s="4"/>
      <c r="HO1604" s="4"/>
      <c r="HP1604" s="4"/>
      <c r="HQ1604" s="4"/>
      <c r="HR1604" s="4"/>
      <c r="HS1604" s="4"/>
      <c r="HT1604" s="4"/>
      <c r="HU1604" s="4"/>
      <c r="HV1604" s="4"/>
      <c r="HW1604" s="4"/>
      <c r="HX1604" s="4"/>
      <c r="HY1604" s="4"/>
      <c r="HZ1604" s="4"/>
      <c r="IA1604" s="4"/>
      <c r="IB1604" s="4"/>
      <c r="IC1604" s="4"/>
      <c r="ID1604" s="4"/>
      <c r="IE1604" s="4"/>
      <c r="IF1604" s="4"/>
    </row>
    <row r="1605" spans="26:240" x14ac:dyDescent="0.2">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c r="GW1605" s="4"/>
      <c r="GX1605" s="4"/>
      <c r="GY1605" s="4"/>
      <c r="GZ1605" s="4"/>
      <c r="HA1605" s="4"/>
      <c r="HB1605" s="4"/>
      <c r="HC1605" s="4"/>
      <c r="HD1605" s="4"/>
      <c r="HE1605" s="4"/>
      <c r="HF1605" s="4"/>
      <c r="HG1605" s="4"/>
      <c r="HH1605" s="4"/>
      <c r="HI1605" s="4"/>
      <c r="HJ1605" s="4"/>
      <c r="HK1605" s="4"/>
      <c r="HL1605" s="4"/>
      <c r="HM1605" s="4"/>
      <c r="HN1605" s="4"/>
      <c r="HO1605" s="4"/>
      <c r="HP1605" s="4"/>
      <c r="HQ1605" s="4"/>
      <c r="HR1605" s="4"/>
      <c r="HS1605" s="4"/>
      <c r="HT1605" s="4"/>
      <c r="HU1605" s="4"/>
      <c r="HV1605" s="4"/>
      <c r="HW1605" s="4"/>
      <c r="HX1605" s="4"/>
      <c r="HY1605" s="4"/>
      <c r="HZ1605" s="4"/>
      <c r="IA1605" s="4"/>
      <c r="IB1605" s="4"/>
      <c r="IC1605" s="4"/>
      <c r="ID1605" s="4"/>
      <c r="IE1605" s="4"/>
      <c r="IF1605" s="4"/>
    </row>
    <row r="1606" spans="26:240" x14ac:dyDescent="0.2">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c r="GW1606" s="4"/>
      <c r="GX1606" s="4"/>
      <c r="GY1606" s="4"/>
      <c r="GZ1606" s="4"/>
      <c r="HA1606" s="4"/>
      <c r="HB1606" s="4"/>
      <c r="HC1606" s="4"/>
      <c r="HD1606" s="4"/>
      <c r="HE1606" s="4"/>
      <c r="HF1606" s="4"/>
      <c r="HG1606" s="4"/>
      <c r="HH1606" s="4"/>
      <c r="HI1606" s="4"/>
      <c r="HJ1606" s="4"/>
      <c r="HK1606" s="4"/>
      <c r="HL1606" s="4"/>
      <c r="HM1606" s="4"/>
      <c r="HN1606" s="4"/>
      <c r="HO1606" s="4"/>
      <c r="HP1606" s="4"/>
      <c r="HQ1606" s="4"/>
      <c r="HR1606" s="4"/>
      <c r="HS1606" s="4"/>
      <c r="HT1606" s="4"/>
      <c r="HU1606" s="4"/>
      <c r="HV1606" s="4"/>
      <c r="HW1606" s="4"/>
      <c r="HX1606" s="4"/>
      <c r="HY1606" s="4"/>
      <c r="HZ1606" s="4"/>
      <c r="IA1606" s="4"/>
      <c r="IB1606" s="4"/>
      <c r="IC1606" s="4"/>
      <c r="ID1606" s="4"/>
      <c r="IE1606" s="4"/>
      <c r="IF1606" s="4"/>
    </row>
    <row r="1607" spans="26:240" x14ac:dyDescent="0.2">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c r="GW1607" s="4"/>
      <c r="GX1607" s="4"/>
      <c r="GY1607" s="4"/>
      <c r="GZ1607" s="4"/>
      <c r="HA1607" s="4"/>
      <c r="HB1607" s="4"/>
      <c r="HC1607" s="4"/>
      <c r="HD1607" s="4"/>
      <c r="HE1607" s="4"/>
      <c r="HF1607" s="4"/>
      <c r="HG1607" s="4"/>
      <c r="HH1607" s="4"/>
      <c r="HI1607" s="4"/>
      <c r="HJ1607" s="4"/>
      <c r="HK1607" s="4"/>
      <c r="HL1607" s="4"/>
      <c r="HM1607" s="4"/>
      <c r="HN1607" s="4"/>
      <c r="HO1607" s="4"/>
      <c r="HP1607" s="4"/>
      <c r="HQ1607" s="4"/>
      <c r="HR1607" s="4"/>
      <c r="HS1607" s="4"/>
      <c r="HT1607" s="4"/>
      <c r="HU1607" s="4"/>
      <c r="HV1607" s="4"/>
      <c r="HW1607" s="4"/>
      <c r="HX1607" s="4"/>
      <c r="HY1607" s="4"/>
      <c r="HZ1607" s="4"/>
      <c r="IA1607" s="4"/>
      <c r="IB1607" s="4"/>
      <c r="IC1607" s="4"/>
      <c r="ID1607" s="4"/>
      <c r="IE1607" s="4"/>
      <c r="IF1607" s="4"/>
    </row>
    <row r="1608" spans="26:240" x14ac:dyDescent="0.2">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c r="GW1608" s="4"/>
      <c r="GX1608" s="4"/>
      <c r="GY1608" s="4"/>
      <c r="GZ1608" s="4"/>
      <c r="HA1608" s="4"/>
      <c r="HB1608" s="4"/>
      <c r="HC1608" s="4"/>
      <c r="HD1608" s="4"/>
      <c r="HE1608" s="4"/>
      <c r="HF1608" s="4"/>
      <c r="HG1608" s="4"/>
      <c r="HH1608" s="4"/>
      <c r="HI1608" s="4"/>
      <c r="HJ1608" s="4"/>
      <c r="HK1608" s="4"/>
      <c r="HL1608" s="4"/>
      <c r="HM1608" s="4"/>
      <c r="HN1608" s="4"/>
      <c r="HO1608" s="4"/>
      <c r="HP1608" s="4"/>
      <c r="HQ1608" s="4"/>
      <c r="HR1608" s="4"/>
      <c r="HS1608" s="4"/>
      <c r="HT1608" s="4"/>
      <c r="HU1608" s="4"/>
      <c r="HV1608" s="4"/>
      <c r="HW1608" s="4"/>
      <c r="HX1608" s="4"/>
      <c r="HY1608" s="4"/>
      <c r="HZ1608" s="4"/>
      <c r="IA1608" s="4"/>
      <c r="IB1608" s="4"/>
      <c r="IC1608" s="4"/>
      <c r="ID1608" s="4"/>
      <c r="IE1608" s="4"/>
      <c r="IF1608" s="4"/>
    </row>
    <row r="1609" spans="26:240" x14ac:dyDescent="0.2">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c r="GW1609" s="4"/>
      <c r="GX1609" s="4"/>
      <c r="GY1609" s="4"/>
      <c r="GZ1609" s="4"/>
      <c r="HA1609" s="4"/>
      <c r="HB1609" s="4"/>
      <c r="HC1609" s="4"/>
      <c r="HD1609" s="4"/>
      <c r="HE1609" s="4"/>
      <c r="HF1609" s="4"/>
      <c r="HG1609" s="4"/>
      <c r="HH1609" s="4"/>
      <c r="HI1609" s="4"/>
      <c r="HJ1609" s="4"/>
      <c r="HK1609" s="4"/>
      <c r="HL1609" s="4"/>
      <c r="HM1609" s="4"/>
      <c r="HN1609" s="4"/>
      <c r="HO1609" s="4"/>
      <c r="HP1609" s="4"/>
      <c r="HQ1609" s="4"/>
      <c r="HR1609" s="4"/>
      <c r="HS1609" s="4"/>
      <c r="HT1609" s="4"/>
      <c r="HU1609" s="4"/>
      <c r="HV1609" s="4"/>
      <c r="HW1609" s="4"/>
      <c r="HX1609" s="4"/>
      <c r="HY1609" s="4"/>
      <c r="HZ1609" s="4"/>
      <c r="IA1609" s="4"/>
      <c r="IB1609" s="4"/>
      <c r="IC1609" s="4"/>
      <c r="ID1609" s="4"/>
      <c r="IE1609" s="4"/>
      <c r="IF1609" s="4"/>
    </row>
    <row r="1610" spans="26:240" x14ac:dyDescent="0.2">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c r="GW1610" s="4"/>
      <c r="GX1610" s="4"/>
      <c r="GY1610" s="4"/>
      <c r="GZ1610" s="4"/>
      <c r="HA1610" s="4"/>
      <c r="HB1610" s="4"/>
      <c r="HC1610" s="4"/>
      <c r="HD1610" s="4"/>
      <c r="HE1610" s="4"/>
      <c r="HF1610" s="4"/>
      <c r="HG1610" s="4"/>
      <c r="HH1610" s="4"/>
      <c r="HI1610" s="4"/>
      <c r="HJ1610" s="4"/>
      <c r="HK1610" s="4"/>
      <c r="HL1610" s="4"/>
      <c r="HM1610" s="4"/>
      <c r="HN1610" s="4"/>
      <c r="HO1610" s="4"/>
      <c r="HP1610" s="4"/>
      <c r="HQ1610" s="4"/>
      <c r="HR1610" s="4"/>
      <c r="HS1610" s="4"/>
      <c r="HT1610" s="4"/>
      <c r="HU1610" s="4"/>
      <c r="HV1610" s="4"/>
      <c r="HW1610" s="4"/>
      <c r="HX1610" s="4"/>
      <c r="HY1610" s="4"/>
      <c r="HZ1610" s="4"/>
      <c r="IA1610" s="4"/>
      <c r="IB1610" s="4"/>
      <c r="IC1610" s="4"/>
      <c r="ID1610" s="4"/>
      <c r="IE1610" s="4"/>
      <c r="IF1610" s="4"/>
    </row>
    <row r="1611" spans="26:240" x14ac:dyDescent="0.2">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c r="GW1611" s="4"/>
      <c r="GX1611" s="4"/>
      <c r="GY1611" s="4"/>
      <c r="GZ1611" s="4"/>
      <c r="HA1611" s="4"/>
      <c r="HB1611" s="4"/>
      <c r="HC1611" s="4"/>
      <c r="HD1611" s="4"/>
      <c r="HE1611" s="4"/>
      <c r="HF1611" s="4"/>
      <c r="HG1611" s="4"/>
      <c r="HH1611" s="4"/>
      <c r="HI1611" s="4"/>
      <c r="HJ1611" s="4"/>
      <c r="HK1611" s="4"/>
      <c r="HL1611" s="4"/>
      <c r="HM1611" s="4"/>
      <c r="HN1611" s="4"/>
      <c r="HO1611" s="4"/>
      <c r="HP1611" s="4"/>
      <c r="HQ1611" s="4"/>
      <c r="HR1611" s="4"/>
      <c r="HS1611" s="4"/>
      <c r="HT1611" s="4"/>
      <c r="HU1611" s="4"/>
      <c r="HV1611" s="4"/>
      <c r="HW1611" s="4"/>
      <c r="HX1611" s="4"/>
      <c r="HY1611" s="4"/>
      <c r="HZ1611" s="4"/>
      <c r="IA1611" s="4"/>
      <c r="IB1611" s="4"/>
      <c r="IC1611" s="4"/>
      <c r="ID1611" s="4"/>
      <c r="IE1611" s="4"/>
      <c r="IF1611" s="4"/>
    </row>
    <row r="1612" spans="26:240" x14ac:dyDescent="0.2">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c r="GW1612" s="4"/>
      <c r="GX1612" s="4"/>
      <c r="GY1612" s="4"/>
      <c r="GZ1612" s="4"/>
      <c r="HA1612" s="4"/>
      <c r="HB1612" s="4"/>
      <c r="HC1612" s="4"/>
      <c r="HD1612" s="4"/>
      <c r="HE1612" s="4"/>
      <c r="HF1612" s="4"/>
      <c r="HG1612" s="4"/>
      <c r="HH1612" s="4"/>
      <c r="HI1612" s="4"/>
      <c r="HJ1612" s="4"/>
      <c r="HK1612" s="4"/>
      <c r="HL1612" s="4"/>
      <c r="HM1612" s="4"/>
      <c r="HN1612" s="4"/>
      <c r="HO1612" s="4"/>
      <c r="HP1612" s="4"/>
      <c r="HQ1612" s="4"/>
      <c r="HR1612" s="4"/>
      <c r="HS1612" s="4"/>
      <c r="HT1612" s="4"/>
      <c r="HU1612" s="4"/>
      <c r="HV1612" s="4"/>
      <c r="HW1612" s="4"/>
      <c r="HX1612" s="4"/>
      <c r="HY1612" s="4"/>
      <c r="HZ1612" s="4"/>
      <c r="IA1612" s="4"/>
      <c r="IB1612" s="4"/>
      <c r="IC1612" s="4"/>
      <c r="ID1612" s="4"/>
      <c r="IE1612" s="4"/>
      <c r="IF1612" s="4"/>
    </row>
    <row r="1613" spans="26:240" x14ac:dyDescent="0.2">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c r="GW1613" s="4"/>
      <c r="GX1613" s="4"/>
      <c r="GY1613" s="4"/>
      <c r="GZ1613" s="4"/>
      <c r="HA1613" s="4"/>
      <c r="HB1613" s="4"/>
      <c r="HC1613" s="4"/>
      <c r="HD1613" s="4"/>
      <c r="HE1613" s="4"/>
      <c r="HF1613" s="4"/>
      <c r="HG1613" s="4"/>
      <c r="HH1613" s="4"/>
      <c r="HI1613" s="4"/>
      <c r="HJ1613" s="4"/>
      <c r="HK1613" s="4"/>
      <c r="HL1613" s="4"/>
      <c r="HM1613" s="4"/>
      <c r="HN1613" s="4"/>
      <c r="HO1613" s="4"/>
      <c r="HP1613" s="4"/>
      <c r="HQ1613" s="4"/>
      <c r="HR1613" s="4"/>
      <c r="HS1613" s="4"/>
      <c r="HT1613" s="4"/>
      <c r="HU1613" s="4"/>
      <c r="HV1613" s="4"/>
      <c r="HW1613" s="4"/>
      <c r="HX1613" s="4"/>
      <c r="HY1613" s="4"/>
      <c r="HZ1613" s="4"/>
      <c r="IA1613" s="4"/>
      <c r="IB1613" s="4"/>
      <c r="IC1613" s="4"/>
      <c r="ID1613" s="4"/>
      <c r="IE1613" s="4"/>
      <c r="IF1613" s="4"/>
    </row>
    <row r="1614" spans="26:240" x14ac:dyDescent="0.2">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c r="GW1614" s="4"/>
      <c r="GX1614" s="4"/>
      <c r="GY1614" s="4"/>
      <c r="GZ1614" s="4"/>
      <c r="HA1614" s="4"/>
      <c r="HB1614" s="4"/>
      <c r="HC1614" s="4"/>
      <c r="HD1614" s="4"/>
      <c r="HE1614" s="4"/>
      <c r="HF1614" s="4"/>
      <c r="HG1614" s="4"/>
      <c r="HH1614" s="4"/>
      <c r="HI1614" s="4"/>
      <c r="HJ1614" s="4"/>
      <c r="HK1614" s="4"/>
      <c r="HL1614" s="4"/>
      <c r="HM1614" s="4"/>
      <c r="HN1614" s="4"/>
      <c r="HO1614" s="4"/>
      <c r="HP1614" s="4"/>
      <c r="HQ1614" s="4"/>
      <c r="HR1614" s="4"/>
      <c r="HS1614" s="4"/>
      <c r="HT1614" s="4"/>
      <c r="HU1614" s="4"/>
      <c r="HV1614" s="4"/>
      <c r="HW1614" s="4"/>
      <c r="HX1614" s="4"/>
      <c r="HY1614" s="4"/>
      <c r="HZ1614" s="4"/>
      <c r="IA1614" s="4"/>
      <c r="IB1614" s="4"/>
      <c r="IC1614" s="4"/>
      <c r="ID1614" s="4"/>
      <c r="IE1614" s="4"/>
      <c r="IF1614" s="4"/>
    </row>
    <row r="1615" spans="26:240" x14ac:dyDescent="0.2">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c r="GW1615" s="4"/>
      <c r="GX1615" s="4"/>
      <c r="GY1615" s="4"/>
      <c r="GZ1615" s="4"/>
      <c r="HA1615" s="4"/>
      <c r="HB1615" s="4"/>
      <c r="HC1615" s="4"/>
      <c r="HD1615" s="4"/>
      <c r="HE1615" s="4"/>
      <c r="HF1615" s="4"/>
      <c r="HG1615" s="4"/>
      <c r="HH1615" s="4"/>
      <c r="HI1615" s="4"/>
      <c r="HJ1615" s="4"/>
      <c r="HK1615" s="4"/>
      <c r="HL1615" s="4"/>
      <c r="HM1615" s="4"/>
      <c r="HN1615" s="4"/>
      <c r="HO1615" s="4"/>
      <c r="HP1615" s="4"/>
      <c r="HQ1615" s="4"/>
      <c r="HR1615" s="4"/>
      <c r="HS1615" s="4"/>
      <c r="HT1615" s="4"/>
      <c r="HU1615" s="4"/>
      <c r="HV1615" s="4"/>
      <c r="HW1615" s="4"/>
      <c r="HX1615" s="4"/>
      <c r="HY1615" s="4"/>
      <c r="HZ1615" s="4"/>
      <c r="IA1615" s="4"/>
      <c r="IB1615" s="4"/>
      <c r="IC1615" s="4"/>
      <c r="ID1615" s="4"/>
      <c r="IE1615" s="4"/>
      <c r="IF1615" s="4"/>
    </row>
    <row r="1616" spans="26:240" x14ac:dyDescent="0.2">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c r="GW1616" s="4"/>
      <c r="GX1616" s="4"/>
      <c r="GY1616" s="4"/>
      <c r="GZ1616" s="4"/>
      <c r="HA1616" s="4"/>
      <c r="HB1616" s="4"/>
      <c r="HC1616" s="4"/>
      <c r="HD1616" s="4"/>
      <c r="HE1616" s="4"/>
      <c r="HF1616" s="4"/>
      <c r="HG1616" s="4"/>
      <c r="HH1616" s="4"/>
      <c r="HI1616" s="4"/>
      <c r="HJ1616" s="4"/>
      <c r="HK1616" s="4"/>
      <c r="HL1616" s="4"/>
      <c r="HM1616" s="4"/>
      <c r="HN1616" s="4"/>
      <c r="HO1616" s="4"/>
      <c r="HP1616" s="4"/>
      <c r="HQ1616" s="4"/>
      <c r="HR1616" s="4"/>
      <c r="HS1616" s="4"/>
      <c r="HT1616" s="4"/>
      <c r="HU1616" s="4"/>
      <c r="HV1616" s="4"/>
      <c r="HW1616" s="4"/>
      <c r="HX1616" s="4"/>
      <c r="HY1616" s="4"/>
      <c r="HZ1616" s="4"/>
      <c r="IA1616" s="4"/>
      <c r="IB1616" s="4"/>
      <c r="IC1616" s="4"/>
      <c r="ID1616" s="4"/>
      <c r="IE1616" s="4"/>
      <c r="IF1616" s="4"/>
    </row>
    <row r="1617" spans="26:240" x14ac:dyDescent="0.2">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c r="GW1617" s="4"/>
      <c r="GX1617" s="4"/>
      <c r="GY1617" s="4"/>
      <c r="GZ1617" s="4"/>
      <c r="HA1617" s="4"/>
      <c r="HB1617" s="4"/>
      <c r="HC1617" s="4"/>
      <c r="HD1617" s="4"/>
      <c r="HE1617" s="4"/>
      <c r="HF1617" s="4"/>
      <c r="HG1617" s="4"/>
      <c r="HH1617" s="4"/>
      <c r="HI1617" s="4"/>
      <c r="HJ1617" s="4"/>
      <c r="HK1617" s="4"/>
      <c r="HL1617" s="4"/>
      <c r="HM1617" s="4"/>
      <c r="HN1617" s="4"/>
      <c r="HO1617" s="4"/>
      <c r="HP1617" s="4"/>
      <c r="HQ1617" s="4"/>
      <c r="HR1617" s="4"/>
      <c r="HS1617" s="4"/>
      <c r="HT1617" s="4"/>
      <c r="HU1617" s="4"/>
      <c r="HV1617" s="4"/>
      <c r="HW1617" s="4"/>
      <c r="HX1617" s="4"/>
      <c r="HY1617" s="4"/>
      <c r="HZ1617" s="4"/>
      <c r="IA1617" s="4"/>
      <c r="IB1617" s="4"/>
      <c r="IC1617" s="4"/>
      <c r="ID1617" s="4"/>
      <c r="IE1617" s="4"/>
      <c r="IF1617" s="4"/>
    </row>
    <row r="1618" spans="26:240" x14ac:dyDescent="0.2">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c r="GW1618" s="4"/>
      <c r="GX1618" s="4"/>
      <c r="GY1618" s="4"/>
      <c r="GZ1618" s="4"/>
      <c r="HA1618" s="4"/>
      <c r="HB1618" s="4"/>
      <c r="HC1618" s="4"/>
      <c r="HD1618" s="4"/>
      <c r="HE1618" s="4"/>
      <c r="HF1618" s="4"/>
      <c r="HG1618" s="4"/>
      <c r="HH1618" s="4"/>
      <c r="HI1618" s="4"/>
      <c r="HJ1618" s="4"/>
      <c r="HK1618" s="4"/>
      <c r="HL1618" s="4"/>
      <c r="HM1618" s="4"/>
      <c r="HN1618" s="4"/>
      <c r="HO1618" s="4"/>
      <c r="HP1618" s="4"/>
      <c r="HQ1618" s="4"/>
      <c r="HR1618" s="4"/>
      <c r="HS1618" s="4"/>
      <c r="HT1618" s="4"/>
      <c r="HU1618" s="4"/>
      <c r="HV1618" s="4"/>
      <c r="HW1618" s="4"/>
      <c r="HX1618" s="4"/>
      <c r="HY1618" s="4"/>
      <c r="HZ1618" s="4"/>
      <c r="IA1618" s="4"/>
      <c r="IB1618" s="4"/>
      <c r="IC1618" s="4"/>
      <c r="ID1618" s="4"/>
      <c r="IE1618" s="4"/>
      <c r="IF1618" s="4"/>
    </row>
    <row r="1619" spans="26:240" x14ac:dyDescent="0.2">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c r="GW1619" s="4"/>
      <c r="GX1619" s="4"/>
      <c r="GY1619" s="4"/>
      <c r="GZ1619" s="4"/>
      <c r="HA1619" s="4"/>
      <c r="HB1619" s="4"/>
      <c r="HC1619" s="4"/>
      <c r="HD1619" s="4"/>
      <c r="HE1619" s="4"/>
      <c r="HF1619" s="4"/>
      <c r="HG1619" s="4"/>
      <c r="HH1619" s="4"/>
      <c r="HI1619" s="4"/>
      <c r="HJ1619" s="4"/>
      <c r="HK1619" s="4"/>
      <c r="HL1619" s="4"/>
      <c r="HM1619" s="4"/>
      <c r="HN1619" s="4"/>
      <c r="HO1619" s="4"/>
      <c r="HP1619" s="4"/>
      <c r="HQ1619" s="4"/>
      <c r="HR1619" s="4"/>
      <c r="HS1619" s="4"/>
      <c r="HT1619" s="4"/>
      <c r="HU1619" s="4"/>
      <c r="HV1619" s="4"/>
      <c r="HW1619" s="4"/>
      <c r="HX1619" s="4"/>
      <c r="HY1619" s="4"/>
      <c r="HZ1619" s="4"/>
      <c r="IA1619" s="4"/>
      <c r="IB1619" s="4"/>
      <c r="IC1619" s="4"/>
      <c r="ID1619" s="4"/>
      <c r="IE1619" s="4"/>
      <c r="IF1619" s="4"/>
    </row>
    <row r="1620" spans="26:240" x14ac:dyDescent="0.2">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c r="GW1620" s="4"/>
      <c r="GX1620" s="4"/>
      <c r="GY1620" s="4"/>
      <c r="GZ1620" s="4"/>
      <c r="HA1620" s="4"/>
      <c r="HB1620" s="4"/>
      <c r="HC1620" s="4"/>
      <c r="HD1620" s="4"/>
      <c r="HE1620" s="4"/>
      <c r="HF1620" s="4"/>
      <c r="HG1620" s="4"/>
      <c r="HH1620" s="4"/>
      <c r="HI1620" s="4"/>
      <c r="HJ1620" s="4"/>
      <c r="HK1620" s="4"/>
      <c r="HL1620" s="4"/>
      <c r="HM1620" s="4"/>
      <c r="HN1620" s="4"/>
      <c r="HO1620" s="4"/>
      <c r="HP1620" s="4"/>
      <c r="HQ1620" s="4"/>
      <c r="HR1620" s="4"/>
      <c r="HS1620" s="4"/>
      <c r="HT1620" s="4"/>
      <c r="HU1620" s="4"/>
      <c r="HV1620" s="4"/>
      <c r="HW1620" s="4"/>
      <c r="HX1620" s="4"/>
      <c r="HY1620" s="4"/>
      <c r="HZ1620" s="4"/>
      <c r="IA1620" s="4"/>
      <c r="IB1620" s="4"/>
      <c r="IC1620" s="4"/>
      <c r="ID1620" s="4"/>
      <c r="IE1620" s="4"/>
      <c r="IF1620" s="4"/>
    </row>
    <row r="1621" spans="26:240" x14ac:dyDescent="0.2">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c r="GW1621" s="4"/>
      <c r="GX1621" s="4"/>
      <c r="GY1621" s="4"/>
      <c r="GZ1621" s="4"/>
      <c r="HA1621" s="4"/>
      <c r="HB1621" s="4"/>
      <c r="HC1621" s="4"/>
      <c r="HD1621" s="4"/>
      <c r="HE1621" s="4"/>
      <c r="HF1621" s="4"/>
      <c r="HG1621" s="4"/>
      <c r="HH1621" s="4"/>
      <c r="HI1621" s="4"/>
      <c r="HJ1621" s="4"/>
      <c r="HK1621" s="4"/>
      <c r="HL1621" s="4"/>
      <c r="HM1621" s="4"/>
      <c r="HN1621" s="4"/>
      <c r="HO1621" s="4"/>
      <c r="HP1621" s="4"/>
      <c r="HQ1621" s="4"/>
      <c r="HR1621" s="4"/>
      <c r="HS1621" s="4"/>
      <c r="HT1621" s="4"/>
      <c r="HU1621" s="4"/>
      <c r="HV1621" s="4"/>
      <c r="HW1621" s="4"/>
      <c r="HX1621" s="4"/>
      <c r="HY1621" s="4"/>
      <c r="HZ1621" s="4"/>
      <c r="IA1621" s="4"/>
      <c r="IB1621" s="4"/>
      <c r="IC1621" s="4"/>
      <c r="ID1621" s="4"/>
      <c r="IE1621" s="4"/>
      <c r="IF1621" s="4"/>
    </row>
    <row r="1622" spans="26:240" x14ac:dyDescent="0.2">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c r="GW1622" s="4"/>
      <c r="GX1622" s="4"/>
      <c r="GY1622" s="4"/>
      <c r="GZ1622" s="4"/>
      <c r="HA1622" s="4"/>
      <c r="HB1622" s="4"/>
      <c r="HC1622" s="4"/>
      <c r="HD1622" s="4"/>
      <c r="HE1622" s="4"/>
      <c r="HF1622" s="4"/>
      <c r="HG1622" s="4"/>
      <c r="HH1622" s="4"/>
      <c r="HI1622" s="4"/>
      <c r="HJ1622" s="4"/>
      <c r="HK1622" s="4"/>
      <c r="HL1622" s="4"/>
      <c r="HM1622" s="4"/>
      <c r="HN1622" s="4"/>
      <c r="HO1622" s="4"/>
      <c r="HP1622" s="4"/>
      <c r="HQ1622" s="4"/>
      <c r="HR1622" s="4"/>
      <c r="HS1622" s="4"/>
      <c r="HT1622" s="4"/>
      <c r="HU1622" s="4"/>
      <c r="HV1622" s="4"/>
      <c r="HW1622" s="4"/>
      <c r="HX1622" s="4"/>
      <c r="HY1622" s="4"/>
      <c r="HZ1622" s="4"/>
      <c r="IA1622" s="4"/>
      <c r="IB1622" s="4"/>
      <c r="IC1622" s="4"/>
      <c r="ID1622" s="4"/>
      <c r="IE1622" s="4"/>
      <c r="IF1622" s="4"/>
    </row>
    <row r="1623" spans="26:240" x14ac:dyDescent="0.2">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c r="GW1623" s="4"/>
      <c r="GX1623" s="4"/>
      <c r="GY1623" s="4"/>
      <c r="GZ1623" s="4"/>
      <c r="HA1623" s="4"/>
      <c r="HB1623" s="4"/>
      <c r="HC1623" s="4"/>
      <c r="HD1623" s="4"/>
      <c r="HE1623" s="4"/>
      <c r="HF1623" s="4"/>
      <c r="HG1623" s="4"/>
      <c r="HH1623" s="4"/>
      <c r="HI1623" s="4"/>
      <c r="HJ1623" s="4"/>
      <c r="HK1623" s="4"/>
      <c r="HL1623" s="4"/>
      <c r="HM1623" s="4"/>
      <c r="HN1623" s="4"/>
      <c r="HO1623" s="4"/>
      <c r="HP1623" s="4"/>
      <c r="HQ1623" s="4"/>
      <c r="HR1623" s="4"/>
      <c r="HS1623" s="4"/>
      <c r="HT1623" s="4"/>
      <c r="HU1623" s="4"/>
      <c r="HV1623" s="4"/>
      <c r="HW1623" s="4"/>
      <c r="HX1623" s="4"/>
      <c r="HY1623" s="4"/>
      <c r="HZ1623" s="4"/>
      <c r="IA1623" s="4"/>
      <c r="IB1623" s="4"/>
      <c r="IC1623" s="4"/>
      <c r="ID1623" s="4"/>
      <c r="IE1623" s="4"/>
      <c r="IF1623" s="4"/>
    </row>
    <row r="1624" spans="26:240" x14ac:dyDescent="0.2">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c r="GW1624" s="4"/>
      <c r="GX1624" s="4"/>
      <c r="GY1624" s="4"/>
      <c r="GZ1624" s="4"/>
      <c r="HA1624" s="4"/>
      <c r="HB1624" s="4"/>
      <c r="HC1624" s="4"/>
      <c r="HD1624" s="4"/>
      <c r="HE1624" s="4"/>
      <c r="HF1624" s="4"/>
      <c r="HG1624" s="4"/>
      <c r="HH1624" s="4"/>
      <c r="HI1624" s="4"/>
      <c r="HJ1624" s="4"/>
      <c r="HK1624" s="4"/>
      <c r="HL1624" s="4"/>
      <c r="HM1624" s="4"/>
      <c r="HN1624" s="4"/>
      <c r="HO1624" s="4"/>
      <c r="HP1624" s="4"/>
      <c r="HQ1624" s="4"/>
      <c r="HR1624" s="4"/>
      <c r="HS1624" s="4"/>
      <c r="HT1624" s="4"/>
      <c r="HU1624" s="4"/>
      <c r="HV1624" s="4"/>
      <c r="HW1624" s="4"/>
      <c r="HX1624" s="4"/>
      <c r="HY1624" s="4"/>
      <c r="HZ1624" s="4"/>
      <c r="IA1624" s="4"/>
      <c r="IB1624" s="4"/>
      <c r="IC1624" s="4"/>
      <c r="ID1624" s="4"/>
      <c r="IE1624" s="4"/>
      <c r="IF1624" s="4"/>
    </row>
    <row r="1625" spans="26:240" x14ac:dyDescent="0.2">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c r="GW1625" s="4"/>
      <c r="GX1625" s="4"/>
      <c r="GY1625" s="4"/>
      <c r="GZ1625" s="4"/>
      <c r="HA1625" s="4"/>
      <c r="HB1625" s="4"/>
      <c r="HC1625" s="4"/>
      <c r="HD1625" s="4"/>
      <c r="HE1625" s="4"/>
      <c r="HF1625" s="4"/>
      <c r="HG1625" s="4"/>
      <c r="HH1625" s="4"/>
      <c r="HI1625" s="4"/>
      <c r="HJ1625" s="4"/>
      <c r="HK1625" s="4"/>
      <c r="HL1625" s="4"/>
      <c r="HM1625" s="4"/>
      <c r="HN1625" s="4"/>
      <c r="HO1625" s="4"/>
      <c r="HP1625" s="4"/>
      <c r="HQ1625" s="4"/>
      <c r="HR1625" s="4"/>
      <c r="HS1625" s="4"/>
      <c r="HT1625" s="4"/>
      <c r="HU1625" s="4"/>
      <c r="HV1625" s="4"/>
      <c r="HW1625" s="4"/>
      <c r="HX1625" s="4"/>
      <c r="HY1625" s="4"/>
      <c r="HZ1625" s="4"/>
      <c r="IA1625" s="4"/>
      <c r="IB1625" s="4"/>
      <c r="IC1625" s="4"/>
      <c r="ID1625" s="4"/>
      <c r="IE1625" s="4"/>
      <c r="IF1625" s="4"/>
    </row>
    <row r="1626" spans="26:240" x14ac:dyDescent="0.2">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c r="GW1626" s="4"/>
      <c r="GX1626" s="4"/>
      <c r="GY1626" s="4"/>
      <c r="GZ1626" s="4"/>
      <c r="HA1626" s="4"/>
      <c r="HB1626" s="4"/>
      <c r="HC1626" s="4"/>
      <c r="HD1626" s="4"/>
      <c r="HE1626" s="4"/>
      <c r="HF1626" s="4"/>
      <c r="HG1626" s="4"/>
      <c r="HH1626" s="4"/>
      <c r="HI1626" s="4"/>
      <c r="HJ1626" s="4"/>
      <c r="HK1626" s="4"/>
      <c r="HL1626" s="4"/>
      <c r="HM1626" s="4"/>
      <c r="HN1626" s="4"/>
      <c r="HO1626" s="4"/>
      <c r="HP1626" s="4"/>
      <c r="HQ1626" s="4"/>
      <c r="HR1626" s="4"/>
      <c r="HS1626" s="4"/>
      <c r="HT1626" s="4"/>
      <c r="HU1626" s="4"/>
      <c r="HV1626" s="4"/>
      <c r="HW1626" s="4"/>
      <c r="HX1626" s="4"/>
      <c r="HY1626" s="4"/>
      <c r="HZ1626" s="4"/>
      <c r="IA1626" s="4"/>
      <c r="IB1626" s="4"/>
      <c r="IC1626" s="4"/>
      <c r="ID1626" s="4"/>
      <c r="IE1626" s="4"/>
      <c r="IF1626" s="4"/>
    </row>
    <row r="1627" spans="26:240" x14ac:dyDescent="0.2">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c r="GW1627" s="4"/>
      <c r="GX1627" s="4"/>
      <c r="GY1627" s="4"/>
      <c r="GZ1627" s="4"/>
      <c r="HA1627" s="4"/>
      <c r="HB1627" s="4"/>
      <c r="HC1627" s="4"/>
      <c r="HD1627" s="4"/>
      <c r="HE1627" s="4"/>
      <c r="HF1627" s="4"/>
      <c r="HG1627" s="4"/>
      <c r="HH1627" s="4"/>
      <c r="HI1627" s="4"/>
      <c r="HJ1627" s="4"/>
      <c r="HK1627" s="4"/>
      <c r="HL1627" s="4"/>
      <c r="HM1627" s="4"/>
      <c r="HN1627" s="4"/>
      <c r="HO1627" s="4"/>
      <c r="HP1627" s="4"/>
      <c r="HQ1627" s="4"/>
      <c r="HR1627" s="4"/>
      <c r="HS1627" s="4"/>
      <c r="HT1627" s="4"/>
      <c r="HU1627" s="4"/>
      <c r="HV1627" s="4"/>
      <c r="HW1627" s="4"/>
      <c r="HX1627" s="4"/>
      <c r="HY1627" s="4"/>
      <c r="HZ1627" s="4"/>
      <c r="IA1627" s="4"/>
      <c r="IB1627" s="4"/>
      <c r="IC1627" s="4"/>
      <c r="ID1627" s="4"/>
      <c r="IE1627" s="4"/>
      <c r="IF1627" s="4"/>
    </row>
    <row r="1628" spans="26:240" x14ac:dyDescent="0.2">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c r="GW1628" s="4"/>
      <c r="GX1628" s="4"/>
      <c r="GY1628" s="4"/>
      <c r="GZ1628" s="4"/>
      <c r="HA1628" s="4"/>
      <c r="HB1628" s="4"/>
      <c r="HC1628" s="4"/>
      <c r="HD1628" s="4"/>
      <c r="HE1628" s="4"/>
      <c r="HF1628" s="4"/>
      <c r="HG1628" s="4"/>
      <c r="HH1628" s="4"/>
      <c r="HI1628" s="4"/>
      <c r="HJ1628" s="4"/>
      <c r="HK1628" s="4"/>
      <c r="HL1628" s="4"/>
      <c r="HM1628" s="4"/>
      <c r="HN1628" s="4"/>
      <c r="HO1628" s="4"/>
      <c r="HP1628" s="4"/>
      <c r="HQ1628" s="4"/>
      <c r="HR1628" s="4"/>
      <c r="HS1628" s="4"/>
      <c r="HT1628" s="4"/>
      <c r="HU1628" s="4"/>
      <c r="HV1628" s="4"/>
      <c r="HW1628" s="4"/>
      <c r="HX1628" s="4"/>
      <c r="HY1628" s="4"/>
      <c r="HZ1628" s="4"/>
      <c r="IA1628" s="4"/>
      <c r="IB1628" s="4"/>
      <c r="IC1628" s="4"/>
      <c r="ID1628" s="4"/>
      <c r="IE1628" s="4"/>
      <c r="IF1628" s="4"/>
    </row>
    <row r="1629" spans="26:240" x14ac:dyDescent="0.2">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c r="GW1629" s="4"/>
      <c r="GX1629" s="4"/>
      <c r="GY1629" s="4"/>
      <c r="GZ1629" s="4"/>
      <c r="HA1629" s="4"/>
      <c r="HB1629" s="4"/>
      <c r="HC1629" s="4"/>
      <c r="HD1629" s="4"/>
      <c r="HE1629" s="4"/>
      <c r="HF1629" s="4"/>
      <c r="HG1629" s="4"/>
      <c r="HH1629" s="4"/>
      <c r="HI1629" s="4"/>
      <c r="HJ1629" s="4"/>
      <c r="HK1629" s="4"/>
      <c r="HL1629" s="4"/>
      <c r="HM1629" s="4"/>
      <c r="HN1629" s="4"/>
      <c r="HO1629" s="4"/>
      <c r="HP1629" s="4"/>
      <c r="HQ1629" s="4"/>
      <c r="HR1629" s="4"/>
      <c r="HS1629" s="4"/>
      <c r="HT1629" s="4"/>
      <c r="HU1629" s="4"/>
      <c r="HV1629" s="4"/>
      <c r="HW1629" s="4"/>
      <c r="HX1629" s="4"/>
      <c r="HY1629" s="4"/>
      <c r="HZ1629" s="4"/>
      <c r="IA1629" s="4"/>
      <c r="IB1629" s="4"/>
      <c r="IC1629" s="4"/>
      <c r="ID1629" s="4"/>
      <c r="IE1629" s="4"/>
      <c r="IF1629" s="4"/>
    </row>
    <row r="1630" spans="26:240" x14ac:dyDescent="0.2">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c r="GW1630" s="4"/>
      <c r="GX1630" s="4"/>
      <c r="GY1630" s="4"/>
      <c r="GZ1630" s="4"/>
      <c r="HA1630" s="4"/>
      <c r="HB1630" s="4"/>
      <c r="HC1630" s="4"/>
      <c r="HD1630" s="4"/>
      <c r="HE1630" s="4"/>
      <c r="HF1630" s="4"/>
      <c r="HG1630" s="4"/>
      <c r="HH1630" s="4"/>
      <c r="HI1630" s="4"/>
      <c r="HJ1630" s="4"/>
      <c r="HK1630" s="4"/>
      <c r="HL1630" s="4"/>
      <c r="HM1630" s="4"/>
      <c r="HN1630" s="4"/>
      <c r="HO1630" s="4"/>
      <c r="HP1630" s="4"/>
      <c r="HQ1630" s="4"/>
      <c r="HR1630" s="4"/>
      <c r="HS1630" s="4"/>
      <c r="HT1630" s="4"/>
      <c r="HU1630" s="4"/>
      <c r="HV1630" s="4"/>
      <c r="HW1630" s="4"/>
      <c r="HX1630" s="4"/>
      <c r="HY1630" s="4"/>
      <c r="HZ1630" s="4"/>
      <c r="IA1630" s="4"/>
      <c r="IB1630" s="4"/>
      <c r="IC1630" s="4"/>
      <c r="ID1630" s="4"/>
      <c r="IE1630" s="4"/>
      <c r="IF1630" s="4"/>
    </row>
    <row r="1631" spans="26:240" x14ac:dyDescent="0.2">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c r="GW1631" s="4"/>
      <c r="GX1631" s="4"/>
      <c r="GY1631" s="4"/>
      <c r="GZ1631" s="4"/>
      <c r="HA1631" s="4"/>
      <c r="HB1631" s="4"/>
      <c r="HC1631" s="4"/>
      <c r="HD1631" s="4"/>
      <c r="HE1631" s="4"/>
      <c r="HF1631" s="4"/>
      <c r="HG1631" s="4"/>
      <c r="HH1631" s="4"/>
      <c r="HI1631" s="4"/>
      <c r="HJ1631" s="4"/>
      <c r="HK1631" s="4"/>
      <c r="HL1631" s="4"/>
      <c r="HM1631" s="4"/>
      <c r="HN1631" s="4"/>
      <c r="HO1631" s="4"/>
      <c r="HP1631" s="4"/>
      <c r="HQ1631" s="4"/>
      <c r="HR1631" s="4"/>
      <c r="HS1631" s="4"/>
      <c r="HT1631" s="4"/>
      <c r="HU1631" s="4"/>
      <c r="HV1631" s="4"/>
      <c r="HW1631" s="4"/>
      <c r="HX1631" s="4"/>
      <c r="HY1631" s="4"/>
      <c r="HZ1631" s="4"/>
      <c r="IA1631" s="4"/>
      <c r="IB1631" s="4"/>
      <c r="IC1631" s="4"/>
      <c r="ID1631" s="4"/>
      <c r="IE1631" s="4"/>
      <c r="IF1631" s="4"/>
    </row>
    <row r="1632" spans="26:240" x14ac:dyDescent="0.2">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c r="GW1632" s="4"/>
      <c r="GX1632" s="4"/>
      <c r="GY1632" s="4"/>
      <c r="GZ1632" s="4"/>
      <c r="HA1632" s="4"/>
      <c r="HB1632" s="4"/>
      <c r="HC1632" s="4"/>
      <c r="HD1632" s="4"/>
      <c r="HE1632" s="4"/>
      <c r="HF1632" s="4"/>
      <c r="HG1632" s="4"/>
      <c r="HH1632" s="4"/>
      <c r="HI1632" s="4"/>
      <c r="HJ1632" s="4"/>
      <c r="HK1632" s="4"/>
      <c r="HL1632" s="4"/>
      <c r="HM1632" s="4"/>
      <c r="HN1632" s="4"/>
      <c r="HO1632" s="4"/>
      <c r="HP1632" s="4"/>
      <c r="HQ1632" s="4"/>
      <c r="HR1632" s="4"/>
      <c r="HS1632" s="4"/>
      <c r="HT1632" s="4"/>
      <c r="HU1632" s="4"/>
      <c r="HV1632" s="4"/>
      <c r="HW1632" s="4"/>
      <c r="HX1632" s="4"/>
      <c r="HY1632" s="4"/>
      <c r="HZ1632" s="4"/>
      <c r="IA1632" s="4"/>
      <c r="IB1632" s="4"/>
      <c r="IC1632" s="4"/>
      <c r="ID1632" s="4"/>
      <c r="IE1632" s="4"/>
      <c r="IF1632" s="4"/>
    </row>
    <row r="1633" spans="26:240" x14ac:dyDescent="0.2">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c r="GY1633" s="4"/>
      <c r="GZ1633" s="4"/>
      <c r="HA1633" s="4"/>
      <c r="HB1633" s="4"/>
      <c r="HC1633" s="4"/>
      <c r="HD1633" s="4"/>
      <c r="HE1633" s="4"/>
      <c r="HF1633" s="4"/>
      <c r="HG1633" s="4"/>
      <c r="HH1633" s="4"/>
      <c r="HI1633" s="4"/>
      <c r="HJ1633" s="4"/>
      <c r="HK1633" s="4"/>
      <c r="HL1633" s="4"/>
      <c r="HM1633" s="4"/>
      <c r="HN1633" s="4"/>
      <c r="HO1633" s="4"/>
      <c r="HP1633" s="4"/>
      <c r="HQ1633" s="4"/>
      <c r="HR1633" s="4"/>
      <c r="HS1633" s="4"/>
      <c r="HT1633" s="4"/>
      <c r="HU1633" s="4"/>
      <c r="HV1633" s="4"/>
      <c r="HW1633" s="4"/>
      <c r="HX1633" s="4"/>
      <c r="HY1633" s="4"/>
      <c r="HZ1633" s="4"/>
      <c r="IA1633" s="4"/>
      <c r="IB1633" s="4"/>
      <c r="IC1633" s="4"/>
      <c r="ID1633" s="4"/>
      <c r="IE1633" s="4"/>
      <c r="IF1633" s="4"/>
    </row>
    <row r="1634" spans="26:240" x14ac:dyDescent="0.2">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c r="GW1634" s="4"/>
      <c r="GX1634" s="4"/>
      <c r="GY1634" s="4"/>
      <c r="GZ1634" s="4"/>
      <c r="HA1634" s="4"/>
      <c r="HB1634" s="4"/>
      <c r="HC1634" s="4"/>
      <c r="HD1634" s="4"/>
      <c r="HE1634" s="4"/>
      <c r="HF1634" s="4"/>
      <c r="HG1634" s="4"/>
      <c r="HH1634" s="4"/>
      <c r="HI1634" s="4"/>
      <c r="HJ1634" s="4"/>
      <c r="HK1634" s="4"/>
      <c r="HL1634" s="4"/>
      <c r="HM1634" s="4"/>
      <c r="HN1634" s="4"/>
      <c r="HO1634" s="4"/>
      <c r="HP1634" s="4"/>
      <c r="HQ1634" s="4"/>
      <c r="HR1634" s="4"/>
      <c r="HS1634" s="4"/>
      <c r="HT1634" s="4"/>
      <c r="HU1634" s="4"/>
      <c r="HV1634" s="4"/>
      <c r="HW1634" s="4"/>
      <c r="HX1634" s="4"/>
      <c r="HY1634" s="4"/>
      <c r="HZ1634" s="4"/>
      <c r="IA1634" s="4"/>
      <c r="IB1634" s="4"/>
      <c r="IC1634" s="4"/>
      <c r="ID1634" s="4"/>
      <c r="IE1634" s="4"/>
      <c r="IF1634" s="4"/>
    </row>
    <row r="1635" spans="26:240" x14ac:dyDescent="0.2">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c r="GW1635" s="4"/>
      <c r="GX1635" s="4"/>
      <c r="GY1635" s="4"/>
      <c r="GZ1635" s="4"/>
      <c r="HA1635" s="4"/>
      <c r="HB1635" s="4"/>
      <c r="HC1635" s="4"/>
      <c r="HD1635" s="4"/>
      <c r="HE1635" s="4"/>
      <c r="HF1635" s="4"/>
      <c r="HG1635" s="4"/>
      <c r="HH1635" s="4"/>
      <c r="HI1635" s="4"/>
      <c r="HJ1635" s="4"/>
      <c r="HK1635" s="4"/>
      <c r="HL1635" s="4"/>
      <c r="HM1635" s="4"/>
      <c r="HN1635" s="4"/>
      <c r="HO1635" s="4"/>
      <c r="HP1635" s="4"/>
      <c r="HQ1635" s="4"/>
      <c r="HR1635" s="4"/>
      <c r="HS1635" s="4"/>
      <c r="HT1635" s="4"/>
      <c r="HU1635" s="4"/>
      <c r="HV1635" s="4"/>
      <c r="HW1635" s="4"/>
      <c r="HX1635" s="4"/>
      <c r="HY1635" s="4"/>
      <c r="HZ1635" s="4"/>
      <c r="IA1635" s="4"/>
      <c r="IB1635" s="4"/>
      <c r="IC1635" s="4"/>
      <c r="ID1635" s="4"/>
      <c r="IE1635" s="4"/>
      <c r="IF1635" s="4"/>
    </row>
    <row r="1636" spans="26:240" x14ac:dyDescent="0.2">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c r="GW1636" s="4"/>
      <c r="GX1636" s="4"/>
      <c r="GY1636" s="4"/>
      <c r="GZ1636" s="4"/>
      <c r="HA1636" s="4"/>
      <c r="HB1636" s="4"/>
      <c r="HC1636" s="4"/>
      <c r="HD1636" s="4"/>
      <c r="HE1636" s="4"/>
      <c r="HF1636" s="4"/>
      <c r="HG1636" s="4"/>
      <c r="HH1636" s="4"/>
      <c r="HI1636" s="4"/>
      <c r="HJ1636" s="4"/>
      <c r="HK1636" s="4"/>
      <c r="HL1636" s="4"/>
      <c r="HM1636" s="4"/>
      <c r="HN1636" s="4"/>
      <c r="HO1636" s="4"/>
      <c r="HP1636" s="4"/>
      <c r="HQ1636" s="4"/>
      <c r="HR1636" s="4"/>
      <c r="HS1636" s="4"/>
      <c r="HT1636" s="4"/>
      <c r="HU1636" s="4"/>
      <c r="HV1636" s="4"/>
      <c r="HW1636" s="4"/>
      <c r="HX1636" s="4"/>
      <c r="HY1636" s="4"/>
      <c r="HZ1636" s="4"/>
      <c r="IA1636" s="4"/>
      <c r="IB1636" s="4"/>
      <c r="IC1636" s="4"/>
      <c r="ID1636" s="4"/>
      <c r="IE1636" s="4"/>
      <c r="IF1636" s="4"/>
    </row>
    <row r="1637" spans="26:240" x14ac:dyDescent="0.2">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c r="GW1637" s="4"/>
      <c r="GX1637" s="4"/>
      <c r="GY1637" s="4"/>
      <c r="GZ1637" s="4"/>
      <c r="HA1637" s="4"/>
      <c r="HB1637" s="4"/>
      <c r="HC1637" s="4"/>
      <c r="HD1637" s="4"/>
      <c r="HE1637" s="4"/>
      <c r="HF1637" s="4"/>
      <c r="HG1637" s="4"/>
      <c r="HH1637" s="4"/>
      <c r="HI1637" s="4"/>
      <c r="HJ1637" s="4"/>
      <c r="HK1637" s="4"/>
      <c r="HL1637" s="4"/>
      <c r="HM1637" s="4"/>
      <c r="HN1637" s="4"/>
      <c r="HO1637" s="4"/>
      <c r="HP1637" s="4"/>
      <c r="HQ1637" s="4"/>
      <c r="HR1637" s="4"/>
      <c r="HS1637" s="4"/>
      <c r="HT1637" s="4"/>
      <c r="HU1637" s="4"/>
      <c r="HV1637" s="4"/>
      <c r="HW1637" s="4"/>
      <c r="HX1637" s="4"/>
      <c r="HY1637" s="4"/>
      <c r="HZ1637" s="4"/>
      <c r="IA1637" s="4"/>
      <c r="IB1637" s="4"/>
      <c r="IC1637" s="4"/>
      <c r="ID1637" s="4"/>
      <c r="IE1637" s="4"/>
      <c r="IF1637" s="4"/>
    </row>
    <row r="1638" spans="26:240" x14ac:dyDescent="0.2">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c r="GW1638" s="4"/>
      <c r="GX1638" s="4"/>
      <c r="GY1638" s="4"/>
      <c r="GZ1638" s="4"/>
      <c r="HA1638" s="4"/>
      <c r="HB1638" s="4"/>
      <c r="HC1638" s="4"/>
      <c r="HD1638" s="4"/>
      <c r="HE1638" s="4"/>
      <c r="HF1638" s="4"/>
      <c r="HG1638" s="4"/>
      <c r="HH1638" s="4"/>
      <c r="HI1638" s="4"/>
      <c r="HJ1638" s="4"/>
      <c r="HK1638" s="4"/>
      <c r="HL1638" s="4"/>
      <c r="HM1638" s="4"/>
      <c r="HN1638" s="4"/>
      <c r="HO1638" s="4"/>
      <c r="HP1638" s="4"/>
      <c r="HQ1638" s="4"/>
      <c r="HR1638" s="4"/>
      <c r="HS1638" s="4"/>
      <c r="HT1638" s="4"/>
      <c r="HU1638" s="4"/>
      <c r="HV1638" s="4"/>
      <c r="HW1638" s="4"/>
      <c r="HX1638" s="4"/>
      <c r="HY1638" s="4"/>
      <c r="HZ1638" s="4"/>
      <c r="IA1638" s="4"/>
      <c r="IB1638" s="4"/>
      <c r="IC1638" s="4"/>
      <c r="ID1638" s="4"/>
      <c r="IE1638" s="4"/>
      <c r="IF1638" s="4"/>
    </row>
    <row r="1639" spans="26:240" x14ac:dyDescent="0.2">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c r="GW1639" s="4"/>
      <c r="GX1639" s="4"/>
      <c r="GY1639" s="4"/>
      <c r="GZ1639" s="4"/>
      <c r="HA1639" s="4"/>
      <c r="HB1639" s="4"/>
      <c r="HC1639" s="4"/>
      <c r="HD1639" s="4"/>
      <c r="HE1639" s="4"/>
      <c r="HF1639" s="4"/>
      <c r="HG1639" s="4"/>
      <c r="HH1639" s="4"/>
      <c r="HI1639" s="4"/>
      <c r="HJ1639" s="4"/>
      <c r="HK1639" s="4"/>
      <c r="HL1639" s="4"/>
      <c r="HM1639" s="4"/>
      <c r="HN1639" s="4"/>
      <c r="HO1639" s="4"/>
      <c r="HP1639" s="4"/>
      <c r="HQ1639" s="4"/>
      <c r="HR1639" s="4"/>
      <c r="HS1639" s="4"/>
      <c r="HT1639" s="4"/>
      <c r="HU1639" s="4"/>
      <c r="HV1639" s="4"/>
      <c r="HW1639" s="4"/>
      <c r="HX1639" s="4"/>
      <c r="HY1639" s="4"/>
      <c r="HZ1639" s="4"/>
      <c r="IA1639" s="4"/>
      <c r="IB1639" s="4"/>
      <c r="IC1639" s="4"/>
      <c r="ID1639" s="4"/>
      <c r="IE1639" s="4"/>
      <c r="IF1639" s="4"/>
    </row>
    <row r="1640" spans="26:240" x14ac:dyDescent="0.2">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c r="GW1640" s="4"/>
      <c r="GX1640" s="4"/>
      <c r="GY1640" s="4"/>
      <c r="GZ1640" s="4"/>
      <c r="HA1640" s="4"/>
      <c r="HB1640" s="4"/>
      <c r="HC1640" s="4"/>
      <c r="HD1640" s="4"/>
      <c r="HE1640" s="4"/>
      <c r="HF1640" s="4"/>
      <c r="HG1640" s="4"/>
      <c r="HH1640" s="4"/>
      <c r="HI1640" s="4"/>
      <c r="HJ1640" s="4"/>
      <c r="HK1640" s="4"/>
      <c r="HL1640" s="4"/>
      <c r="HM1640" s="4"/>
      <c r="HN1640" s="4"/>
      <c r="HO1640" s="4"/>
      <c r="HP1640" s="4"/>
      <c r="HQ1640" s="4"/>
      <c r="HR1640" s="4"/>
      <c r="HS1640" s="4"/>
      <c r="HT1640" s="4"/>
      <c r="HU1640" s="4"/>
      <c r="HV1640" s="4"/>
      <c r="HW1640" s="4"/>
      <c r="HX1640" s="4"/>
      <c r="HY1640" s="4"/>
      <c r="HZ1640" s="4"/>
      <c r="IA1640" s="4"/>
      <c r="IB1640" s="4"/>
      <c r="IC1640" s="4"/>
      <c r="ID1640" s="4"/>
      <c r="IE1640" s="4"/>
      <c r="IF1640" s="4"/>
    </row>
    <row r="1641" spans="26:240" x14ac:dyDescent="0.2">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c r="GW1641" s="4"/>
      <c r="GX1641" s="4"/>
      <c r="GY1641" s="4"/>
      <c r="GZ1641" s="4"/>
      <c r="HA1641" s="4"/>
      <c r="HB1641" s="4"/>
      <c r="HC1641" s="4"/>
      <c r="HD1641" s="4"/>
      <c r="HE1641" s="4"/>
      <c r="HF1641" s="4"/>
      <c r="HG1641" s="4"/>
      <c r="HH1641" s="4"/>
      <c r="HI1641" s="4"/>
      <c r="HJ1641" s="4"/>
      <c r="HK1641" s="4"/>
      <c r="HL1641" s="4"/>
      <c r="HM1641" s="4"/>
      <c r="HN1641" s="4"/>
      <c r="HO1641" s="4"/>
      <c r="HP1641" s="4"/>
      <c r="HQ1641" s="4"/>
      <c r="HR1641" s="4"/>
      <c r="HS1641" s="4"/>
      <c r="HT1641" s="4"/>
      <c r="HU1641" s="4"/>
      <c r="HV1641" s="4"/>
      <c r="HW1641" s="4"/>
      <c r="HX1641" s="4"/>
      <c r="HY1641" s="4"/>
      <c r="HZ1641" s="4"/>
      <c r="IA1641" s="4"/>
      <c r="IB1641" s="4"/>
      <c r="IC1641" s="4"/>
      <c r="ID1641" s="4"/>
      <c r="IE1641" s="4"/>
      <c r="IF1641" s="4"/>
    </row>
    <row r="1642" spans="26:240" x14ac:dyDescent="0.2">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c r="GW1642" s="4"/>
      <c r="GX1642" s="4"/>
      <c r="GY1642" s="4"/>
      <c r="GZ1642" s="4"/>
      <c r="HA1642" s="4"/>
      <c r="HB1642" s="4"/>
      <c r="HC1642" s="4"/>
      <c r="HD1642" s="4"/>
      <c r="HE1642" s="4"/>
      <c r="HF1642" s="4"/>
      <c r="HG1642" s="4"/>
      <c r="HH1642" s="4"/>
      <c r="HI1642" s="4"/>
      <c r="HJ1642" s="4"/>
      <c r="HK1642" s="4"/>
      <c r="HL1642" s="4"/>
      <c r="HM1642" s="4"/>
      <c r="HN1642" s="4"/>
      <c r="HO1642" s="4"/>
      <c r="HP1642" s="4"/>
      <c r="HQ1642" s="4"/>
      <c r="HR1642" s="4"/>
      <c r="HS1642" s="4"/>
      <c r="HT1642" s="4"/>
      <c r="HU1642" s="4"/>
      <c r="HV1642" s="4"/>
      <c r="HW1642" s="4"/>
      <c r="HX1642" s="4"/>
      <c r="HY1642" s="4"/>
      <c r="HZ1642" s="4"/>
      <c r="IA1642" s="4"/>
      <c r="IB1642" s="4"/>
      <c r="IC1642" s="4"/>
      <c r="ID1642" s="4"/>
      <c r="IE1642" s="4"/>
      <c r="IF1642" s="4"/>
    </row>
    <row r="1643" spans="26:240" x14ac:dyDescent="0.2">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c r="GW1643" s="4"/>
      <c r="GX1643" s="4"/>
      <c r="GY1643" s="4"/>
      <c r="GZ1643" s="4"/>
      <c r="HA1643" s="4"/>
      <c r="HB1643" s="4"/>
      <c r="HC1643" s="4"/>
      <c r="HD1643" s="4"/>
      <c r="HE1643" s="4"/>
      <c r="HF1643" s="4"/>
      <c r="HG1643" s="4"/>
      <c r="HH1643" s="4"/>
      <c r="HI1643" s="4"/>
      <c r="HJ1643" s="4"/>
      <c r="HK1643" s="4"/>
      <c r="HL1643" s="4"/>
      <c r="HM1643" s="4"/>
      <c r="HN1643" s="4"/>
      <c r="HO1643" s="4"/>
      <c r="HP1643" s="4"/>
      <c r="HQ1643" s="4"/>
      <c r="HR1643" s="4"/>
      <c r="HS1643" s="4"/>
      <c r="HT1643" s="4"/>
      <c r="HU1643" s="4"/>
      <c r="HV1643" s="4"/>
      <c r="HW1643" s="4"/>
      <c r="HX1643" s="4"/>
      <c r="HY1643" s="4"/>
      <c r="HZ1643" s="4"/>
      <c r="IA1643" s="4"/>
      <c r="IB1643" s="4"/>
      <c r="IC1643" s="4"/>
      <c r="ID1643" s="4"/>
      <c r="IE1643" s="4"/>
      <c r="IF1643" s="4"/>
    </row>
    <row r="1644" spans="26:240" x14ac:dyDescent="0.2">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c r="GW1644" s="4"/>
      <c r="GX1644" s="4"/>
      <c r="GY1644" s="4"/>
      <c r="GZ1644" s="4"/>
      <c r="HA1644" s="4"/>
      <c r="HB1644" s="4"/>
      <c r="HC1644" s="4"/>
      <c r="HD1644" s="4"/>
      <c r="HE1644" s="4"/>
      <c r="HF1644" s="4"/>
      <c r="HG1644" s="4"/>
      <c r="HH1644" s="4"/>
      <c r="HI1644" s="4"/>
      <c r="HJ1644" s="4"/>
      <c r="HK1644" s="4"/>
      <c r="HL1644" s="4"/>
      <c r="HM1644" s="4"/>
      <c r="HN1644" s="4"/>
      <c r="HO1644" s="4"/>
      <c r="HP1644" s="4"/>
      <c r="HQ1644" s="4"/>
      <c r="HR1644" s="4"/>
      <c r="HS1644" s="4"/>
      <c r="HT1644" s="4"/>
      <c r="HU1644" s="4"/>
      <c r="HV1644" s="4"/>
      <c r="HW1644" s="4"/>
      <c r="HX1644" s="4"/>
      <c r="HY1644" s="4"/>
      <c r="HZ1644" s="4"/>
      <c r="IA1644" s="4"/>
      <c r="IB1644" s="4"/>
      <c r="IC1644" s="4"/>
      <c r="ID1644" s="4"/>
      <c r="IE1644" s="4"/>
      <c r="IF1644" s="4"/>
    </row>
    <row r="1645" spans="26:240" x14ac:dyDescent="0.2">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c r="GW1645" s="4"/>
      <c r="GX1645" s="4"/>
      <c r="GY1645" s="4"/>
      <c r="GZ1645" s="4"/>
      <c r="HA1645" s="4"/>
      <c r="HB1645" s="4"/>
      <c r="HC1645" s="4"/>
      <c r="HD1645" s="4"/>
      <c r="HE1645" s="4"/>
      <c r="HF1645" s="4"/>
      <c r="HG1645" s="4"/>
      <c r="HH1645" s="4"/>
      <c r="HI1645" s="4"/>
      <c r="HJ1645" s="4"/>
      <c r="HK1645" s="4"/>
      <c r="HL1645" s="4"/>
      <c r="HM1645" s="4"/>
      <c r="HN1645" s="4"/>
      <c r="HO1645" s="4"/>
      <c r="HP1645" s="4"/>
      <c r="HQ1645" s="4"/>
      <c r="HR1645" s="4"/>
      <c r="HS1645" s="4"/>
      <c r="HT1645" s="4"/>
      <c r="HU1645" s="4"/>
      <c r="HV1645" s="4"/>
      <c r="HW1645" s="4"/>
      <c r="HX1645" s="4"/>
      <c r="HY1645" s="4"/>
      <c r="HZ1645" s="4"/>
      <c r="IA1645" s="4"/>
      <c r="IB1645" s="4"/>
      <c r="IC1645" s="4"/>
      <c r="ID1645" s="4"/>
      <c r="IE1645" s="4"/>
      <c r="IF1645" s="4"/>
    </row>
    <row r="1646" spans="26:240" x14ac:dyDescent="0.2">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c r="GW1646" s="4"/>
      <c r="GX1646" s="4"/>
      <c r="GY1646" s="4"/>
      <c r="GZ1646" s="4"/>
      <c r="HA1646" s="4"/>
      <c r="HB1646" s="4"/>
      <c r="HC1646" s="4"/>
      <c r="HD1646" s="4"/>
      <c r="HE1646" s="4"/>
      <c r="HF1646" s="4"/>
      <c r="HG1646" s="4"/>
      <c r="HH1646" s="4"/>
      <c r="HI1646" s="4"/>
      <c r="HJ1646" s="4"/>
      <c r="HK1646" s="4"/>
      <c r="HL1646" s="4"/>
      <c r="HM1646" s="4"/>
      <c r="HN1646" s="4"/>
      <c r="HO1646" s="4"/>
      <c r="HP1646" s="4"/>
      <c r="HQ1646" s="4"/>
      <c r="HR1646" s="4"/>
      <c r="HS1646" s="4"/>
      <c r="HT1646" s="4"/>
      <c r="HU1646" s="4"/>
      <c r="HV1646" s="4"/>
      <c r="HW1646" s="4"/>
      <c r="HX1646" s="4"/>
      <c r="HY1646" s="4"/>
      <c r="HZ1646" s="4"/>
      <c r="IA1646" s="4"/>
      <c r="IB1646" s="4"/>
      <c r="IC1646" s="4"/>
      <c r="ID1646" s="4"/>
      <c r="IE1646" s="4"/>
      <c r="IF1646" s="4"/>
    </row>
    <row r="1647" spans="26:240" x14ac:dyDescent="0.2">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c r="GW1647" s="4"/>
      <c r="GX1647" s="4"/>
      <c r="GY1647" s="4"/>
      <c r="GZ1647" s="4"/>
      <c r="HA1647" s="4"/>
      <c r="HB1647" s="4"/>
      <c r="HC1647" s="4"/>
      <c r="HD1647" s="4"/>
      <c r="HE1647" s="4"/>
      <c r="HF1647" s="4"/>
      <c r="HG1647" s="4"/>
      <c r="HH1647" s="4"/>
      <c r="HI1647" s="4"/>
      <c r="HJ1647" s="4"/>
      <c r="HK1647" s="4"/>
      <c r="HL1647" s="4"/>
      <c r="HM1647" s="4"/>
      <c r="HN1647" s="4"/>
      <c r="HO1647" s="4"/>
      <c r="HP1647" s="4"/>
      <c r="HQ1647" s="4"/>
      <c r="HR1647" s="4"/>
      <c r="HS1647" s="4"/>
      <c r="HT1647" s="4"/>
      <c r="HU1647" s="4"/>
      <c r="HV1647" s="4"/>
      <c r="HW1647" s="4"/>
      <c r="HX1647" s="4"/>
      <c r="HY1647" s="4"/>
      <c r="HZ1647" s="4"/>
      <c r="IA1647" s="4"/>
      <c r="IB1647" s="4"/>
      <c r="IC1647" s="4"/>
      <c r="ID1647" s="4"/>
      <c r="IE1647" s="4"/>
      <c r="IF1647" s="4"/>
    </row>
    <row r="1648" spans="26:240" x14ac:dyDescent="0.2">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c r="GW1648" s="4"/>
      <c r="GX1648" s="4"/>
      <c r="GY1648" s="4"/>
      <c r="GZ1648" s="4"/>
      <c r="HA1648" s="4"/>
      <c r="HB1648" s="4"/>
      <c r="HC1648" s="4"/>
      <c r="HD1648" s="4"/>
      <c r="HE1648" s="4"/>
      <c r="HF1648" s="4"/>
      <c r="HG1648" s="4"/>
      <c r="HH1648" s="4"/>
      <c r="HI1648" s="4"/>
      <c r="HJ1648" s="4"/>
      <c r="HK1648" s="4"/>
      <c r="HL1648" s="4"/>
      <c r="HM1648" s="4"/>
      <c r="HN1648" s="4"/>
      <c r="HO1648" s="4"/>
      <c r="HP1648" s="4"/>
      <c r="HQ1648" s="4"/>
      <c r="HR1648" s="4"/>
      <c r="HS1648" s="4"/>
      <c r="HT1648" s="4"/>
      <c r="HU1648" s="4"/>
      <c r="HV1648" s="4"/>
      <c r="HW1648" s="4"/>
      <c r="HX1648" s="4"/>
      <c r="HY1648" s="4"/>
      <c r="HZ1648" s="4"/>
      <c r="IA1648" s="4"/>
      <c r="IB1648" s="4"/>
      <c r="IC1648" s="4"/>
      <c r="ID1648" s="4"/>
      <c r="IE1648" s="4"/>
      <c r="IF1648" s="4"/>
    </row>
    <row r="1649" spans="26:240" x14ac:dyDescent="0.2">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c r="GW1649" s="4"/>
      <c r="GX1649" s="4"/>
      <c r="GY1649" s="4"/>
      <c r="GZ1649" s="4"/>
      <c r="HA1649" s="4"/>
      <c r="HB1649" s="4"/>
      <c r="HC1649" s="4"/>
      <c r="HD1649" s="4"/>
      <c r="HE1649" s="4"/>
      <c r="HF1649" s="4"/>
      <c r="HG1649" s="4"/>
      <c r="HH1649" s="4"/>
      <c r="HI1649" s="4"/>
      <c r="HJ1649" s="4"/>
      <c r="HK1649" s="4"/>
      <c r="HL1649" s="4"/>
      <c r="HM1649" s="4"/>
      <c r="HN1649" s="4"/>
      <c r="HO1649" s="4"/>
      <c r="HP1649" s="4"/>
      <c r="HQ1649" s="4"/>
      <c r="HR1649" s="4"/>
      <c r="HS1649" s="4"/>
      <c r="HT1649" s="4"/>
      <c r="HU1649" s="4"/>
      <c r="HV1649" s="4"/>
      <c r="HW1649" s="4"/>
      <c r="HX1649" s="4"/>
      <c r="HY1649" s="4"/>
      <c r="HZ1649" s="4"/>
      <c r="IA1649" s="4"/>
      <c r="IB1649" s="4"/>
      <c r="IC1649" s="4"/>
      <c r="ID1649" s="4"/>
      <c r="IE1649" s="4"/>
      <c r="IF1649" s="4"/>
    </row>
    <row r="1650" spans="26:240" x14ac:dyDescent="0.2">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c r="GW1650" s="4"/>
      <c r="GX1650" s="4"/>
      <c r="GY1650" s="4"/>
      <c r="GZ1650" s="4"/>
      <c r="HA1650" s="4"/>
      <c r="HB1650" s="4"/>
      <c r="HC1650" s="4"/>
      <c r="HD1650" s="4"/>
      <c r="HE1650" s="4"/>
      <c r="HF1650" s="4"/>
      <c r="HG1650" s="4"/>
      <c r="HH1650" s="4"/>
      <c r="HI1650" s="4"/>
      <c r="HJ1650" s="4"/>
      <c r="HK1650" s="4"/>
      <c r="HL1650" s="4"/>
      <c r="HM1650" s="4"/>
      <c r="HN1650" s="4"/>
      <c r="HO1650" s="4"/>
      <c r="HP1650" s="4"/>
      <c r="HQ1650" s="4"/>
      <c r="HR1650" s="4"/>
      <c r="HS1650" s="4"/>
      <c r="HT1650" s="4"/>
      <c r="HU1650" s="4"/>
      <c r="HV1650" s="4"/>
      <c r="HW1650" s="4"/>
      <c r="HX1650" s="4"/>
      <c r="HY1650" s="4"/>
      <c r="HZ1650" s="4"/>
      <c r="IA1650" s="4"/>
      <c r="IB1650" s="4"/>
      <c r="IC1650" s="4"/>
      <c r="ID1650" s="4"/>
      <c r="IE1650" s="4"/>
      <c r="IF1650" s="4"/>
    </row>
    <row r="1651" spans="26:240" x14ac:dyDescent="0.2">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c r="GW1651" s="4"/>
      <c r="GX1651" s="4"/>
      <c r="GY1651" s="4"/>
      <c r="GZ1651" s="4"/>
      <c r="HA1651" s="4"/>
      <c r="HB1651" s="4"/>
      <c r="HC1651" s="4"/>
      <c r="HD1651" s="4"/>
      <c r="HE1651" s="4"/>
      <c r="HF1651" s="4"/>
      <c r="HG1651" s="4"/>
      <c r="HH1651" s="4"/>
      <c r="HI1651" s="4"/>
      <c r="HJ1651" s="4"/>
      <c r="HK1651" s="4"/>
      <c r="HL1651" s="4"/>
      <c r="HM1651" s="4"/>
      <c r="HN1651" s="4"/>
      <c r="HO1651" s="4"/>
      <c r="HP1651" s="4"/>
      <c r="HQ1651" s="4"/>
      <c r="HR1651" s="4"/>
      <c r="HS1651" s="4"/>
      <c r="HT1651" s="4"/>
      <c r="HU1651" s="4"/>
      <c r="HV1651" s="4"/>
      <c r="HW1651" s="4"/>
      <c r="HX1651" s="4"/>
      <c r="HY1651" s="4"/>
      <c r="HZ1651" s="4"/>
      <c r="IA1651" s="4"/>
      <c r="IB1651" s="4"/>
      <c r="IC1651" s="4"/>
      <c r="ID1651" s="4"/>
      <c r="IE1651" s="4"/>
      <c r="IF1651" s="4"/>
    </row>
    <row r="1652" spans="26:240" x14ac:dyDescent="0.2">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c r="GW1652" s="4"/>
      <c r="GX1652" s="4"/>
      <c r="GY1652" s="4"/>
      <c r="GZ1652" s="4"/>
      <c r="HA1652" s="4"/>
      <c r="HB1652" s="4"/>
      <c r="HC1652" s="4"/>
      <c r="HD1652" s="4"/>
      <c r="HE1652" s="4"/>
      <c r="HF1652" s="4"/>
      <c r="HG1652" s="4"/>
      <c r="HH1652" s="4"/>
      <c r="HI1652" s="4"/>
      <c r="HJ1652" s="4"/>
      <c r="HK1652" s="4"/>
      <c r="HL1652" s="4"/>
      <c r="HM1652" s="4"/>
      <c r="HN1652" s="4"/>
      <c r="HO1652" s="4"/>
      <c r="HP1652" s="4"/>
      <c r="HQ1652" s="4"/>
      <c r="HR1652" s="4"/>
      <c r="HS1652" s="4"/>
      <c r="HT1652" s="4"/>
      <c r="HU1652" s="4"/>
      <c r="HV1652" s="4"/>
      <c r="HW1652" s="4"/>
      <c r="HX1652" s="4"/>
      <c r="HY1652" s="4"/>
      <c r="HZ1652" s="4"/>
      <c r="IA1652" s="4"/>
      <c r="IB1652" s="4"/>
      <c r="IC1652" s="4"/>
      <c r="ID1652" s="4"/>
      <c r="IE1652" s="4"/>
      <c r="IF1652" s="4"/>
    </row>
    <row r="1653" spans="26:240" x14ac:dyDescent="0.2">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c r="GW1653" s="4"/>
      <c r="GX1653" s="4"/>
      <c r="GY1653" s="4"/>
      <c r="GZ1653" s="4"/>
      <c r="HA1653" s="4"/>
      <c r="HB1653" s="4"/>
      <c r="HC1653" s="4"/>
      <c r="HD1653" s="4"/>
      <c r="HE1653" s="4"/>
      <c r="HF1653" s="4"/>
      <c r="HG1653" s="4"/>
      <c r="HH1653" s="4"/>
      <c r="HI1653" s="4"/>
      <c r="HJ1653" s="4"/>
      <c r="HK1653" s="4"/>
      <c r="HL1653" s="4"/>
      <c r="HM1653" s="4"/>
      <c r="HN1653" s="4"/>
      <c r="HO1653" s="4"/>
      <c r="HP1653" s="4"/>
      <c r="HQ1653" s="4"/>
      <c r="HR1653" s="4"/>
      <c r="HS1653" s="4"/>
      <c r="HT1653" s="4"/>
      <c r="HU1653" s="4"/>
      <c r="HV1653" s="4"/>
      <c r="HW1653" s="4"/>
      <c r="HX1653" s="4"/>
      <c r="HY1653" s="4"/>
      <c r="HZ1653" s="4"/>
      <c r="IA1653" s="4"/>
      <c r="IB1653" s="4"/>
      <c r="IC1653" s="4"/>
      <c r="ID1653" s="4"/>
      <c r="IE1653" s="4"/>
      <c r="IF1653" s="4"/>
    </row>
    <row r="1654" spans="26:240" x14ac:dyDescent="0.2">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c r="GW1654" s="4"/>
      <c r="GX1654" s="4"/>
      <c r="GY1654" s="4"/>
      <c r="GZ1654" s="4"/>
      <c r="HA1654" s="4"/>
      <c r="HB1654" s="4"/>
      <c r="HC1654" s="4"/>
      <c r="HD1654" s="4"/>
      <c r="HE1654" s="4"/>
      <c r="HF1654" s="4"/>
      <c r="HG1654" s="4"/>
      <c r="HH1654" s="4"/>
      <c r="HI1654" s="4"/>
      <c r="HJ1654" s="4"/>
      <c r="HK1654" s="4"/>
      <c r="HL1654" s="4"/>
      <c r="HM1654" s="4"/>
      <c r="HN1654" s="4"/>
      <c r="HO1654" s="4"/>
      <c r="HP1654" s="4"/>
      <c r="HQ1654" s="4"/>
      <c r="HR1654" s="4"/>
      <c r="HS1654" s="4"/>
      <c r="HT1654" s="4"/>
      <c r="HU1654" s="4"/>
      <c r="HV1654" s="4"/>
      <c r="HW1654" s="4"/>
      <c r="HX1654" s="4"/>
      <c r="HY1654" s="4"/>
      <c r="HZ1654" s="4"/>
      <c r="IA1654" s="4"/>
      <c r="IB1654" s="4"/>
      <c r="IC1654" s="4"/>
      <c r="ID1654" s="4"/>
      <c r="IE1654" s="4"/>
      <c r="IF1654" s="4"/>
    </row>
    <row r="1655" spans="26:240" x14ac:dyDescent="0.2">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c r="GW1655" s="4"/>
      <c r="GX1655" s="4"/>
      <c r="GY1655" s="4"/>
      <c r="GZ1655" s="4"/>
      <c r="HA1655" s="4"/>
      <c r="HB1655" s="4"/>
      <c r="HC1655" s="4"/>
      <c r="HD1655" s="4"/>
      <c r="HE1655" s="4"/>
      <c r="HF1655" s="4"/>
      <c r="HG1655" s="4"/>
      <c r="HH1655" s="4"/>
      <c r="HI1655" s="4"/>
      <c r="HJ1655" s="4"/>
      <c r="HK1655" s="4"/>
      <c r="HL1655" s="4"/>
      <c r="HM1655" s="4"/>
      <c r="HN1655" s="4"/>
      <c r="HO1655" s="4"/>
      <c r="HP1655" s="4"/>
      <c r="HQ1655" s="4"/>
      <c r="HR1655" s="4"/>
      <c r="HS1655" s="4"/>
      <c r="HT1655" s="4"/>
      <c r="HU1655" s="4"/>
      <c r="HV1655" s="4"/>
      <c r="HW1655" s="4"/>
      <c r="HX1655" s="4"/>
      <c r="HY1655" s="4"/>
      <c r="HZ1655" s="4"/>
      <c r="IA1655" s="4"/>
      <c r="IB1655" s="4"/>
      <c r="IC1655" s="4"/>
      <c r="ID1655" s="4"/>
      <c r="IE1655" s="4"/>
      <c r="IF1655" s="4"/>
    </row>
    <row r="1656" spans="26:240" x14ac:dyDescent="0.2">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c r="GW1656" s="4"/>
      <c r="GX1656" s="4"/>
      <c r="GY1656" s="4"/>
      <c r="GZ1656" s="4"/>
      <c r="HA1656" s="4"/>
      <c r="HB1656" s="4"/>
      <c r="HC1656" s="4"/>
      <c r="HD1656" s="4"/>
      <c r="HE1656" s="4"/>
      <c r="HF1656" s="4"/>
      <c r="HG1656" s="4"/>
      <c r="HH1656" s="4"/>
      <c r="HI1656" s="4"/>
      <c r="HJ1656" s="4"/>
      <c r="HK1656" s="4"/>
      <c r="HL1656" s="4"/>
      <c r="HM1656" s="4"/>
      <c r="HN1656" s="4"/>
      <c r="HO1656" s="4"/>
      <c r="HP1656" s="4"/>
      <c r="HQ1656" s="4"/>
      <c r="HR1656" s="4"/>
      <c r="HS1656" s="4"/>
      <c r="HT1656" s="4"/>
      <c r="HU1656" s="4"/>
      <c r="HV1656" s="4"/>
      <c r="HW1656" s="4"/>
      <c r="HX1656" s="4"/>
      <c r="HY1656" s="4"/>
      <c r="HZ1656" s="4"/>
      <c r="IA1656" s="4"/>
      <c r="IB1656" s="4"/>
      <c r="IC1656" s="4"/>
      <c r="ID1656" s="4"/>
      <c r="IE1656" s="4"/>
      <c r="IF1656" s="4"/>
    </row>
    <row r="1657" spans="26:240" x14ac:dyDescent="0.2">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c r="GW1657" s="4"/>
      <c r="GX1657" s="4"/>
      <c r="GY1657" s="4"/>
      <c r="GZ1657" s="4"/>
      <c r="HA1657" s="4"/>
      <c r="HB1657" s="4"/>
      <c r="HC1657" s="4"/>
      <c r="HD1657" s="4"/>
      <c r="HE1657" s="4"/>
      <c r="HF1657" s="4"/>
      <c r="HG1657" s="4"/>
      <c r="HH1657" s="4"/>
      <c r="HI1657" s="4"/>
      <c r="HJ1657" s="4"/>
      <c r="HK1657" s="4"/>
      <c r="HL1657" s="4"/>
      <c r="HM1657" s="4"/>
      <c r="HN1657" s="4"/>
      <c r="HO1657" s="4"/>
      <c r="HP1657" s="4"/>
      <c r="HQ1657" s="4"/>
      <c r="HR1657" s="4"/>
      <c r="HS1657" s="4"/>
      <c r="HT1657" s="4"/>
      <c r="HU1657" s="4"/>
      <c r="HV1657" s="4"/>
      <c r="HW1657" s="4"/>
      <c r="HX1657" s="4"/>
      <c r="HY1657" s="4"/>
      <c r="HZ1657" s="4"/>
      <c r="IA1657" s="4"/>
      <c r="IB1657" s="4"/>
      <c r="IC1657" s="4"/>
      <c r="ID1657" s="4"/>
      <c r="IE1657" s="4"/>
      <c r="IF1657" s="4"/>
    </row>
    <row r="1658" spans="26:240" x14ac:dyDescent="0.2">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c r="GW1658" s="4"/>
      <c r="GX1658" s="4"/>
      <c r="GY1658" s="4"/>
      <c r="GZ1658" s="4"/>
      <c r="HA1658" s="4"/>
      <c r="HB1658" s="4"/>
      <c r="HC1658" s="4"/>
      <c r="HD1658" s="4"/>
      <c r="HE1658" s="4"/>
      <c r="HF1658" s="4"/>
      <c r="HG1658" s="4"/>
      <c r="HH1658" s="4"/>
      <c r="HI1658" s="4"/>
      <c r="HJ1658" s="4"/>
      <c r="HK1658" s="4"/>
      <c r="HL1658" s="4"/>
      <c r="HM1658" s="4"/>
      <c r="HN1658" s="4"/>
      <c r="HO1658" s="4"/>
      <c r="HP1658" s="4"/>
      <c r="HQ1658" s="4"/>
      <c r="HR1658" s="4"/>
      <c r="HS1658" s="4"/>
      <c r="HT1658" s="4"/>
      <c r="HU1658" s="4"/>
      <c r="HV1658" s="4"/>
      <c r="HW1658" s="4"/>
      <c r="HX1658" s="4"/>
      <c r="HY1658" s="4"/>
      <c r="HZ1658" s="4"/>
      <c r="IA1658" s="4"/>
      <c r="IB1658" s="4"/>
      <c r="IC1658" s="4"/>
      <c r="ID1658" s="4"/>
      <c r="IE1658" s="4"/>
      <c r="IF1658" s="4"/>
    </row>
    <row r="1659" spans="26:240" x14ac:dyDescent="0.2">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c r="GW1659" s="4"/>
      <c r="GX1659" s="4"/>
      <c r="GY1659" s="4"/>
      <c r="GZ1659" s="4"/>
      <c r="HA1659" s="4"/>
      <c r="HB1659" s="4"/>
      <c r="HC1659" s="4"/>
      <c r="HD1659" s="4"/>
      <c r="HE1659" s="4"/>
      <c r="HF1659" s="4"/>
      <c r="HG1659" s="4"/>
      <c r="HH1659" s="4"/>
      <c r="HI1659" s="4"/>
      <c r="HJ1659" s="4"/>
      <c r="HK1659" s="4"/>
      <c r="HL1659" s="4"/>
      <c r="HM1659" s="4"/>
      <c r="HN1659" s="4"/>
      <c r="HO1659" s="4"/>
      <c r="HP1659" s="4"/>
      <c r="HQ1659" s="4"/>
      <c r="HR1659" s="4"/>
      <c r="HS1659" s="4"/>
      <c r="HT1659" s="4"/>
      <c r="HU1659" s="4"/>
      <c r="HV1659" s="4"/>
      <c r="HW1659" s="4"/>
      <c r="HX1659" s="4"/>
      <c r="HY1659" s="4"/>
      <c r="HZ1659" s="4"/>
      <c r="IA1659" s="4"/>
      <c r="IB1659" s="4"/>
      <c r="IC1659" s="4"/>
      <c r="ID1659" s="4"/>
      <c r="IE1659" s="4"/>
      <c r="IF1659" s="4"/>
    </row>
    <row r="1660" spans="26:240" x14ac:dyDescent="0.2">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c r="GW1660" s="4"/>
      <c r="GX1660" s="4"/>
      <c r="GY1660" s="4"/>
      <c r="GZ1660" s="4"/>
      <c r="HA1660" s="4"/>
      <c r="HB1660" s="4"/>
      <c r="HC1660" s="4"/>
      <c r="HD1660" s="4"/>
      <c r="HE1660" s="4"/>
      <c r="HF1660" s="4"/>
      <c r="HG1660" s="4"/>
      <c r="HH1660" s="4"/>
      <c r="HI1660" s="4"/>
      <c r="HJ1660" s="4"/>
      <c r="HK1660" s="4"/>
      <c r="HL1660" s="4"/>
      <c r="HM1660" s="4"/>
      <c r="HN1660" s="4"/>
      <c r="HO1660" s="4"/>
      <c r="HP1660" s="4"/>
      <c r="HQ1660" s="4"/>
      <c r="HR1660" s="4"/>
      <c r="HS1660" s="4"/>
      <c r="HT1660" s="4"/>
      <c r="HU1660" s="4"/>
      <c r="HV1660" s="4"/>
      <c r="HW1660" s="4"/>
      <c r="HX1660" s="4"/>
      <c r="HY1660" s="4"/>
      <c r="HZ1660" s="4"/>
      <c r="IA1660" s="4"/>
      <c r="IB1660" s="4"/>
      <c r="IC1660" s="4"/>
      <c r="ID1660" s="4"/>
      <c r="IE1660" s="4"/>
      <c r="IF1660" s="4"/>
    </row>
    <row r="1661" spans="26:240" x14ac:dyDescent="0.2">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c r="GW1661" s="4"/>
      <c r="GX1661" s="4"/>
      <c r="GY1661" s="4"/>
      <c r="GZ1661" s="4"/>
      <c r="HA1661" s="4"/>
      <c r="HB1661" s="4"/>
      <c r="HC1661" s="4"/>
      <c r="HD1661" s="4"/>
      <c r="HE1661" s="4"/>
      <c r="HF1661" s="4"/>
      <c r="HG1661" s="4"/>
      <c r="HH1661" s="4"/>
      <c r="HI1661" s="4"/>
      <c r="HJ1661" s="4"/>
      <c r="HK1661" s="4"/>
      <c r="HL1661" s="4"/>
      <c r="HM1661" s="4"/>
      <c r="HN1661" s="4"/>
      <c r="HO1661" s="4"/>
      <c r="HP1661" s="4"/>
      <c r="HQ1661" s="4"/>
      <c r="HR1661" s="4"/>
      <c r="HS1661" s="4"/>
      <c r="HT1661" s="4"/>
      <c r="HU1661" s="4"/>
      <c r="HV1661" s="4"/>
      <c r="HW1661" s="4"/>
      <c r="HX1661" s="4"/>
      <c r="HY1661" s="4"/>
      <c r="HZ1661" s="4"/>
      <c r="IA1661" s="4"/>
      <c r="IB1661" s="4"/>
      <c r="IC1661" s="4"/>
      <c r="ID1661" s="4"/>
      <c r="IE1661" s="4"/>
      <c r="IF1661" s="4"/>
    </row>
    <row r="1662" spans="26:240" x14ac:dyDescent="0.2">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c r="GW1662" s="4"/>
      <c r="GX1662" s="4"/>
      <c r="GY1662" s="4"/>
      <c r="GZ1662" s="4"/>
      <c r="HA1662" s="4"/>
      <c r="HB1662" s="4"/>
      <c r="HC1662" s="4"/>
      <c r="HD1662" s="4"/>
      <c r="HE1662" s="4"/>
      <c r="HF1662" s="4"/>
      <c r="HG1662" s="4"/>
      <c r="HH1662" s="4"/>
      <c r="HI1662" s="4"/>
      <c r="HJ1662" s="4"/>
      <c r="HK1662" s="4"/>
      <c r="HL1662" s="4"/>
      <c r="HM1662" s="4"/>
      <c r="HN1662" s="4"/>
      <c r="HO1662" s="4"/>
      <c r="HP1662" s="4"/>
      <c r="HQ1662" s="4"/>
      <c r="HR1662" s="4"/>
      <c r="HS1662" s="4"/>
      <c r="HT1662" s="4"/>
      <c r="HU1662" s="4"/>
      <c r="HV1662" s="4"/>
      <c r="HW1662" s="4"/>
      <c r="HX1662" s="4"/>
      <c r="HY1662" s="4"/>
      <c r="HZ1662" s="4"/>
      <c r="IA1662" s="4"/>
      <c r="IB1662" s="4"/>
      <c r="IC1662" s="4"/>
      <c r="ID1662" s="4"/>
      <c r="IE1662" s="4"/>
      <c r="IF1662" s="4"/>
    </row>
    <row r="1663" spans="26:240" x14ac:dyDescent="0.2">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c r="GW1663" s="4"/>
      <c r="GX1663" s="4"/>
      <c r="GY1663" s="4"/>
      <c r="GZ1663" s="4"/>
      <c r="HA1663" s="4"/>
      <c r="HB1663" s="4"/>
      <c r="HC1663" s="4"/>
      <c r="HD1663" s="4"/>
      <c r="HE1663" s="4"/>
      <c r="HF1663" s="4"/>
      <c r="HG1663" s="4"/>
      <c r="HH1663" s="4"/>
      <c r="HI1663" s="4"/>
      <c r="HJ1663" s="4"/>
      <c r="HK1663" s="4"/>
      <c r="HL1663" s="4"/>
      <c r="HM1663" s="4"/>
      <c r="HN1663" s="4"/>
      <c r="HO1663" s="4"/>
      <c r="HP1663" s="4"/>
      <c r="HQ1663" s="4"/>
      <c r="HR1663" s="4"/>
      <c r="HS1663" s="4"/>
      <c r="HT1663" s="4"/>
      <c r="HU1663" s="4"/>
      <c r="HV1663" s="4"/>
      <c r="HW1663" s="4"/>
      <c r="HX1663" s="4"/>
      <c r="HY1663" s="4"/>
      <c r="HZ1663" s="4"/>
      <c r="IA1663" s="4"/>
      <c r="IB1663" s="4"/>
      <c r="IC1663" s="4"/>
      <c r="ID1663" s="4"/>
      <c r="IE1663" s="4"/>
      <c r="IF1663" s="4"/>
    </row>
    <row r="1664" spans="26:240" x14ac:dyDescent="0.2">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c r="GW1664" s="4"/>
      <c r="GX1664" s="4"/>
      <c r="GY1664" s="4"/>
      <c r="GZ1664" s="4"/>
      <c r="HA1664" s="4"/>
      <c r="HB1664" s="4"/>
      <c r="HC1664" s="4"/>
      <c r="HD1664" s="4"/>
      <c r="HE1664" s="4"/>
      <c r="HF1664" s="4"/>
      <c r="HG1664" s="4"/>
      <c r="HH1664" s="4"/>
      <c r="HI1664" s="4"/>
      <c r="HJ1664" s="4"/>
      <c r="HK1664" s="4"/>
      <c r="HL1664" s="4"/>
      <c r="HM1664" s="4"/>
      <c r="HN1664" s="4"/>
      <c r="HO1664" s="4"/>
      <c r="HP1664" s="4"/>
      <c r="HQ1664" s="4"/>
      <c r="HR1664" s="4"/>
      <c r="HS1664" s="4"/>
      <c r="HT1664" s="4"/>
      <c r="HU1664" s="4"/>
      <c r="HV1664" s="4"/>
      <c r="HW1664" s="4"/>
      <c r="HX1664" s="4"/>
      <c r="HY1664" s="4"/>
      <c r="HZ1664" s="4"/>
      <c r="IA1664" s="4"/>
      <c r="IB1664" s="4"/>
      <c r="IC1664" s="4"/>
      <c r="ID1664" s="4"/>
      <c r="IE1664" s="4"/>
      <c r="IF1664" s="4"/>
    </row>
    <row r="1665" spans="26:240" x14ac:dyDescent="0.2">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c r="GW1665" s="4"/>
      <c r="GX1665" s="4"/>
      <c r="GY1665" s="4"/>
      <c r="GZ1665" s="4"/>
      <c r="HA1665" s="4"/>
      <c r="HB1665" s="4"/>
      <c r="HC1665" s="4"/>
      <c r="HD1665" s="4"/>
      <c r="HE1665" s="4"/>
      <c r="HF1665" s="4"/>
      <c r="HG1665" s="4"/>
      <c r="HH1665" s="4"/>
      <c r="HI1665" s="4"/>
      <c r="HJ1665" s="4"/>
      <c r="HK1665" s="4"/>
      <c r="HL1665" s="4"/>
      <c r="HM1665" s="4"/>
      <c r="HN1665" s="4"/>
      <c r="HO1665" s="4"/>
      <c r="HP1665" s="4"/>
      <c r="HQ1665" s="4"/>
      <c r="HR1665" s="4"/>
      <c r="HS1665" s="4"/>
      <c r="HT1665" s="4"/>
      <c r="HU1665" s="4"/>
      <c r="HV1665" s="4"/>
      <c r="HW1665" s="4"/>
      <c r="HX1665" s="4"/>
      <c r="HY1665" s="4"/>
      <c r="HZ1665" s="4"/>
      <c r="IA1665" s="4"/>
      <c r="IB1665" s="4"/>
      <c r="IC1665" s="4"/>
      <c r="ID1665" s="4"/>
      <c r="IE1665" s="4"/>
      <c r="IF1665" s="4"/>
    </row>
    <row r="1666" spans="26:240" x14ac:dyDescent="0.2">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c r="GW1666" s="4"/>
      <c r="GX1666" s="4"/>
      <c r="GY1666" s="4"/>
      <c r="GZ1666" s="4"/>
      <c r="HA1666" s="4"/>
      <c r="HB1666" s="4"/>
      <c r="HC1666" s="4"/>
      <c r="HD1666" s="4"/>
      <c r="HE1666" s="4"/>
      <c r="HF1666" s="4"/>
      <c r="HG1666" s="4"/>
      <c r="HH1666" s="4"/>
      <c r="HI1666" s="4"/>
      <c r="HJ1666" s="4"/>
      <c r="HK1666" s="4"/>
      <c r="HL1666" s="4"/>
      <c r="HM1666" s="4"/>
      <c r="HN1666" s="4"/>
      <c r="HO1666" s="4"/>
      <c r="HP1666" s="4"/>
      <c r="HQ1666" s="4"/>
      <c r="HR1666" s="4"/>
      <c r="HS1666" s="4"/>
      <c r="HT1666" s="4"/>
      <c r="HU1666" s="4"/>
      <c r="HV1666" s="4"/>
      <c r="HW1666" s="4"/>
      <c r="HX1666" s="4"/>
      <c r="HY1666" s="4"/>
      <c r="HZ1666" s="4"/>
      <c r="IA1666" s="4"/>
      <c r="IB1666" s="4"/>
      <c r="IC1666" s="4"/>
      <c r="ID1666" s="4"/>
      <c r="IE1666" s="4"/>
      <c r="IF1666" s="4"/>
    </row>
    <row r="1667" spans="26:240" x14ac:dyDescent="0.2">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c r="GW1667" s="4"/>
      <c r="GX1667" s="4"/>
      <c r="GY1667" s="4"/>
      <c r="GZ1667" s="4"/>
      <c r="HA1667" s="4"/>
      <c r="HB1667" s="4"/>
      <c r="HC1667" s="4"/>
      <c r="HD1667" s="4"/>
      <c r="HE1667" s="4"/>
      <c r="HF1667" s="4"/>
      <c r="HG1667" s="4"/>
      <c r="HH1667" s="4"/>
      <c r="HI1667" s="4"/>
      <c r="HJ1667" s="4"/>
      <c r="HK1667" s="4"/>
      <c r="HL1667" s="4"/>
      <c r="HM1667" s="4"/>
      <c r="HN1667" s="4"/>
      <c r="HO1667" s="4"/>
      <c r="HP1667" s="4"/>
      <c r="HQ1667" s="4"/>
      <c r="HR1667" s="4"/>
      <c r="HS1667" s="4"/>
      <c r="HT1667" s="4"/>
      <c r="HU1667" s="4"/>
      <c r="HV1667" s="4"/>
      <c r="HW1667" s="4"/>
      <c r="HX1667" s="4"/>
      <c r="HY1667" s="4"/>
      <c r="HZ1667" s="4"/>
      <c r="IA1667" s="4"/>
      <c r="IB1667" s="4"/>
      <c r="IC1667" s="4"/>
      <c r="ID1667" s="4"/>
      <c r="IE1667" s="4"/>
      <c r="IF1667" s="4"/>
    </row>
    <row r="1668" spans="26:240" x14ac:dyDescent="0.2">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c r="GW1668" s="4"/>
      <c r="GX1668" s="4"/>
      <c r="GY1668" s="4"/>
      <c r="GZ1668" s="4"/>
      <c r="HA1668" s="4"/>
      <c r="HB1668" s="4"/>
      <c r="HC1668" s="4"/>
      <c r="HD1668" s="4"/>
      <c r="HE1668" s="4"/>
      <c r="HF1668" s="4"/>
      <c r="HG1668" s="4"/>
      <c r="HH1668" s="4"/>
      <c r="HI1668" s="4"/>
      <c r="HJ1668" s="4"/>
      <c r="HK1668" s="4"/>
      <c r="HL1668" s="4"/>
      <c r="HM1668" s="4"/>
      <c r="HN1668" s="4"/>
      <c r="HO1668" s="4"/>
      <c r="HP1668" s="4"/>
      <c r="HQ1668" s="4"/>
      <c r="HR1668" s="4"/>
      <c r="HS1668" s="4"/>
      <c r="HT1668" s="4"/>
      <c r="HU1668" s="4"/>
      <c r="HV1668" s="4"/>
      <c r="HW1668" s="4"/>
      <c r="HX1668" s="4"/>
      <c r="HY1668" s="4"/>
      <c r="HZ1668" s="4"/>
      <c r="IA1668" s="4"/>
      <c r="IB1668" s="4"/>
      <c r="IC1668" s="4"/>
      <c r="ID1668" s="4"/>
      <c r="IE1668" s="4"/>
      <c r="IF1668" s="4"/>
    </row>
    <row r="1669" spans="26:240" x14ac:dyDescent="0.2">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c r="GW1669" s="4"/>
      <c r="GX1669" s="4"/>
      <c r="GY1669" s="4"/>
      <c r="GZ1669" s="4"/>
      <c r="HA1669" s="4"/>
      <c r="HB1669" s="4"/>
      <c r="HC1669" s="4"/>
      <c r="HD1669" s="4"/>
      <c r="HE1669" s="4"/>
      <c r="HF1669" s="4"/>
      <c r="HG1669" s="4"/>
      <c r="HH1669" s="4"/>
      <c r="HI1669" s="4"/>
      <c r="HJ1669" s="4"/>
      <c r="HK1669" s="4"/>
      <c r="HL1669" s="4"/>
      <c r="HM1669" s="4"/>
      <c r="HN1669" s="4"/>
      <c r="HO1669" s="4"/>
      <c r="HP1669" s="4"/>
      <c r="HQ1669" s="4"/>
      <c r="HR1669" s="4"/>
      <c r="HS1669" s="4"/>
      <c r="HT1669" s="4"/>
      <c r="HU1669" s="4"/>
      <c r="HV1669" s="4"/>
      <c r="HW1669" s="4"/>
      <c r="HX1669" s="4"/>
      <c r="HY1669" s="4"/>
      <c r="HZ1669" s="4"/>
      <c r="IA1669" s="4"/>
      <c r="IB1669" s="4"/>
      <c r="IC1669" s="4"/>
      <c r="ID1669" s="4"/>
      <c r="IE1669" s="4"/>
      <c r="IF1669" s="4"/>
    </row>
    <row r="1670" spans="26:240" x14ac:dyDescent="0.2">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c r="GW1670" s="4"/>
      <c r="GX1670" s="4"/>
      <c r="GY1670" s="4"/>
      <c r="GZ1670" s="4"/>
      <c r="HA1670" s="4"/>
      <c r="HB1670" s="4"/>
      <c r="HC1670" s="4"/>
      <c r="HD1670" s="4"/>
      <c r="HE1670" s="4"/>
      <c r="HF1670" s="4"/>
      <c r="HG1670" s="4"/>
      <c r="HH1670" s="4"/>
      <c r="HI1670" s="4"/>
      <c r="HJ1670" s="4"/>
      <c r="HK1670" s="4"/>
      <c r="HL1670" s="4"/>
      <c r="HM1670" s="4"/>
      <c r="HN1670" s="4"/>
      <c r="HO1670" s="4"/>
      <c r="HP1670" s="4"/>
      <c r="HQ1670" s="4"/>
      <c r="HR1670" s="4"/>
      <c r="HS1670" s="4"/>
      <c r="HT1670" s="4"/>
      <c r="HU1670" s="4"/>
      <c r="HV1670" s="4"/>
      <c r="HW1670" s="4"/>
      <c r="HX1670" s="4"/>
      <c r="HY1670" s="4"/>
      <c r="HZ1670" s="4"/>
      <c r="IA1670" s="4"/>
      <c r="IB1670" s="4"/>
      <c r="IC1670" s="4"/>
      <c r="ID1670" s="4"/>
      <c r="IE1670" s="4"/>
      <c r="IF1670" s="4"/>
    </row>
    <row r="1671" spans="26:240" x14ac:dyDescent="0.2">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c r="GW1671" s="4"/>
      <c r="GX1671" s="4"/>
      <c r="GY1671" s="4"/>
      <c r="GZ1671" s="4"/>
      <c r="HA1671" s="4"/>
      <c r="HB1671" s="4"/>
      <c r="HC1671" s="4"/>
      <c r="HD1671" s="4"/>
      <c r="HE1671" s="4"/>
      <c r="HF1671" s="4"/>
      <c r="HG1671" s="4"/>
      <c r="HH1671" s="4"/>
      <c r="HI1671" s="4"/>
      <c r="HJ1671" s="4"/>
      <c r="HK1671" s="4"/>
      <c r="HL1671" s="4"/>
      <c r="HM1671" s="4"/>
      <c r="HN1671" s="4"/>
      <c r="HO1671" s="4"/>
      <c r="HP1671" s="4"/>
      <c r="HQ1671" s="4"/>
      <c r="HR1671" s="4"/>
      <c r="HS1671" s="4"/>
      <c r="HT1671" s="4"/>
      <c r="HU1671" s="4"/>
      <c r="HV1671" s="4"/>
      <c r="HW1671" s="4"/>
      <c r="HX1671" s="4"/>
      <c r="HY1671" s="4"/>
      <c r="HZ1671" s="4"/>
      <c r="IA1671" s="4"/>
      <c r="IB1671" s="4"/>
      <c r="IC1671" s="4"/>
      <c r="ID1671" s="4"/>
      <c r="IE1671" s="4"/>
      <c r="IF1671" s="4"/>
    </row>
    <row r="1672" spans="26:240" x14ac:dyDescent="0.2">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c r="GW1672" s="4"/>
      <c r="GX1672" s="4"/>
      <c r="GY1672" s="4"/>
      <c r="GZ1672" s="4"/>
      <c r="HA1672" s="4"/>
      <c r="HB1672" s="4"/>
      <c r="HC1672" s="4"/>
      <c r="HD1672" s="4"/>
      <c r="HE1672" s="4"/>
      <c r="HF1672" s="4"/>
      <c r="HG1672" s="4"/>
      <c r="HH1672" s="4"/>
      <c r="HI1672" s="4"/>
      <c r="HJ1672" s="4"/>
      <c r="HK1672" s="4"/>
      <c r="HL1672" s="4"/>
      <c r="HM1672" s="4"/>
      <c r="HN1672" s="4"/>
      <c r="HO1672" s="4"/>
      <c r="HP1672" s="4"/>
      <c r="HQ1672" s="4"/>
      <c r="HR1672" s="4"/>
      <c r="HS1672" s="4"/>
      <c r="HT1672" s="4"/>
      <c r="HU1672" s="4"/>
      <c r="HV1672" s="4"/>
      <c r="HW1672" s="4"/>
      <c r="HX1672" s="4"/>
      <c r="HY1672" s="4"/>
      <c r="HZ1672" s="4"/>
      <c r="IA1672" s="4"/>
      <c r="IB1672" s="4"/>
      <c r="IC1672" s="4"/>
      <c r="ID1672" s="4"/>
      <c r="IE1672" s="4"/>
      <c r="IF1672" s="4"/>
    </row>
    <row r="1673" spans="26:240" x14ac:dyDescent="0.2">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c r="GW1673" s="4"/>
      <c r="GX1673" s="4"/>
      <c r="GY1673" s="4"/>
      <c r="GZ1673" s="4"/>
      <c r="HA1673" s="4"/>
      <c r="HB1673" s="4"/>
      <c r="HC1673" s="4"/>
      <c r="HD1673" s="4"/>
      <c r="HE1673" s="4"/>
      <c r="HF1673" s="4"/>
      <c r="HG1673" s="4"/>
      <c r="HH1673" s="4"/>
      <c r="HI1673" s="4"/>
      <c r="HJ1673" s="4"/>
      <c r="HK1673" s="4"/>
      <c r="HL1673" s="4"/>
      <c r="HM1673" s="4"/>
      <c r="HN1673" s="4"/>
      <c r="HO1673" s="4"/>
      <c r="HP1673" s="4"/>
      <c r="HQ1673" s="4"/>
      <c r="HR1673" s="4"/>
      <c r="HS1673" s="4"/>
      <c r="HT1673" s="4"/>
      <c r="HU1673" s="4"/>
      <c r="HV1673" s="4"/>
      <c r="HW1673" s="4"/>
      <c r="HX1673" s="4"/>
      <c r="HY1673" s="4"/>
      <c r="HZ1673" s="4"/>
      <c r="IA1673" s="4"/>
      <c r="IB1673" s="4"/>
      <c r="IC1673" s="4"/>
      <c r="ID1673" s="4"/>
      <c r="IE1673" s="4"/>
      <c r="IF1673" s="4"/>
    </row>
    <row r="1674" spans="26:240" x14ac:dyDescent="0.2">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c r="GW1674" s="4"/>
      <c r="GX1674" s="4"/>
      <c r="GY1674" s="4"/>
      <c r="GZ1674" s="4"/>
      <c r="HA1674" s="4"/>
      <c r="HB1674" s="4"/>
      <c r="HC1674" s="4"/>
      <c r="HD1674" s="4"/>
      <c r="HE1674" s="4"/>
      <c r="HF1674" s="4"/>
      <c r="HG1674" s="4"/>
      <c r="HH1674" s="4"/>
      <c r="HI1674" s="4"/>
      <c r="HJ1674" s="4"/>
      <c r="HK1674" s="4"/>
      <c r="HL1674" s="4"/>
      <c r="HM1674" s="4"/>
      <c r="HN1674" s="4"/>
      <c r="HO1674" s="4"/>
      <c r="HP1674" s="4"/>
      <c r="HQ1674" s="4"/>
      <c r="HR1674" s="4"/>
      <c r="HS1674" s="4"/>
      <c r="HT1674" s="4"/>
      <c r="HU1674" s="4"/>
      <c r="HV1674" s="4"/>
      <c r="HW1674" s="4"/>
      <c r="HX1674" s="4"/>
      <c r="HY1674" s="4"/>
      <c r="HZ1674" s="4"/>
      <c r="IA1674" s="4"/>
      <c r="IB1674" s="4"/>
      <c r="IC1674" s="4"/>
      <c r="ID1674" s="4"/>
      <c r="IE1674" s="4"/>
      <c r="IF1674" s="4"/>
    </row>
    <row r="1675" spans="26:240" x14ac:dyDescent="0.2">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c r="GW1675" s="4"/>
      <c r="GX1675" s="4"/>
      <c r="GY1675" s="4"/>
      <c r="GZ1675" s="4"/>
      <c r="HA1675" s="4"/>
      <c r="HB1675" s="4"/>
      <c r="HC1675" s="4"/>
      <c r="HD1675" s="4"/>
      <c r="HE1675" s="4"/>
      <c r="HF1675" s="4"/>
      <c r="HG1675" s="4"/>
      <c r="HH1675" s="4"/>
      <c r="HI1675" s="4"/>
      <c r="HJ1675" s="4"/>
      <c r="HK1675" s="4"/>
      <c r="HL1675" s="4"/>
      <c r="HM1675" s="4"/>
      <c r="HN1675" s="4"/>
      <c r="HO1675" s="4"/>
      <c r="HP1675" s="4"/>
      <c r="HQ1675" s="4"/>
      <c r="HR1675" s="4"/>
      <c r="HS1675" s="4"/>
      <c r="HT1675" s="4"/>
      <c r="HU1675" s="4"/>
      <c r="HV1675" s="4"/>
      <c r="HW1675" s="4"/>
      <c r="HX1675" s="4"/>
      <c r="HY1675" s="4"/>
      <c r="HZ1675" s="4"/>
      <c r="IA1675" s="4"/>
      <c r="IB1675" s="4"/>
      <c r="IC1675" s="4"/>
      <c r="ID1675" s="4"/>
      <c r="IE1675" s="4"/>
      <c r="IF1675" s="4"/>
    </row>
    <row r="1676" spans="26:240" x14ac:dyDescent="0.2">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c r="GW1676" s="4"/>
      <c r="GX1676" s="4"/>
      <c r="GY1676" s="4"/>
      <c r="GZ1676" s="4"/>
      <c r="HA1676" s="4"/>
      <c r="HB1676" s="4"/>
      <c r="HC1676" s="4"/>
      <c r="HD1676" s="4"/>
      <c r="HE1676" s="4"/>
      <c r="HF1676" s="4"/>
      <c r="HG1676" s="4"/>
      <c r="HH1676" s="4"/>
      <c r="HI1676" s="4"/>
      <c r="HJ1676" s="4"/>
      <c r="HK1676" s="4"/>
      <c r="HL1676" s="4"/>
      <c r="HM1676" s="4"/>
      <c r="HN1676" s="4"/>
      <c r="HO1676" s="4"/>
      <c r="HP1676" s="4"/>
      <c r="HQ1676" s="4"/>
      <c r="HR1676" s="4"/>
      <c r="HS1676" s="4"/>
      <c r="HT1676" s="4"/>
      <c r="HU1676" s="4"/>
      <c r="HV1676" s="4"/>
      <c r="HW1676" s="4"/>
      <c r="HX1676" s="4"/>
      <c r="HY1676" s="4"/>
      <c r="HZ1676" s="4"/>
      <c r="IA1676" s="4"/>
      <c r="IB1676" s="4"/>
      <c r="IC1676" s="4"/>
      <c r="ID1676" s="4"/>
      <c r="IE1676" s="4"/>
      <c r="IF1676" s="4"/>
    </row>
    <row r="1677" spans="26:240" x14ac:dyDescent="0.2">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c r="GW1677" s="4"/>
      <c r="GX1677" s="4"/>
      <c r="GY1677" s="4"/>
      <c r="GZ1677" s="4"/>
      <c r="HA1677" s="4"/>
      <c r="HB1677" s="4"/>
      <c r="HC1677" s="4"/>
      <c r="HD1677" s="4"/>
      <c r="HE1677" s="4"/>
      <c r="HF1677" s="4"/>
      <c r="HG1677" s="4"/>
      <c r="HH1677" s="4"/>
      <c r="HI1677" s="4"/>
      <c r="HJ1677" s="4"/>
      <c r="HK1677" s="4"/>
      <c r="HL1677" s="4"/>
      <c r="HM1677" s="4"/>
      <c r="HN1677" s="4"/>
      <c r="HO1677" s="4"/>
      <c r="HP1677" s="4"/>
      <c r="HQ1677" s="4"/>
      <c r="HR1677" s="4"/>
      <c r="HS1677" s="4"/>
      <c r="HT1677" s="4"/>
      <c r="HU1677" s="4"/>
      <c r="HV1677" s="4"/>
      <c r="HW1677" s="4"/>
      <c r="HX1677" s="4"/>
      <c r="HY1677" s="4"/>
      <c r="HZ1677" s="4"/>
      <c r="IA1677" s="4"/>
      <c r="IB1677" s="4"/>
      <c r="IC1677" s="4"/>
      <c r="ID1677" s="4"/>
      <c r="IE1677" s="4"/>
      <c r="IF1677" s="4"/>
    </row>
    <row r="1678" spans="26:240" x14ac:dyDescent="0.2">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c r="GW1678" s="4"/>
      <c r="GX1678" s="4"/>
      <c r="GY1678" s="4"/>
      <c r="GZ1678" s="4"/>
      <c r="HA1678" s="4"/>
      <c r="HB1678" s="4"/>
      <c r="HC1678" s="4"/>
      <c r="HD1678" s="4"/>
      <c r="HE1678" s="4"/>
      <c r="HF1678" s="4"/>
      <c r="HG1678" s="4"/>
      <c r="HH1678" s="4"/>
      <c r="HI1678" s="4"/>
      <c r="HJ1678" s="4"/>
      <c r="HK1678" s="4"/>
      <c r="HL1678" s="4"/>
      <c r="HM1678" s="4"/>
      <c r="HN1678" s="4"/>
      <c r="HO1678" s="4"/>
      <c r="HP1678" s="4"/>
      <c r="HQ1678" s="4"/>
      <c r="HR1678" s="4"/>
      <c r="HS1678" s="4"/>
      <c r="HT1678" s="4"/>
      <c r="HU1678" s="4"/>
      <c r="HV1678" s="4"/>
      <c r="HW1678" s="4"/>
      <c r="HX1678" s="4"/>
      <c r="HY1678" s="4"/>
      <c r="HZ1678" s="4"/>
      <c r="IA1678" s="4"/>
      <c r="IB1678" s="4"/>
      <c r="IC1678" s="4"/>
      <c r="ID1678" s="4"/>
      <c r="IE1678" s="4"/>
      <c r="IF1678" s="4"/>
    </row>
    <row r="1679" spans="26:240" x14ac:dyDescent="0.2">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c r="GW1679" s="4"/>
      <c r="GX1679" s="4"/>
      <c r="GY1679" s="4"/>
      <c r="GZ1679" s="4"/>
      <c r="HA1679" s="4"/>
      <c r="HB1679" s="4"/>
      <c r="HC1679" s="4"/>
      <c r="HD1679" s="4"/>
      <c r="HE1679" s="4"/>
      <c r="HF1679" s="4"/>
      <c r="HG1679" s="4"/>
      <c r="HH1679" s="4"/>
      <c r="HI1679" s="4"/>
      <c r="HJ1679" s="4"/>
      <c r="HK1679" s="4"/>
      <c r="HL1679" s="4"/>
      <c r="HM1679" s="4"/>
      <c r="HN1679" s="4"/>
      <c r="HO1679" s="4"/>
      <c r="HP1679" s="4"/>
      <c r="HQ1679" s="4"/>
      <c r="HR1679" s="4"/>
      <c r="HS1679" s="4"/>
      <c r="HT1679" s="4"/>
      <c r="HU1679" s="4"/>
      <c r="HV1679" s="4"/>
      <c r="HW1679" s="4"/>
      <c r="HX1679" s="4"/>
      <c r="HY1679" s="4"/>
      <c r="HZ1679" s="4"/>
      <c r="IA1679" s="4"/>
      <c r="IB1679" s="4"/>
      <c r="IC1679" s="4"/>
      <c r="ID1679" s="4"/>
      <c r="IE1679" s="4"/>
      <c r="IF1679" s="4"/>
    </row>
    <row r="1680" spans="26:240" x14ac:dyDescent="0.2">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c r="GW1680" s="4"/>
      <c r="GX1680" s="4"/>
      <c r="GY1680" s="4"/>
      <c r="GZ1680" s="4"/>
      <c r="HA1680" s="4"/>
      <c r="HB1680" s="4"/>
      <c r="HC1680" s="4"/>
      <c r="HD1680" s="4"/>
      <c r="HE1680" s="4"/>
      <c r="HF1680" s="4"/>
      <c r="HG1680" s="4"/>
      <c r="HH1680" s="4"/>
      <c r="HI1680" s="4"/>
      <c r="HJ1680" s="4"/>
      <c r="HK1680" s="4"/>
      <c r="HL1680" s="4"/>
      <c r="HM1680" s="4"/>
      <c r="HN1680" s="4"/>
      <c r="HO1680" s="4"/>
      <c r="HP1680" s="4"/>
      <c r="HQ1680" s="4"/>
      <c r="HR1680" s="4"/>
      <c r="HS1680" s="4"/>
      <c r="HT1680" s="4"/>
      <c r="HU1680" s="4"/>
      <c r="HV1680" s="4"/>
      <c r="HW1680" s="4"/>
      <c r="HX1680" s="4"/>
      <c r="HY1680" s="4"/>
      <c r="HZ1680" s="4"/>
      <c r="IA1680" s="4"/>
      <c r="IB1680" s="4"/>
      <c r="IC1680" s="4"/>
      <c r="ID1680" s="4"/>
      <c r="IE1680" s="4"/>
      <c r="IF1680" s="4"/>
    </row>
    <row r="1681" spans="26:240" x14ac:dyDescent="0.2">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c r="GW1681" s="4"/>
      <c r="GX1681" s="4"/>
      <c r="GY1681" s="4"/>
      <c r="GZ1681" s="4"/>
      <c r="HA1681" s="4"/>
      <c r="HB1681" s="4"/>
      <c r="HC1681" s="4"/>
      <c r="HD1681" s="4"/>
      <c r="HE1681" s="4"/>
      <c r="HF1681" s="4"/>
      <c r="HG1681" s="4"/>
      <c r="HH1681" s="4"/>
      <c r="HI1681" s="4"/>
      <c r="HJ1681" s="4"/>
      <c r="HK1681" s="4"/>
      <c r="HL1681" s="4"/>
      <c r="HM1681" s="4"/>
      <c r="HN1681" s="4"/>
      <c r="HO1681" s="4"/>
      <c r="HP1681" s="4"/>
      <c r="HQ1681" s="4"/>
      <c r="HR1681" s="4"/>
      <c r="HS1681" s="4"/>
      <c r="HT1681" s="4"/>
      <c r="HU1681" s="4"/>
      <c r="HV1681" s="4"/>
      <c r="HW1681" s="4"/>
      <c r="HX1681" s="4"/>
      <c r="HY1681" s="4"/>
      <c r="HZ1681" s="4"/>
      <c r="IA1681" s="4"/>
      <c r="IB1681" s="4"/>
      <c r="IC1681" s="4"/>
      <c r="ID1681" s="4"/>
      <c r="IE1681" s="4"/>
      <c r="IF1681" s="4"/>
    </row>
    <row r="1682" spans="26:240" x14ac:dyDescent="0.2">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c r="GW1682" s="4"/>
      <c r="GX1682" s="4"/>
      <c r="GY1682" s="4"/>
      <c r="GZ1682" s="4"/>
      <c r="HA1682" s="4"/>
      <c r="HB1682" s="4"/>
      <c r="HC1682" s="4"/>
      <c r="HD1682" s="4"/>
      <c r="HE1682" s="4"/>
      <c r="HF1682" s="4"/>
      <c r="HG1682" s="4"/>
      <c r="HH1682" s="4"/>
      <c r="HI1682" s="4"/>
      <c r="HJ1682" s="4"/>
      <c r="HK1682" s="4"/>
      <c r="HL1682" s="4"/>
      <c r="HM1682" s="4"/>
      <c r="HN1682" s="4"/>
      <c r="HO1682" s="4"/>
      <c r="HP1682" s="4"/>
      <c r="HQ1682" s="4"/>
      <c r="HR1682" s="4"/>
      <c r="HS1682" s="4"/>
      <c r="HT1682" s="4"/>
      <c r="HU1682" s="4"/>
      <c r="HV1682" s="4"/>
      <c r="HW1682" s="4"/>
      <c r="HX1682" s="4"/>
      <c r="HY1682" s="4"/>
      <c r="HZ1682" s="4"/>
      <c r="IA1682" s="4"/>
      <c r="IB1682" s="4"/>
      <c r="IC1682" s="4"/>
      <c r="ID1682" s="4"/>
      <c r="IE1682" s="4"/>
      <c r="IF1682" s="4"/>
    </row>
    <row r="1683" spans="26:240" x14ac:dyDescent="0.2">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c r="GW1683" s="4"/>
      <c r="GX1683" s="4"/>
      <c r="GY1683" s="4"/>
      <c r="GZ1683" s="4"/>
      <c r="HA1683" s="4"/>
      <c r="HB1683" s="4"/>
      <c r="HC1683" s="4"/>
      <c r="HD1683" s="4"/>
      <c r="HE1683" s="4"/>
      <c r="HF1683" s="4"/>
      <c r="HG1683" s="4"/>
      <c r="HH1683" s="4"/>
      <c r="HI1683" s="4"/>
      <c r="HJ1683" s="4"/>
      <c r="HK1683" s="4"/>
      <c r="HL1683" s="4"/>
      <c r="HM1683" s="4"/>
      <c r="HN1683" s="4"/>
      <c r="HO1683" s="4"/>
      <c r="HP1683" s="4"/>
      <c r="HQ1683" s="4"/>
      <c r="HR1683" s="4"/>
      <c r="HS1683" s="4"/>
      <c r="HT1683" s="4"/>
      <c r="HU1683" s="4"/>
      <c r="HV1683" s="4"/>
      <c r="HW1683" s="4"/>
      <c r="HX1683" s="4"/>
      <c r="HY1683" s="4"/>
      <c r="HZ1683" s="4"/>
      <c r="IA1683" s="4"/>
      <c r="IB1683" s="4"/>
      <c r="IC1683" s="4"/>
      <c r="ID1683" s="4"/>
      <c r="IE1683" s="4"/>
      <c r="IF1683" s="4"/>
    </row>
    <row r="1684" spans="26:240" x14ac:dyDescent="0.2">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c r="GW1684" s="4"/>
      <c r="GX1684" s="4"/>
      <c r="GY1684" s="4"/>
      <c r="GZ1684" s="4"/>
      <c r="HA1684" s="4"/>
      <c r="HB1684" s="4"/>
      <c r="HC1684" s="4"/>
      <c r="HD1684" s="4"/>
      <c r="HE1684" s="4"/>
      <c r="HF1684" s="4"/>
      <c r="HG1684" s="4"/>
      <c r="HH1684" s="4"/>
      <c r="HI1684" s="4"/>
      <c r="HJ1684" s="4"/>
      <c r="HK1684" s="4"/>
      <c r="HL1684" s="4"/>
      <c r="HM1684" s="4"/>
      <c r="HN1684" s="4"/>
      <c r="HO1684" s="4"/>
      <c r="HP1684" s="4"/>
      <c r="HQ1684" s="4"/>
      <c r="HR1684" s="4"/>
      <c r="HS1684" s="4"/>
      <c r="HT1684" s="4"/>
      <c r="HU1684" s="4"/>
      <c r="HV1684" s="4"/>
      <c r="HW1684" s="4"/>
      <c r="HX1684" s="4"/>
      <c r="HY1684" s="4"/>
      <c r="HZ1684" s="4"/>
      <c r="IA1684" s="4"/>
      <c r="IB1684" s="4"/>
      <c r="IC1684" s="4"/>
      <c r="ID1684" s="4"/>
      <c r="IE1684" s="4"/>
      <c r="IF1684" s="4"/>
    </row>
    <row r="1685" spans="26:240" x14ac:dyDescent="0.2">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c r="GW1685" s="4"/>
      <c r="GX1685" s="4"/>
      <c r="GY1685" s="4"/>
      <c r="GZ1685" s="4"/>
      <c r="HA1685" s="4"/>
      <c r="HB1685" s="4"/>
      <c r="HC1685" s="4"/>
      <c r="HD1685" s="4"/>
      <c r="HE1685" s="4"/>
      <c r="HF1685" s="4"/>
      <c r="HG1685" s="4"/>
      <c r="HH1685" s="4"/>
      <c r="HI1685" s="4"/>
      <c r="HJ1685" s="4"/>
      <c r="HK1685" s="4"/>
      <c r="HL1685" s="4"/>
      <c r="HM1685" s="4"/>
      <c r="HN1685" s="4"/>
      <c r="HO1685" s="4"/>
      <c r="HP1685" s="4"/>
      <c r="HQ1685" s="4"/>
      <c r="HR1685" s="4"/>
      <c r="HS1685" s="4"/>
      <c r="HT1685" s="4"/>
      <c r="HU1685" s="4"/>
      <c r="HV1685" s="4"/>
      <c r="HW1685" s="4"/>
      <c r="HX1685" s="4"/>
      <c r="HY1685" s="4"/>
      <c r="HZ1685" s="4"/>
      <c r="IA1685" s="4"/>
      <c r="IB1685" s="4"/>
      <c r="IC1685" s="4"/>
      <c r="ID1685" s="4"/>
      <c r="IE1685" s="4"/>
      <c r="IF1685" s="4"/>
    </row>
    <row r="1686" spans="26:240" x14ac:dyDescent="0.2">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c r="GW1686" s="4"/>
      <c r="GX1686" s="4"/>
      <c r="GY1686" s="4"/>
      <c r="GZ1686" s="4"/>
      <c r="HA1686" s="4"/>
      <c r="HB1686" s="4"/>
      <c r="HC1686" s="4"/>
      <c r="HD1686" s="4"/>
      <c r="HE1686" s="4"/>
      <c r="HF1686" s="4"/>
      <c r="HG1686" s="4"/>
      <c r="HH1686" s="4"/>
      <c r="HI1686" s="4"/>
      <c r="HJ1686" s="4"/>
      <c r="HK1686" s="4"/>
      <c r="HL1686" s="4"/>
      <c r="HM1686" s="4"/>
      <c r="HN1686" s="4"/>
      <c r="HO1686" s="4"/>
      <c r="HP1686" s="4"/>
      <c r="HQ1686" s="4"/>
      <c r="HR1686" s="4"/>
      <c r="HS1686" s="4"/>
      <c r="HT1686" s="4"/>
      <c r="HU1686" s="4"/>
      <c r="HV1686" s="4"/>
      <c r="HW1686" s="4"/>
      <c r="HX1686" s="4"/>
      <c r="HY1686" s="4"/>
      <c r="HZ1686" s="4"/>
      <c r="IA1686" s="4"/>
      <c r="IB1686" s="4"/>
      <c r="IC1686" s="4"/>
      <c r="ID1686" s="4"/>
      <c r="IE1686" s="4"/>
      <c r="IF1686" s="4"/>
    </row>
    <row r="1687" spans="26:240" x14ac:dyDescent="0.2">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c r="GW1687" s="4"/>
      <c r="GX1687" s="4"/>
      <c r="GY1687" s="4"/>
      <c r="GZ1687" s="4"/>
      <c r="HA1687" s="4"/>
      <c r="HB1687" s="4"/>
      <c r="HC1687" s="4"/>
      <c r="HD1687" s="4"/>
      <c r="HE1687" s="4"/>
      <c r="HF1687" s="4"/>
      <c r="HG1687" s="4"/>
      <c r="HH1687" s="4"/>
      <c r="HI1687" s="4"/>
      <c r="HJ1687" s="4"/>
      <c r="HK1687" s="4"/>
      <c r="HL1687" s="4"/>
      <c r="HM1687" s="4"/>
      <c r="HN1687" s="4"/>
      <c r="HO1687" s="4"/>
      <c r="HP1687" s="4"/>
      <c r="HQ1687" s="4"/>
      <c r="HR1687" s="4"/>
      <c r="HS1687" s="4"/>
      <c r="HT1687" s="4"/>
      <c r="HU1687" s="4"/>
      <c r="HV1687" s="4"/>
      <c r="HW1687" s="4"/>
      <c r="HX1687" s="4"/>
      <c r="HY1687" s="4"/>
      <c r="HZ1687" s="4"/>
      <c r="IA1687" s="4"/>
      <c r="IB1687" s="4"/>
      <c r="IC1687" s="4"/>
      <c r="ID1687" s="4"/>
      <c r="IE1687" s="4"/>
      <c r="IF1687" s="4"/>
    </row>
    <row r="1688" spans="26:240" x14ac:dyDescent="0.2">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c r="GW1688" s="4"/>
      <c r="GX1688" s="4"/>
      <c r="GY1688" s="4"/>
      <c r="GZ1688" s="4"/>
      <c r="HA1688" s="4"/>
      <c r="HB1688" s="4"/>
      <c r="HC1688" s="4"/>
      <c r="HD1688" s="4"/>
      <c r="HE1688" s="4"/>
      <c r="HF1688" s="4"/>
      <c r="HG1688" s="4"/>
      <c r="HH1688" s="4"/>
      <c r="HI1688" s="4"/>
      <c r="HJ1688" s="4"/>
      <c r="HK1688" s="4"/>
      <c r="HL1688" s="4"/>
      <c r="HM1688" s="4"/>
      <c r="HN1688" s="4"/>
      <c r="HO1688" s="4"/>
      <c r="HP1688" s="4"/>
      <c r="HQ1688" s="4"/>
      <c r="HR1688" s="4"/>
      <c r="HS1688" s="4"/>
      <c r="HT1688" s="4"/>
      <c r="HU1688" s="4"/>
      <c r="HV1688" s="4"/>
      <c r="HW1688" s="4"/>
      <c r="HX1688" s="4"/>
      <c r="HY1688" s="4"/>
      <c r="HZ1688" s="4"/>
      <c r="IA1688" s="4"/>
      <c r="IB1688" s="4"/>
      <c r="IC1688" s="4"/>
      <c r="ID1688" s="4"/>
      <c r="IE1688" s="4"/>
      <c r="IF1688" s="4"/>
    </row>
    <row r="1689" spans="26:240" x14ac:dyDescent="0.2">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c r="GW1689" s="4"/>
      <c r="GX1689" s="4"/>
      <c r="GY1689" s="4"/>
      <c r="GZ1689" s="4"/>
      <c r="HA1689" s="4"/>
      <c r="HB1689" s="4"/>
      <c r="HC1689" s="4"/>
      <c r="HD1689" s="4"/>
      <c r="HE1689" s="4"/>
      <c r="HF1689" s="4"/>
      <c r="HG1689" s="4"/>
      <c r="HH1689" s="4"/>
      <c r="HI1689" s="4"/>
      <c r="HJ1689" s="4"/>
      <c r="HK1689" s="4"/>
      <c r="HL1689" s="4"/>
      <c r="HM1689" s="4"/>
      <c r="HN1689" s="4"/>
      <c r="HO1689" s="4"/>
      <c r="HP1689" s="4"/>
      <c r="HQ1689" s="4"/>
      <c r="HR1689" s="4"/>
      <c r="HS1689" s="4"/>
      <c r="HT1689" s="4"/>
      <c r="HU1689" s="4"/>
      <c r="HV1689" s="4"/>
      <c r="HW1689" s="4"/>
      <c r="HX1689" s="4"/>
      <c r="HY1689" s="4"/>
      <c r="HZ1689" s="4"/>
      <c r="IA1689" s="4"/>
      <c r="IB1689" s="4"/>
      <c r="IC1689" s="4"/>
      <c r="ID1689" s="4"/>
      <c r="IE1689" s="4"/>
      <c r="IF1689" s="4"/>
    </row>
    <row r="1690" spans="26:240" x14ac:dyDescent="0.2">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c r="GW1690" s="4"/>
      <c r="GX1690" s="4"/>
      <c r="GY1690" s="4"/>
      <c r="GZ1690" s="4"/>
      <c r="HA1690" s="4"/>
      <c r="HB1690" s="4"/>
      <c r="HC1690" s="4"/>
      <c r="HD1690" s="4"/>
      <c r="HE1690" s="4"/>
      <c r="HF1690" s="4"/>
      <c r="HG1690" s="4"/>
      <c r="HH1690" s="4"/>
      <c r="HI1690" s="4"/>
      <c r="HJ1690" s="4"/>
      <c r="HK1690" s="4"/>
      <c r="HL1690" s="4"/>
      <c r="HM1690" s="4"/>
      <c r="HN1690" s="4"/>
      <c r="HO1690" s="4"/>
      <c r="HP1690" s="4"/>
      <c r="HQ1690" s="4"/>
      <c r="HR1690" s="4"/>
      <c r="HS1690" s="4"/>
      <c r="HT1690" s="4"/>
      <c r="HU1690" s="4"/>
      <c r="HV1690" s="4"/>
      <c r="HW1690" s="4"/>
      <c r="HX1690" s="4"/>
      <c r="HY1690" s="4"/>
      <c r="HZ1690" s="4"/>
      <c r="IA1690" s="4"/>
      <c r="IB1690" s="4"/>
      <c r="IC1690" s="4"/>
      <c r="ID1690" s="4"/>
      <c r="IE1690" s="4"/>
      <c r="IF1690" s="4"/>
    </row>
    <row r="1691" spans="26:240" x14ac:dyDescent="0.2">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c r="GW1691" s="4"/>
      <c r="GX1691" s="4"/>
      <c r="GY1691" s="4"/>
      <c r="GZ1691" s="4"/>
      <c r="HA1691" s="4"/>
      <c r="HB1691" s="4"/>
      <c r="HC1691" s="4"/>
      <c r="HD1691" s="4"/>
      <c r="HE1691" s="4"/>
      <c r="HF1691" s="4"/>
      <c r="HG1691" s="4"/>
      <c r="HH1691" s="4"/>
      <c r="HI1691" s="4"/>
      <c r="HJ1691" s="4"/>
      <c r="HK1691" s="4"/>
      <c r="HL1691" s="4"/>
      <c r="HM1691" s="4"/>
      <c r="HN1691" s="4"/>
      <c r="HO1691" s="4"/>
      <c r="HP1691" s="4"/>
      <c r="HQ1691" s="4"/>
      <c r="HR1691" s="4"/>
      <c r="HS1691" s="4"/>
      <c r="HT1691" s="4"/>
      <c r="HU1691" s="4"/>
      <c r="HV1691" s="4"/>
      <c r="HW1691" s="4"/>
      <c r="HX1691" s="4"/>
      <c r="HY1691" s="4"/>
      <c r="HZ1691" s="4"/>
      <c r="IA1691" s="4"/>
      <c r="IB1691" s="4"/>
      <c r="IC1691" s="4"/>
      <c r="ID1691" s="4"/>
      <c r="IE1691" s="4"/>
      <c r="IF1691" s="4"/>
    </row>
    <row r="1692" spans="26:240" x14ac:dyDescent="0.2">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c r="GW1692" s="4"/>
      <c r="GX1692" s="4"/>
      <c r="GY1692" s="4"/>
      <c r="GZ1692" s="4"/>
      <c r="HA1692" s="4"/>
      <c r="HB1692" s="4"/>
      <c r="HC1692" s="4"/>
      <c r="HD1692" s="4"/>
      <c r="HE1692" s="4"/>
      <c r="HF1692" s="4"/>
      <c r="HG1692" s="4"/>
      <c r="HH1692" s="4"/>
      <c r="HI1692" s="4"/>
      <c r="HJ1692" s="4"/>
      <c r="HK1692" s="4"/>
      <c r="HL1692" s="4"/>
      <c r="HM1692" s="4"/>
      <c r="HN1692" s="4"/>
      <c r="HO1692" s="4"/>
      <c r="HP1692" s="4"/>
      <c r="HQ1692" s="4"/>
      <c r="HR1692" s="4"/>
      <c r="HS1692" s="4"/>
      <c r="HT1692" s="4"/>
      <c r="HU1692" s="4"/>
      <c r="HV1692" s="4"/>
      <c r="HW1692" s="4"/>
      <c r="HX1692" s="4"/>
      <c r="HY1692" s="4"/>
      <c r="HZ1692" s="4"/>
      <c r="IA1692" s="4"/>
      <c r="IB1692" s="4"/>
      <c r="IC1692" s="4"/>
      <c r="ID1692" s="4"/>
      <c r="IE1692" s="4"/>
      <c r="IF1692" s="4"/>
    </row>
    <row r="1693" spans="26:240" x14ac:dyDescent="0.2">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c r="GW1693" s="4"/>
      <c r="GX1693" s="4"/>
      <c r="GY1693" s="4"/>
      <c r="GZ1693" s="4"/>
      <c r="HA1693" s="4"/>
      <c r="HB1693" s="4"/>
      <c r="HC1693" s="4"/>
      <c r="HD1693" s="4"/>
      <c r="HE1693" s="4"/>
      <c r="HF1693" s="4"/>
      <c r="HG1693" s="4"/>
      <c r="HH1693" s="4"/>
      <c r="HI1693" s="4"/>
      <c r="HJ1693" s="4"/>
      <c r="HK1693" s="4"/>
      <c r="HL1693" s="4"/>
      <c r="HM1693" s="4"/>
      <c r="HN1693" s="4"/>
      <c r="HO1693" s="4"/>
      <c r="HP1693" s="4"/>
      <c r="HQ1693" s="4"/>
      <c r="HR1693" s="4"/>
      <c r="HS1693" s="4"/>
      <c r="HT1693" s="4"/>
      <c r="HU1693" s="4"/>
      <c r="HV1693" s="4"/>
      <c r="HW1693" s="4"/>
      <c r="HX1693" s="4"/>
      <c r="HY1693" s="4"/>
      <c r="HZ1693" s="4"/>
      <c r="IA1693" s="4"/>
      <c r="IB1693" s="4"/>
      <c r="IC1693" s="4"/>
      <c r="ID1693" s="4"/>
      <c r="IE1693" s="4"/>
      <c r="IF1693" s="4"/>
    </row>
    <row r="1694" spans="26:240" x14ac:dyDescent="0.2">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c r="GW1694" s="4"/>
      <c r="GX1694" s="4"/>
      <c r="GY1694" s="4"/>
      <c r="GZ1694" s="4"/>
      <c r="HA1694" s="4"/>
      <c r="HB1694" s="4"/>
      <c r="HC1694" s="4"/>
      <c r="HD1694" s="4"/>
      <c r="HE1694" s="4"/>
      <c r="HF1694" s="4"/>
      <c r="HG1694" s="4"/>
      <c r="HH1694" s="4"/>
      <c r="HI1694" s="4"/>
      <c r="HJ1694" s="4"/>
      <c r="HK1694" s="4"/>
      <c r="HL1694" s="4"/>
      <c r="HM1694" s="4"/>
      <c r="HN1694" s="4"/>
      <c r="HO1694" s="4"/>
      <c r="HP1694" s="4"/>
      <c r="HQ1694" s="4"/>
      <c r="HR1694" s="4"/>
      <c r="HS1694" s="4"/>
      <c r="HT1694" s="4"/>
      <c r="HU1694" s="4"/>
      <c r="HV1694" s="4"/>
      <c r="HW1694" s="4"/>
      <c r="HX1694" s="4"/>
      <c r="HY1694" s="4"/>
      <c r="HZ1694" s="4"/>
      <c r="IA1694" s="4"/>
      <c r="IB1694" s="4"/>
      <c r="IC1694" s="4"/>
      <c r="ID1694" s="4"/>
      <c r="IE1694" s="4"/>
      <c r="IF1694" s="4"/>
    </row>
    <row r="1695" spans="26:240" x14ac:dyDescent="0.2">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c r="GW1695" s="4"/>
      <c r="GX1695" s="4"/>
      <c r="GY1695" s="4"/>
      <c r="GZ1695" s="4"/>
      <c r="HA1695" s="4"/>
      <c r="HB1695" s="4"/>
      <c r="HC1695" s="4"/>
      <c r="HD1695" s="4"/>
      <c r="HE1695" s="4"/>
      <c r="HF1695" s="4"/>
      <c r="HG1695" s="4"/>
      <c r="HH1695" s="4"/>
      <c r="HI1695" s="4"/>
      <c r="HJ1695" s="4"/>
      <c r="HK1695" s="4"/>
      <c r="HL1695" s="4"/>
      <c r="HM1695" s="4"/>
      <c r="HN1695" s="4"/>
      <c r="HO1695" s="4"/>
      <c r="HP1695" s="4"/>
      <c r="HQ1695" s="4"/>
      <c r="HR1695" s="4"/>
      <c r="HS1695" s="4"/>
      <c r="HT1695" s="4"/>
      <c r="HU1695" s="4"/>
      <c r="HV1695" s="4"/>
      <c r="HW1695" s="4"/>
      <c r="HX1695" s="4"/>
      <c r="HY1695" s="4"/>
      <c r="HZ1695" s="4"/>
      <c r="IA1695" s="4"/>
      <c r="IB1695" s="4"/>
      <c r="IC1695" s="4"/>
      <c r="ID1695" s="4"/>
      <c r="IE1695" s="4"/>
      <c r="IF1695" s="4"/>
    </row>
    <row r="1696" spans="26:240" x14ac:dyDescent="0.2">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c r="GW1696" s="4"/>
      <c r="GX1696" s="4"/>
      <c r="GY1696" s="4"/>
      <c r="GZ1696" s="4"/>
      <c r="HA1696" s="4"/>
      <c r="HB1696" s="4"/>
      <c r="HC1696" s="4"/>
      <c r="HD1696" s="4"/>
      <c r="HE1696" s="4"/>
      <c r="HF1696" s="4"/>
      <c r="HG1696" s="4"/>
      <c r="HH1696" s="4"/>
      <c r="HI1696" s="4"/>
      <c r="HJ1696" s="4"/>
      <c r="HK1696" s="4"/>
      <c r="HL1696" s="4"/>
      <c r="HM1696" s="4"/>
      <c r="HN1696" s="4"/>
      <c r="HO1696" s="4"/>
      <c r="HP1696" s="4"/>
      <c r="HQ1696" s="4"/>
      <c r="HR1696" s="4"/>
      <c r="HS1696" s="4"/>
      <c r="HT1696" s="4"/>
      <c r="HU1696" s="4"/>
      <c r="HV1696" s="4"/>
      <c r="HW1696" s="4"/>
      <c r="HX1696" s="4"/>
      <c r="HY1696" s="4"/>
      <c r="HZ1696" s="4"/>
      <c r="IA1696" s="4"/>
      <c r="IB1696" s="4"/>
      <c r="IC1696" s="4"/>
      <c r="ID1696" s="4"/>
      <c r="IE1696" s="4"/>
      <c r="IF1696" s="4"/>
    </row>
    <row r="1697" spans="26:240" x14ac:dyDescent="0.2">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c r="GW1697" s="4"/>
      <c r="GX1697" s="4"/>
      <c r="GY1697" s="4"/>
      <c r="GZ1697" s="4"/>
      <c r="HA1697" s="4"/>
      <c r="HB1697" s="4"/>
      <c r="HC1697" s="4"/>
      <c r="HD1697" s="4"/>
      <c r="HE1697" s="4"/>
      <c r="HF1697" s="4"/>
      <c r="HG1697" s="4"/>
      <c r="HH1697" s="4"/>
      <c r="HI1697" s="4"/>
      <c r="HJ1697" s="4"/>
      <c r="HK1697" s="4"/>
      <c r="HL1697" s="4"/>
      <c r="HM1697" s="4"/>
      <c r="HN1697" s="4"/>
      <c r="HO1697" s="4"/>
      <c r="HP1697" s="4"/>
      <c r="HQ1697" s="4"/>
      <c r="HR1697" s="4"/>
      <c r="HS1697" s="4"/>
      <c r="HT1697" s="4"/>
      <c r="HU1697" s="4"/>
      <c r="HV1697" s="4"/>
      <c r="HW1697" s="4"/>
      <c r="HX1697" s="4"/>
      <c r="HY1697" s="4"/>
      <c r="HZ1697" s="4"/>
      <c r="IA1697" s="4"/>
      <c r="IB1697" s="4"/>
      <c r="IC1697" s="4"/>
      <c r="ID1697" s="4"/>
      <c r="IE1697" s="4"/>
      <c r="IF1697" s="4"/>
    </row>
    <row r="1698" spans="26:240" x14ac:dyDescent="0.2">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c r="GW1698" s="4"/>
      <c r="GX1698" s="4"/>
      <c r="GY1698" s="4"/>
      <c r="GZ1698" s="4"/>
      <c r="HA1698" s="4"/>
      <c r="HB1698" s="4"/>
      <c r="HC1698" s="4"/>
      <c r="HD1698" s="4"/>
      <c r="HE1698" s="4"/>
      <c r="HF1698" s="4"/>
      <c r="HG1698" s="4"/>
      <c r="HH1698" s="4"/>
      <c r="HI1698" s="4"/>
      <c r="HJ1698" s="4"/>
      <c r="HK1698" s="4"/>
      <c r="HL1698" s="4"/>
      <c r="HM1698" s="4"/>
      <c r="HN1698" s="4"/>
      <c r="HO1698" s="4"/>
      <c r="HP1698" s="4"/>
      <c r="HQ1698" s="4"/>
      <c r="HR1698" s="4"/>
      <c r="HS1698" s="4"/>
      <c r="HT1698" s="4"/>
      <c r="HU1698" s="4"/>
      <c r="HV1698" s="4"/>
      <c r="HW1698" s="4"/>
      <c r="HX1698" s="4"/>
      <c r="HY1698" s="4"/>
      <c r="HZ1698" s="4"/>
      <c r="IA1698" s="4"/>
      <c r="IB1698" s="4"/>
      <c r="IC1698" s="4"/>
      <c r="ID1698" s="4"/>
      <c r="IE1698" s="4"/>
      <c r="IF1698" s="4"/>
    </row>
    <row r="1699" spans="26:240" x14ac:dyDescent="0.2">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c r="GW1699" s="4"/>
      <c r="GX1699" s="4"/>
      <c r="GY1699" s="4"/>
      <c r="GZ1699" s="4"/>
      <c r="HA1699" s="4"/>
      <c r="HB1699" s="4"/>
      <c r="HC1699" s="4"/>
      <c r="HD1699" s="4"/>
      <c r="HE1699" s="4"/>
      <c r="HF1699" s="4"/>
      <c r="HG1699" s="4"/>
      <c r="HH1699" s="4"/>
      <c r="HI1699" s="4"/>
      <c r="HJ1699" s="4"/>
      <c r="HK1699" s="4"/>
      <c r="HL1699" s="4"/>
      <c r="HM1699" s="4"/>
      <c r="HN1699" s="4"/>
      <c r="HO1699" s="4"/>
      <c r="HP1699" s="4"/>
      <c r="HQ1699" s="4"/>
      <c r="HR1699" s="4"/>
      <c r="HS1699" s="4"/>
      <c r="HT1699" s="4"/>
      <c r="HU1699" s="4"/>
      <c r="HV1699" s="4"/>
      <c r="HW1699" s="4"/>
      <c r="HX1699" s="4"/>
      <c r="HY1699" s="4"/>
      <c r="HZ1699" s="4"/>
      <c r="IA1699" s="4"/>
      <c r="IB1699" s="4"/>
      <c r="IC1699" s="4"/>
      <c r="ID1699" s="4"/>
      <c r="IE1699" s="4"/>
      <c r="IF1699" s="4"/>
    </row>
    <row r="1700" spans="26:240" x14ac:dyDescent="0.2">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c r="GW1700" s="4"/>
      <c r="GX1700" s="4"/>
      <c r="GY1700" s="4"/>
      <c r="GZ1700" s="4"/>
      <c r="HA1700" s="4"/>
      <c r="HB1700" s="4"/>
      <c r="HC1700" s="4"/>
      <c r="HD1700" s="4"/>
      <c r="HE1700" s="4"/>
      <c r="HF1700" s="4"/>
      <c r="HG1700" s="4"/>
      <c r="HH1700" s="4"/>
      <c r="HI1700" s="4"/>
      <c r="HJ1700" s="4"/>
      <c r="HK1700" s="4"/>
      <c r="HL1700" s="4"/>
      <c r="HM1700" s="4"/>
      <c r="HN1700" s="4"/>
      <c r="HO1700" s="4"/>
      <c r="HP1700" s="4"/>
      <c r="HQ1700" s="4"/>
      <c r="HR1700" s="4"/>
      <c r="HS1700" s="4"/>
      <c r="HT1700" s="4"/>
      <c r="HU1700" s="4"/>
      <c r="HV1700" s="4"/>
      <c r="HW1700" s="4"/>
      <c r="HX1700" s="4"/>
      <c r="HY1700" s="4"/>
      <c r="HZ1700" s="4"/>
      <c r="IA1700" s="4"/>
      <c r="IB1700" s="4"/>
      <c r="IC1700" s="4"/>
      <c r="ID1700" s="4"/>
      <c r="IE1700" s="4"/>
      <c r="IF1700" s="4"/>
    </row>
    <row r="1701" spans="26:240" x14ac:dyDescent="0.2">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c r="GW1701" s="4"/>
      <c r="GX1701" s="4"/>
      <c r="GY1701" s="4"/>
      <c r="GZ1701" s="4"/>
      <c r="HA1701" s="4"/>
      <c r="HB1701" s="4"/>
      <c r="HC1701" s="4"/>
      <c r="HD1701" s="4"/>
      <c r="HE1701" s="4"/>
      <c r="HF1701" s="4"/>
      <c r="HG1701" s="4"/>
      <c r="HH1701" s="4"/>
      <c r="HI1701" s="4"/>
      <c r="HJ1701" s="4"/>
      <c r="HK1701" s="4"/>
      <c r="HL1701" s="4"/>
      <c r="HM1701" s="4"/>
      <c r="HN1701" s="4"/>
      <c r="HO1701" s="4"/>
      <c r="HP1701" s="4"/>
      <c r="HQ1701" s="4"/>
      <c r="HR1701" s="4"/>
      <c r="HS1701" s="4"/>
      <c r="HT1701" s="4"/>
      <c r="HU1701" s="4"/>
      <c r="HV1701" s="4"/>
      <c r="HW1701" s="4"/>
      <c r="HX1701" s="4"/>
      <c r="HY1701" s="4"/>
      <c r="HZ1701" s="4"/>
      <c r="IA1701" s="4"/>
      <c r="IB1701" s="4"/>
      <c r="IC1701" s="4"/>
      <c r="ID1701" s="4"/>
      <c r="IE1701" s="4"/>
      <c r="IF1701" s="4"/>
    </row>
    <row r="1702" spans="26:240" x14ac:dyDescent="0.2">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c r="GW1702" s="4"/>
      <c r="GX1702" s="4"/>
      <c r="GY1702" s="4"/>
      <c r="GZ1702" s="4"/>
      <c r="HA1702" s="4"/>
      <c r="HB1702" s="4"/>
      <c r="HC1702" s="4"/>
      <c r="HD1702" s="4"/>
      <c r="HE1702" s="4"/>
      <c r="HF1702" s="4"/>
      <c r="HG1702" s="4"/>
      <c r="HH1702" s="4"/>
      <c r="HI1702" s="4"/>
      <c r="HJ1702" s="4"/>
      <c r="HK1702" s="4"/>
      <c r="HL1702" s="4"/>
      <c r="HM1702" s="4"/>
      <c r="HN1702" s="4"/>
      <c r="HO1702" s="4"/>
      <c r="HP1702" s="4"/>
      <c r="HQ1702" s="4"/>
      <c r="HR1702" s="4"/>
      <c r="HS1702" s="4"/>
      <c r="HT1702" s="4"/>
      <c r="HU1702" s="4"/>
      <c r="HV1702" s="4"/>
      <c r="HW1702" s="4"/>
      <c r="HX1702" s="4"/>
      <c r="HY1702" s="4"/>
      <c r="HZ1702" s="4"/>
      <c r="IA1702" s="4"/>
      <c r="IB1702" s="4"/>
      <c r="IC1702" s="4"/>
      <c r="ID1702" s="4"/>
      <c r="IE1702" s="4"/>
      <c r="IF1702" s="4"/>
    </row>
    <row r="1703" spans="26:240" x14ac:dyDescent="0.2">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c r="GW1703" s="4"/>
      <c r="GX1703" s="4"/>
      <c r="GY1703" s="4"/>
      <c r="GZ1703" s="4"/>
      <c r="HA1703" s="4"/>
      <c r="HB1703" s="4"/>
      <c r="HC1703" s="4"/>
      <c r="HD1703" s="4"/>
      <c r="HE1703" s="4"/>
      <c r="HF1703" s="4"/>
      <c r="HG1703" s="4"/>
      <c r="HH1703" s="4"/>
      <c r="HI1703" s="4"/>
      <c r="HJ1703" s="4"/>
      <c r="HK1703" s="4"/>
      <c r="HL1703" s="4"/>
      <c r="HM1703" s="4"/>
      <c r="HN1703" s="4"/>
      <c r="HO1703" s="4"/>
      <c r="HP1703" s="4"/>
      <c r="HQ1703" s="4"/>
      <c r="HR1703" s="4"/>
      <c r="HS1703" s="4"/>
      <c r="HT1703" s="4"/>
      <c r="HU1703" s="4"/>
      <c r="HV1703" s="4"/>
      <c r="HW1703" s="4"/>
      <c r="HX1703" s="4"/>
      <c r="HY1703" s="4"/>
      <c r="HZ1703" s="4"/>
      <c r="IA1703" s="4"/>
      <c r="IB1703" s="4"/>
      <c r="IC1703" s="4"/>
      <c r="ID1703" s="4"/>
      <c r="IE1703" s="4"/>
      <c r="IF1703" s="4"/>
    </row>
    <row r="1704" spans="26:240" x14ac:dyDescent="0.2">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c r="GW1704" s="4"/>
      <c r="GX1704" s="4"/>
      <c r="GY1704" s="4"/>
      <c r="GZ1704" s="4"/>
      <c r="HA1704" s="4"/>
      <c r="HB1704" s="4"/>
      <c r="HC1704" s="4"/>
      <c r="HD1704" s="4"/>
      <c r="HE1704" s="4"/>
      <c r="HF1704" s="4"/>
      <c r="HG1704" s="4"/>
      <c r="HH1704" s="4"/>
      <c r="HI1704" s="4"/>
      <c r="HJ1704" s="4"/>
      <c r="HK1704" s="4"/>
      <c r="HL1704" s="4"/>
      <c r="HM1704" s="4"/>
      <c r="HN1704" s="4"/>
      <c r="HO1704" s="4"/>
      <c r="HP1704" s="4"/>
      <c r="HQ1704" s="4"/>
      <c r="HR1704" s="4"/>
      <c r="HS1704" s="4"/>
      <c r="HT1704" s="4"/>
      <c r="HU1704" s="4"/>
      <c r="HV1704" s="4"/>
      <c r="HW1704" s="4"/>
      <c r="HX1704" s="4"/>
      <c r="HY1704" s="4"/>
      <c r="HZ1704" s="4"/>
      <c r="IA1704" s="4"/>
      <c r="IB1704" s="4"/>
      <c r="IC1704" s="4"/>
      <c r="ID1704" s="4"/>
      <c r="IE1704" s="4"/>
      <c r="IF1704" s="4"/>
    </row>
    <row r="1705" spans="26:240" x14ac:dyDescent="0.2">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c r="GW1705" s="4"/>
      <c r="GX1705" s="4"/>
      <c r="GY1705" s="4"/>
      <c r="GZ1705" s="4"/>
      <c r="HA1705" s="4"/>
      <c r="HB1705" s="4"/>
      <c r="HC1705" s="4"/>
      <c r="HD1705" s="4"/>
      <c r="HE1705" s="4"/>
      <c r="HF1705" s="4"/>
      <c r="HG1705" s="4"/>
      <c r="HH1705" s="4"/>
      <c r="HI1705" s="4"/>
      <c r="HJ1705" s="4"/>
      <c r="HK1705" s="4"/>
      <c r="HL1705" s="4"/>
      <c r="HM1705" s="4"/>
      <c r="HN1705" s="4"/>
      <c r="HO1705" s="4"/>
      <c r="HP1705" s="4"/>
      <c r="HQ1705" s="4"/>
      <c r="HR1705" s="4"/>
      <c r="HS1705" s="4"/>
      <c r="HT1705" s="4"/>
      <c r="HU1705" s="4"/>
      <c r="HV1705" s="4"/>
      <c r="HW1705" s="4"/>
      <c r="HX1705" s="4"/>
      <c r="HY1705" s="4"/>
      <c r="HZ1705" s="4"/>
      <c r="IA1705" s="4"/>
      <c r="IB1705" s="4"/>
      <c r="IC1705" s="4"/>
      <c r="ID1705" s="4"/>
      <c r="IE1705" s="4"/>
      <c r="IF1705" s="4"/>
    </row>
    <row r="1706" spans="26:240" x14ac:dyDescent="0.2">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c r="GW1706" s="4"/>
      <c r="GX1706" s="4"/>
      <c r="GY1706" s="4"/>
      <c r="GZ1706" s="4"/>
      <c r="HA1706" s="4"/>
      <c r="HB1706" s="4"/>
      <c r="HC1706" s="4"/>
      <c r="HD1706" s="4"/>
      <c r="HE1706" s="4"/>
      <c r="HF1706" s="4"/>
      <c r="HG1706" s="4"/>
      <c r="HH1706" s="4"/>
      <c r="HI1706" s="4"/>
      <c r="HJ1706" s="4"/>
      <c r="HK1706" s="4"/>
      <c r="HL1706" s="4"/>
      <c r="HM1706" s="4"/>
      <c r="HN1706" s="4"/>
      <c r="HO1706" s="4"/>
      <c r="HP1706" s="4"/>
      <c r="HQ1706" s="4"/>
      <c r="HR1706" s="4"/>
      <c r="HS1706" s="4"/>
      <c r="HT1706" s="4"/>
      <c r="HU1706" s="4"/>
      <c r="HV1706" s="4"/>
      <c r="HW1706" s="4"/>
      <c r="HX1706" s="4"/>
      <c r="HY1706" s="4"/>
      <c r="HZ1706" s="4"/>
      <c r="IA1706" s="4"/>
      <c r="IB1706" s="4"/>
      <c r="IC1706" s="4"/>
      <c r="ID1706" s="4"/>
      <c r="IE1706" s="4"/>
      <c r="IF1706" s="4"/>
    </row>
    <row r="1707" spans="26:240" x14ac:dyDescent="0.2">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c r="GW1707" s="4"/>
      <c r="GX1707" s="4"/>
      <c r="GY1707" s="4"/>
      <c r="GZ1707" s="4"/>
      <c r="HA1707" s="4"/>
      <c r="HB1707" s="4"/>
      <c r="HC1707" s="4"/>
      <c r="HD1707" s="4"/>
      <c r="HE1707" s="4"/>
      <c r="HF1707" s="4"/>
      <c r="HG1707" s="4"/>
      <c r="HH1707" s="4"/>
      <c r="HI1707" s="4"/>
      <c r="HJ1707" s="4"/>
      <c r="HK1707" s="4"/>
      <c r="HL1707" s="4"/>
      <c r="HM1707" s="4"/>
      <c r="HN1707" s="4"/>
      <c r="HO1707" s="4"/>
      <c r="HP1707" s="4"/>
      <c r="HQ1707" s="4"/>
      <c r="HR1707" s="4"/>
      <c r="HS1707" s="4"/>
      <c r="HT1707" s="4"/>
      <c r="HU1707" s="4"/>
      <c r="HV1707" s="4"/>
      <c r="HW1707" s="4"/>
      <c r="HX1707" s="4"/>
      <c r="HY1707" s="4"/>
      <c r="HZ1707" s="4"/>
      <c r="IA1707" s="4"/>
      <c r="IB1707" s="4"/>
      <c r="IC1707" s="4"/>
      <c r="ID1707" s="4"/>
      <c r="IE1707" s="4"/>
      <c r="IF1707" s="4"/>
    </row>
    <row r="1708" spans="26:240" x14ac:dyDescent="0.2">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c r="GW1708" s="4"/>
      <c r="GX1708" s="4"/>
      <c r="GY1708" s="4"/>
      <c r="GZ1708" s="4"/>
      <c r="HA1708" s="4"/>
      <c r="HB1708" s="4"/>
      <c r="HC1708" s="4"/>
      <c r="HD1708" s="4"/>
      <c r="HE1708" s="4"/>
      <c r="HF1708" s="4"/>
      <c r="HG1708" s="4"/>
      <c r="HH1708" s="4"/>
      <c r="HI1708" s="4"/>
      <c r="HJ1708" s="4"/>
      <c r="HK1708" s="4"/>
      <c r="HL1708" s="4"/>
      <c r="HM1708" s="4"/>
      <c r="HN1708" s="4"/>
      <c r="HO1708" s="4"/>
      <c r="HP1708" s="4"/>
      <c r="HQ1708" s="4"/>
      <c r="HR1708" s="4"/>
      <c r="HS1708" s="4"/>
      <c r="HT1708" s="4"/>
      <c r="HU1708" s="4"/>
      <c r="HV1708" s="4"/>
      <c r="HW1708" s="4"/>
      <c r="HX1708" s="4"/>
      <c r="HY1708" s="4"/>
      <c r="HZ1708" s="4"/>
      <c r="IA1708" s="4"/>
      <c r="IB1708" s="4"/>
      <c r="IC1708" s="4"/>
      <c r="ID1708" s="4"/>
      <c r="IE1708" s="4"/>
      <c r="IF1708" s="4"/>
    </row>
    <row r="1709" spans="26:240" x14ac:dyDescent="0.2">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c r="GW1709" s="4"/>
      <c r="GX1709" s="4"/>
      <c r="GY1709" s="4"/>
      <c r="GZ1709" s="4"/>
      <c r="HA1709" s="4"/>
      <c r="HB1709" s="4"/>
      <c r="HC1709" s="4"/>
      <c r="HD1709" s="4"/>
      <c r="HE1709" s="4"/>
      <c r="HF1709" s="4"/>
      <c r="HG1709" s="4"/>
      <c r="HH1709" s="4"/>
      <c r="HI1709" s="4"/>
      <c r="HJ1709" s="4"/>
      <c r="HK1709" s="4"/>
      <c r="HL1709" s="4"/>
      <c r="HM1709" s="4"/>
      <c r="HN1709" s="4"/>
      <c r="HO1709" s="4"/>
      <c r="HP1709" s="4"/>
      <c r="HQ1709" s="4"/>
      <c r="HR1709" s="4"/>
      <c r="HS1709" s="4"/>
      <c r="HT1709" s="4"/>
      <c r="HU1709" s="4"/>
      <c r="HV1709" s="4"/>
      <c r="HW1709" s="4"/>
      <c r="HX1709" s="4"/>
      <c r="HY1709" s="4"/>
      <c r="HZ1709" s="4"/>
      <c r="IA1709" s="4"/>
      <c r="IB1709" s="4"/>
      <c r="IC1709" s="4"/>
      <c r="ID1709" s="4"/>
      <c r="IE1709" s="4"/>
      <c r="IF1709" s="4"/>
    </row>
    <row r="1710" spans="26:240" x14ac:dyDescent="0.2">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c r="GW1710" s="4"/>
      <c r="GX1710" s="4"/>
      <c r="GY1710" s="4"/>
      <c r="GZ1710" s="4"/>
      <c r="HA1710" s="4"/>
      <c r="HB1710" s="4"/>
      <c r="HC1710" s="4"/>
      <c r="HD1710" s="4"/>
      <c r="HE1710" s="4"/>
      <c r="HF1710" s="4"/>
      <c r="HG1710" s="4"/>
      <c r="HH1710" s="4"/>
      <c r="HI1710" s="4"/>
      <c r="HJ1710" s="4"/>
      <c r="HK1710" s="4"/>
      <c r="HL1710" s="4"/>
      <c r="HM1710" s="4"/>
      <c r="HN1710" s="4"/>
      <c r="HO1710" s="4"/>
      <c r="HP1710" s="4"/>
      <c r="HQ1710" s="4"/>
      <c r="HR1710" s="4"/>
      <c r="HS1710" s="4"/>
      <c r="HT1710" s="4"/>
      <c r="HU1710" s="4"/>
      <c r="HV1710" s="4"/>
      <c r="HW1710" s="4"/>
      <c r="HX1710" s="4"/>
      <c r="HY1710" s="4"/>
      <c r="HZ1710" s="4"/>
      <c r="IA1710" s="4"/>
      <c r="IB1710" s="4"/>
      <c r="IC1710" s="4"/>
      <c r="ID1710" s="4"/>
      <c r="IE1710" s="4"/>
      <c r="IF1710" s="4"/>
    </row>
    <row r="1711" spans="26:240" x14ac:dyDescent="0.2">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c r="GW1711" s="4"/>
      <c r="GX1711" s="4"/>
      <c r="GY1711" s="4"/>
      <c r="GZ1711" s="4"/>
      <c r="HA1711" s="4"/>
      <c r="HB1711" s="4"/>
      <c r="HC1711" s="4"/>
      <c r="HD1711" s="4"/>
      <c r="HE1711" s="4"/>
      <c r="HF1711" s="4"/>
      <c r="HG1711" s="4"/>
      <c r="HH1711" s="4"/>
      <c r="HI1711" s="4"/>
      <c r="HJ1711" s="4"/>
      <c r="HK1711" s="4"/>
      <c r="HL1711" s="4"/>
      <c r="HM1711" s="4"/>
      <c r="HN1711" s="4"/>
      <c r="HO1711" s="4"/>
      <c r="HP1711" s="4"/>
      <c r="HQ1711" s="4"/>
      <c r="HR1711" s="4"/>
      <c r="HS1711" s="4"/>
      <c r="HT1711" s="4"/>
      <c r="HU1711" s="4"/>
      <c r="HV1711" s="4"/>
      <c r="HW1711" s="4"/>
      <c r="HX1711" s="4"/>
      <c r="HY1711" s="4"/>
      <c r="HZ1711" s="4"/>
      <c r="IA1711" s="4"/>
      <c r="IB1711" s="4"/>
      <c r="IC1711" s="4"/>
      <c r="ID1711" s="4"/>
      <c r="IE1711" s="4"/>
      <c r="IF1711" s="4"/>
    </row>
    <row r="1712" spans="26:240" x14ac:dyDescent="0.2">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c r="GW1712" s="4"/>
      <c r="GX1712" s="4"/>
      <c r="GY1712" s="4"/>
      <c r="GZ1712" s="4"/>
      <c r="HA1712" s="4"/>
      <c r="HB1712" s="4"/>
      <c r="HC1712" s="4"/>
      <c r="HD1712" s="4"/>
      <c r="HE1712" s="4"/>
      <c r="HF1712" s="4"/>
      <c r="HG1712" s="4"/>
      <c r="HH1712" s="4"/>
      <c r="HI1712" s="4"/>
      <c r="HJ1712" s="4"/>
      <c r="HK1712" s="4"/>
      <c r="HL1712" s="4"/>
      <c r="HM1712" s="4"/>
      <c r="HN1712" s="4"/>
      <c r="HO1712" s="4"/>
      <c r="HP1712" s="4"/>
      <c r="HQ1712" s="4"/>
      <c r="HR1712" s="4"/>
      <c r="HS1712" s="4"/>
      <c r="HT1712" s="4"/>
      <c r="HU1712" s="4"/>
      <c r="HV1712" s="4"/>
      <c r="HW1712" s="4"/>
      <c r="HX1712" s="4"/>
      <c r="HY1712" s="4"/>
      <c r="HZ1712" s="4"/>
      <c r="IA1712" s="4"/>
      <c r="IB1712" s="4"/>
      <c r="IC1712" s="4"/>
      <c r="ID1712" s="4"/>
      <c r="IE1712" s="4"/>
      <c r="IF1712" s="4"/>
    </row>
    <row r="1713" spans="26:240" x14ac:dyDescent="0.2">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c r="GW1713" s="4"/>
      <c r="GX1713" s="4"/>
      <c r="GY1713" s="4"/>
      <c r="GZ1713" s="4"/>
      <c r="HA1713" s="4"/>
      <c r="HB1713" s="4"/>
      <c r="HC1713" s="4"/>
      <c r="HD1713" s="4"/>
      <c r="HE1713" s="4"/>
      <c r="HF1713" s="4"/>
      <c r="HG1713" s="4"/>
      <c r="HH1713" s="4"/>
      <c r="HI1713" s="4"/>
      <c r="HJ1713" s="4"/>
      <c r="HK1713" s="4"/>
      <c r="HL1713" s="4"/>
      <c r="HM1713" s="4"/>
      <c r="HN1713" s="4"/>
      <c r="HO1713" s="4"/>
      <c r="HP1713" s="4"/>
      <c r="HQ1713" s="4"/>
      <c r="HR1713" s="4"/>
      <c r="HS1713" s="4"/>
      <c r="HT1713" s="4"/>
      <c r="HU1713" s="4"/>
      <c r="HV1713" s="4"/>
      <c r="HW1713" s="4"/>
      <c r="HX1713" s="4"/>
      <c r="HY1713" s="4"/>
      <c r="HZ1713" s="4"/>
      <c r="IA1713" s="4"/>
      <c r="IB1713" s="4"/>
      <c r="IC1713" s="4"/>
      <c r="ID1713" s="4"/>
      <c r="IE1713" s="4"/>
      <c r="IF1713" s="4"/>
    </row>
    <row r="1714" spans="26:240" x14ac:dyDescent="0.2">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c r="GW1714" s="4"/>
      <c r="GX1714" s="4"/>
      <c r="GY1714" s="4"/>
      <c r="GZ1714" s="4"/>
      <c r="HA1714" s="4"/>
      <c r="HB1714" s="4"/>
      <c r="HC1714" s="4"/>
      <c r="HD1714" s="4"/>
      <c r="HE1714" s="4"/>
      <c r="HF1714" s="4"/>
      <c r="HG1714" s="4"/>
      <c r="HH1714" s="4"/>
      <c r="HI1714" s="4"/>
      <c r="HJ1714" s="4"/>
      <c r="HK1714" s="4"/>
      <c r="HL1714" s="4"/>
      <c r="HM1714" s="4"/>
      <c r="HN1714" s="4"/>
      <c r="HO1714" s="4"/>
      <c r="HP1714" s="4"/>
      <c r="HQ1714" s="4"/>
      <c r="HR1714" s="4"/>
      <c r="HS1714" s="4"/>
      <c r="HT1714" s="4"/>
      <c r="HU1714" s="4"/>
      <c r="HV1714" s="4"/>
      <c r="HW1714" s="4"/>
      <c r="HX1714" s="4"/>
      <c r="HY1714" s="4"/>
      <c r="HZ1714" s="4"/>
      <c r="IA1714" s="4"/>
      <c r="IB1714" s="4"/>
      <c r="IC1714" s="4"/>
      <c r="ID1714" s="4"/>
      <c r="IE1714" s="4"/>
      <c r="IF1714" s="4"/>
    </row>
    <row r="1715" spans="26:240" x14ac:dyDescent="0.2">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c r="GW1715" s="4"/>
      <c r="GX1715" s="4"/>
      <c r="GY1715" s="4"/>
      <c r="GZ1715" s="4"/>
      <c r="HA1715" s="4"/>
      <c r="HB1715" s="4"/>
      <c r="HC1715" s="4"/>
      <c r="HD1715" s="4"/>
      <c r="HE1715" s="4"/>
      <c r="HF1715" s="4"/>
      <c r="HG1715" s="4"/>
      <c r="HH1715" s="4"/>
      <c r="HI1715" s="4"/>
      <c r="HJ1715" s="4"/>
      <c r="HK1715" s="4"/>
      <c r="HL1715" s="4"/>
      <c r="HM1715" s="4"/>
      <c r="HN1715" s="4"/>
      <c r="HO1715" s="4"/>
      <c r="HP1715" s="4"/>
      <c r="HQ1715" s="4"/>
      <c r="HR1715" s="4"/>
      <c r="HS1715" s="4"/>
      <c r="HT1715" s="4"/>
      <c r="HU1715" s="4"/>
      <c r="HV1715" s="4"/>
      <c r="HW1715" s="4"/>
      <c r="HX1715" s="4"/>
      <c r="HY1715" s="4"/>
      <c r="HZ1715" s="4"/>
      <c r="IA1715" s="4"/>
      <c r="IB1715" s="4"/>
      <c r="IC1715" s="4"/>
      <c r="ID1715" s="4"/>
      <c r="IE1715" s="4"/>
      <c r="IF1715" s="4"/>
    </row>
    <row r="1716" spans="26:240" x14ac:dyDescent="0.2">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c r="GW1716" s="4"/>
      <c r="GX1716" s="4"/>
      <c r="GY1716" s="4"/>
      <c r="GZ1716" s="4"/>
      <c r="HA1716" s="4"/>
      <c r="HB1716" s="4"/>
      <c r="HC1716" s="4"/>
      <c r="HD1716" s="4"/>
      <c r="HE1716" s="4"/>
      <c r="HF1716" s="4"/>
      <c r="HG1716" s="4"/>
      <c r="HH1716" s="4"/>
      <c r="HI1716" s="4"/>
      <c r="HJ1716" s="4"/>
      <c r="HK1716" s="4"/>
      <c r="HL1716" s="4"/>
      <c r="HM1716" s="4"/>
      <c r="HN1716" s="4"/>
      <c r="HO1716" s="4"/>
      <c r="HP1716" s="4"/>
      <c r="HQ1716" s="4"/>
      <c r="HR1716" s="4"/>
      <c r="HS1716" s="4"/>
      <c r="HT1716" s="4"/>
      <c r="HU1716" s="4"/>
      <c r="HV1716" s="4"/>
      <c r="HW1716" s="4"/>
      <c r="HX1716" s="4"/>
      <c r="HY1716" s="4"/>
      <c r="HZ1716" s="4"/>
      <c r="IA1716" s="4"/>
      <c r="IB1716" s="4"/>
      <c r="IC1716" s="4"/>
      <c r="ID1716" s="4"/>
      <c r="IE1716" s="4"/>
      <c r="IF1716" s="4"/>
    </row>
    <row r="1717" spans="26:240" x14ac:dyDescent="0.2">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c r="GW1717" s="4"/>
      <c r="GX1717" s="4"/>
      <c r="GY1717" s="4"/>
      <c r="GZ1717" s="4"/>
      <c r="HA1717" s="4"/>
      <c r="HB1717" s="4"/>
      <c r="HC1717" s="4"/>
      <c r="HD1717" s="4"/>
      <c r="HE1717" s="4"/>
      <c r="HF1717" s="4"/>
      <c r="HG1717" s="4"/>
      <c r="HH1717" s="4"/>
      <c r="HI1717" s="4"/>
      <c r="HJ1717" s="4"/>
      <c r="HK1717" s="4"/>
      <c r="HL1717" s="4"/>
      <c r="HM1717" s="4"/>
      <c r="HN1717" s="4"/>
      <c r="HO1717" s="4"/>
      <c r="HP1717" s="4"/>
      <c r="HQ1717" s="4"/>
      <c r="HR1717" s="4"/>
      <c r="HS1717" s="4"/>
      <c r="HT1717" s="4"/>
      <c r="HU1717" s="4"/>
      <c r="HV1717" s="4"/>
      <c r="HW1717" s="4"/>
      <c r="HX1717" s="4"/>
      <c r="HY1717" s="4"/>
      <c r="HZ1717" s="4"/>
      <c r="IA1717" s="4"/>
      <c r="IB1717" s="4"/>
      <c r="IC1717" s="4"/>
      <c r="ID1717" s="4"/>
      <c r="IE1717" s="4"/>
      <c r="IF1717" s="4"/>
    </row>
    <row r="1718" spans="26:240" x14ac:dyDescent="0.2">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c r="GW1718" s="4"/>
      <c r="GX1718" s="4"/>
      <c r="GY1718" s="4"/>
      <c r="GZ1718" s="4"/>
      <c r="HA1718" s="4"/>
      <c r="HB1718" s="4"/>
      <c r="HC1718" s="4"/>
      <c r="HD1718" s="4"/>
      <c r="HE1718" s="4"/>
      <c r="HF1718" s="4"/>
      <c r="HG1718" s="4"/>
      <c r="HH1718" s="4"/>
      <c r="HI1718" s="4"/>
      <c r="HJ1718" s="4"/>
      <c r="HK1718" s="4"/>
      <c r="HL1718" s="4"/>
      <c r="HM1718" s="4"/>
      <c r="HN1718" s="4"/>
      <c r="HO1718" s="4"/>
      <c r="HP1718" s="4"/>
      <c r="HQ1718" s="4"/>
      <c r="HR1718" s="4"/>
      <c r="HS1718" s="4"/>
      <c r="HT1718" s="4"/>
      <c r="HU1718" s="4"/>
      <c r="HV1718" s="4"/>
      <c r="HW1718" s="4"/>
      <c r="HX1718" s="4"/>
      <c r="HY1718" s="4"/>
      <c r="HZ1718" s="4"/>
      <c r="IA1718" s="4"/>
      <c r="IB1718" s="4"/>
      <c r="IC1718" s="4"/>
      <c r="ID1718" s="4"/>
      <c r="IE1718" s="4"/>
      <c r="IF1718" s="4"/>
    </row>
    <row r="1719" spans="26:240" x14ac:dyDescent="0.2">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c r="GW1719" s="4"/>
      <c r="GX1719" s="4"/>
      <c r="GY1719" s="4"/>
      <c r="GZ1719" s="4"/>
      <c r="HA1719" s="4"/>
      <c r="HB1719" s="4"/>
      <c r="HC1719" s="4"/>
      <c r="HD1719" s="4"/>
      <c r="HE1719" s="4"/>
      <c r="HF1719" s="4"/>
      <c r="HG1719" s="4"/>
      <c r="HH1719" s="4"/>
      <c r="HI1719" s="4"/>
      <c r="HJ1719" s="4"/>
      <c r="HK1719" s="4"/>
      <c r="HL1719" s="4"/>
      <c r="HM1719" s="4"/>
      <c r="HN1719" s="4"/>
      <c r="HO1719" s="4"/>
      <c r="HP1719" s="4"/>
      <c r="HQ1719" s="4"/>
      <c r="HR1719" s="4"/>
      <c r="HS1719" s="4"/>
      <c r="HT1719" s="4"/>
      <c r="HU1719" s="4"/>
      <c r="HV1719" s="4"/>
      <c r="HW1719" s="4"/>
      <c r="HX1719" s="4"/>
      <c r="HY1719" s="4"/>
      <c r="HZ1719" s="4"/>
      <c r="IA1719" s="4"/>
      <c r="IB1719" s="4"/>
      <c r="IC1719" s="4"/>
      <c r="ID1719" s="4"/>
      <c r="IE1719" s="4"/>
      <c r="IF1719" s="4"/>
    </row>
    <row r="1720" spans="26:240" x14ac:dyDescent="0.2">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c r="GW1720" s="4"/>
      <c r="GX1720" s="4"/>
      <c r="GY1720" s="4"/>
      <c r="GZ1720" s="4"/>
      <c r="HA1720" s="4"/>
      <c r="HB1720" s="4"/>
      <c r="HC1720" s="4"/>
      <c r="HD1720" s="4"/>
      <c r="HE1720" s="4"/>
      <c r="HF1720" s="4"/>
      <c r="HG1720" s="4"/>
      <c r="HH1720" s="4"/>
      <c r="HI1720" s="4"/>
      <c r="HJ1720" s="4"/>
      <c r="HK1720" s="4"/>
      <c r="HL1720" s="4"/>
      <c r="HM1720" s="4"/>
      <c r="HN1720" s="4"/>
      <c r="HO1720" s="4"/>
      <c r="HP1720" s="4"/>
      <c r="HQ1720" s="4"/>
      <c r="HR1720" s="4"/>
      <c r="HS1720" s="4"/>
      <c r="HT1720" s="4"/>
      <c r="HU1720" s="4"/>
      <c r="HV1720" s="4"/>
      <c r="HW1720" s="4"/>
      <c r="HX1720" s="4"/>
      <c r="HY1720" s="4"/>
      <c r="HZ1720" s="4"/>
      <c r="IA1720" s="4"/>
      <c r="IB1720" s="4"/>
      <c r="IC1720" s="4"/>
      <c r="ID1720" s="4"/>
      <c r="IE1720" s="4"/>
      <c r="IF1720" s="4"/>
    </row>
    <row r="1721" spans="26:240" x14ac:dyDescent="0.2">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c r="GW1721" s="4"/>
      <c r="GX1721" s="4"/>
      <c r="GY1721" s="4"/>
      <c r="GZ1721" s="4"/>
      <c r="HA1721" s="4"/>
      <c r="HB1721" s="4"/>
      <c r="HC1721" s="4"/>
      <c r="HD1721" s="4"/>
      <c r="HE1721" s="4"/>
      <c r="HF1721" s="4"/>
      <c r="HG1721" s="4"/>
      <c r="HH1721" s="4"/>
      <c r="HI1721" s="4"/>
      <c r="HJ1721" s="4"/>
      <c r="HK1721" s="4"/>
      <c r="HL1721" s="4"/>
      <c r="HM1721" s="4"/>
      <c r="HN1721" s="4"/>
      <c r="HO1721" s="4"/>
      <c r="HP1721" s="4"/>
      <c r="HQ1721" s="4"/>
      <c r="HR1721" s="4"/>
      <c r="HS1721" s="4"/>
      <c r="HT1721" s="4"/>
      <c r="HU1721" s="4"/>
      <c r="HV1721" s="4"/>
      <c r="HW1721" s="4"/>
      <c r="HX1721" s="4"/>
      <c r="HY1721" s="4"/>
      <c r="HZ1721" s="4"/>
      <c r="IA1721" s="4"/>
      <c r="IB1721" s="4"/>
      <c r="IC1721" s="4"/>
      <c r="ID1721" s="4"/>
      <c r="IE1721" s="4"/>
      <c r="IF1721" s="4"/>
    </row>
    <row r="1722" spans="26:240" x14ac:dyDescent="0.2">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c r="GW1722" s="4"/>
      <c r="GX1722" s="4"/>
      <c r="GY1722" s="4"/>
      <c r="GZ1722" s="4"/>
      <c r="HA1722" s="4"/>
      <c r="HB1722" s="4"/>
      <c r="HC1722" s="4"/>
      <c r="HD1722" s="4"/>
      <c r="HE1722" s="4"/>
      <c r="HF1722" s="4"/>
      <c r="HG1722" s="4"/>
      <c r="HH1722" s="4"/>
      <c r="HI1722" s="4"/>
      <c r="HJ1722" s="4"/>
      <c r="HK1722" s="4"/>
      <c r="HL1722" s="4"/>
      <c r="HM1722" s="4"/>
      <c r="HN1722" s="4"/>
      <c r="HO1722" s="4"/>
      <c r="HP1722" s="4"/>
      <c r="HQ1722" s="4"/>
      <c r="HR1722" s="4"/>
      <c r="HS1722" s="4"/>
      <c r="HT1722" s="4"/>
      <c r="HU1722" s="4"/>
      <c r="HV1722" s="4"/>
      <c r="HW1722" s="4"/>
      <c r="HX1722" s="4"/>
      <c r="HY1722" s="4"/>
      <c r="HZ1722" s="4"/>
      <c r="IA1722" s="4"/>
      <c r="IB1722" s="4"/>
      <c r="IC1722" s="4"/>
      <c r="ID1722" s="4"/>
      <c r="IE1722" s="4"/>
      <c r="IF1722" s="4"/>
    </row>
    <row r="1723" spans="26:240" x14ac:dyDescent="0.2">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c r="GW1723" s="4"/>
      <c r="GX1723" s="4"/>
      <c r="GY1723" s="4"/>
      <c r="GZ1723" s="4"/>
      <c r="HA1723" s="4"/>
      <c r="HB1723" s="4"/>
      <c r="HC1723" s="4"/>
      <c r="HD1723" s="4"/>
      <c r="HE1723" s="4"/>
      <c r="HF1723" s="4"/>
      <c r="HG1723" s="4"/>
      <c r="HH1723" s="4"/>
      <c r="HI1723" s="4"/>
      <c r="HJ1723" s="4"/>
      <c r="HK1723" s="4"/>
      <c r="HL1723" s="4"/>
      <c r="HM1723" s="4"/>
      <c r="HN1723" s="4"/>
      <c r="HO1723" s="4"/>
      <c r="HP1723" s="4"/>
      <c r="HQ1723" s="4"/>
      <c r="HR1723" s="4"/>
      <c r="HS1723" s="4"/>
      <c r="HT1723" s="4"/>
      <c r="HU1723" s="4"/>
      <c r="HV1723" s="4"/>
      <c r="HW1723" s="4"/>
      <c r="HX1723" s="4"/>
      <c r="HY1723" s="4"/>
      <c r="HZ1723" s="4"/>
      <c r="IA1723" s="4"/>
      <c r="IB1723" s="4"/>
      <c r="IC1723" s="4"/>
      <c r="ID1723" s="4"/>
      <c r="IE1723" s="4"/>
      <c r="IF1723" s="4"/>
    </row>
    <row r="1724" spans="26:240" x14ac:dyDescent="0.2">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c r="GW1724" s="4"/>
      <c r="GX1724" s="4"/>
      <c r="GY1724" s="4"/>
      <c r="GZ1724" s="4"/>
      <c r="HA1724" s="4"/>
      <c r="HB1724" s="4"/>
      <c r="HC1724" s="4"/>
      <c r="HD1724" s="4"/>
      <c r="HE1724" s="4"/>
      <c r="HF1724" s="4"/>
      <c r="HG1724" s="4"/>
      <c r="HH1724" s="4"/>
      <c r="HI1724" s="4"/>
      <c r="HJ1724" s="4"/>
      <c r="HK1724" s="4"/>
      <c r="HL1724" s="4"/>
      <c r="HM1724" s="4"/>
      <c r="HN1724" s="4"/>
      <c r="HO1724" s="4"/>
      <c r="HP1724" s="4"/>
      <c r="HQ1724" s="4"/>
      <c r="HR1724" s="4"/>
      <c r="HS1724" s="4"/>
      <c r="HT1724" s="4"/>
      <c r="HU1724" s="4"/>
      <c r="HV1724" s="4"/>
      <c r="HW1724" s="4"/>
      <c r="HX1724" s="4"/>
      <c r="HY1724" s="4"/>
      <c r="HZ1724" s="4"/>
      <c r="IA1724" s="4"/>
      <c r="IB1724" s="4"/>
      <c r="IC1724" s="4"/>
      <c r="ID1724" s="4"/>
      <c r="IE1724" s="4"/>
      <c r="IF1724" s="4"/>
    </row>
    <row r="1725" spans="26:240" x14ac:dyDescent="0.2">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c r="GW1725" s="4"/>
      <c r="GX1725" s="4"/>
      <c r="GY1725" s="4"/>
      <c r="GZ1725" s="4"/>
      <c r="HA1725" s="4"/>
      <c r="HB1725" s="4"/>
      <c r="HC1725" s="4"/>
      <c r="HD1725" s="4"/>
      <c r="HE1725" s="4"/>
      <c r="HF1725" s="4"/>
      <c r="HG1725" s="4"/>
      <c r="HH1725" s="4"/>
      <c r="HI1725" s="4"/>
      <c r="HJ1725" s="4"/>
      <c r="HK1725" s="4"/>
      <c r="HL1725" s="4"/>
      <c r="HM1725" s="4"/>
      <c r="HN1725" s="4"/>
      <c r="HO1725" s="4"/>
      <c r="HP1725" s="4"/>
      <c r="HQ1725" s="4"/>
      <c r="HR1725" s="4"/>
      <c r="HS1725" s="4"/>
      <c r="HT1725" s="4"/>
      <c r="HU1725" s="4"/>
      <c r="HV1725" s="4"/>
      <c r="HW1725" s="4"/>
      <c r="HX1725" s="4"/>
      <c r="HY1725" s="4"/>
      <c r="HZ1725" s="4"/>
      <c r="IA1725" s="4"/>
      <c r="IB1725" s="4"/>
      <c r="IC1725" s="4"/>
      <c r="ID1725" s="4"/>
      <c r="IE1725" s="4"/>
      <c r="IF1725" s="4"/>
    </row>
    <row r="1726" spans="26:240" x14ac:dyDescent="0.2">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c r="GW1726" s="4"/>
      <c r="GX1726" s="4"/>
      <c r="GY1726" s="4"/>
      <c r="GZ1726" s="4"/>
      <c r="HA1726" s="4"/>
      <c r="HB1726" s="4"/>
      <c r="HC1726" s="4"/>
      <c r="HD1726" s="4"/>
      <c r="HE1726" s="4"/>
      <c r="HF1726" s="4"/>
      <c r="HG1726" s="4"/>
      <c r="HH1726" s="4"/>
      <c r="HI1726" s="4"/>
      <c r="HJ1726" s="4"/>
      <c r="HK1726" s="4"/>
      <c r="HL1726" s="4"/>
      <c r="HM1726" s="4"/>
      <c r="HN1726" s="4"/>
      <c r="HO1726" s="4"/>
      <c r="HP1726" s="4"/>
      <c r="HQ1726" s="4"/>
      <c r="HR1726" s="4"/>
      <c r="HS1726" s="4"/>
      <c r="HT1726" s="4"/>
      <c r="HU1726" s="4"/>
      <c r="HV1726" s="4"/>
      <c r="HW1726" s="4"/>
      <c r="HX1726" s="4"/>
      <c r="HY1726" s="4"/>
      <c r="HZ1726" s="4"/>
      <c r="IA1726" s="4"/>
      <c r="IB1726" s="4"/>
      <c r="IC1726" s="4"/>
      <c r="ID1726" s="4"/>
      <c r="IE1726" s="4"/>
      <c r="IF1726" s="4"/>
    </row>
    <row r="1727" spans="26:240" x14ac:dyDescent="0.2">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c r="GW1727" s="4"/>
      <c r="GX1727" s="4"/>
      <c r="GY1727" s="4"/>
      <c r="GZ1727" s="4"/>
      <c r="HA1727" s="4"/>
      <c r="HB1727" s="4"/>
      <c r="HC1727" s="4"/>
      <c r="HD1727" s="4"/>
      <c r="HE1727" s="4"/>
      <c r="HF1727" s="4"/>
      <c r="HG1727" s="4"/>
      <c r="HH1727" s="4"/>
      <c r="HI1727" s="4"/>
      <c r="HJ1727" s="4"/>
      <c r="HK1727" s="4"/>
      <c r="HL1727" s="4"/>
      <c r="HM1727" s="4"/>
      <c r="HN1727" s="4"/>
      <c r="HO1727" s="4"/>
      <c r="HP1727" s="4"/>
      <c r="HQ1727" s="4"/>
      <c r="HR1727" s="4"/>
      <c r="HS1727" s="4"/>
      <c r="HT1727" s="4"/>
      <c r="HU1727" s="4"/>
      <c r="HV1727" s="4"/>
      <c r="HW1727" s="4"/>
      <c r="HX1727" s="4"/>
      <c r="HY1727" s="4"/>
      <c r="HZ1727" s="4"/>
      <c r="IA1727" s="4"/>
      <c r="IB1727" s="4"/>
      <c r="IC1727" s="4"/>
      <c r="ID1727" s="4"/>
      <c r="IE1727" s="4"/>
      <c r="IF1727" s="4"/>
    </row>
    <row r="1728" spans="26:240" x14ac:dyDescent="0.2">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c r="GW1728" s="4"/>
      <c r="GX1728" s="4"/>
      <c r="GY1728" s="4"/>
      <c r="GZ1728" s="4"/>
      <c r="HA1728" s="4"/>
      <c r="HB1728" s="4"/>
      <c r="HC1728" s="4"/>
      <c r="HD1728" s="4"/>
      <c r="HE1728" s="4"/>
      <c r="HF1728" s="4"/>
      <c r="HG1728" s="4"/>
      <c r="HH1728" s="4"/>
      <c r="HI1728" s="4"/>
      <c r="HJ1728" s="4"/>
      <c r="HK1728" s="4"/>
      <c r="HL1728" s="4"/>
      <c r="HM1728" s="4"/>
      <c r="HN1728" s="4"/>
      <c r="HO1728" s="4"/>
      <c r="HP1728" s="4"/>
      <c r="HQ1728" s="4"/>
      <c r="HR1728" s="4"/>
      <c r="HS1728" s="4"/>
      <c r="HT1728" s="4"/>
      <c r="HU1728" s="4"/>
      <c r="HV1728" s="4"/>
      <c r="HW1728" s="4"/>
      <c r="HX1728" s="4"/>
      <c r="HY1728" s="4"/>
      <c r="HZ1728" s="4"/>
      <c r="IA1728" s="4"/>
      <c r="IB1728" s="4"/>
      <c r="IC1728" s="4"/>
      <c r="ID1728" s="4"/>
      <c r="IE1728" s="4"/>
      <c r="IF1728" s="4"/>
    </row>
    <row r="1729" spans="26:240" x14ac:dyDescent="0.2">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c r="GW1729" s="4"/>
      <c r="GX1729" s="4"/>
      <c r="GY1729" s="4"/>
      <c r="GZ1729" s="4"/>
      <c r="HA1729" s="4"/>
      <c r="HB1729" s="4"/>
      <c r="HC1729" s="4"/>
      <c r="HD1729" s="4"/>
      <c r="HE1729" s="4"/>
      <c r="HF1729" s="4"/>
      <c r="HG1729" s="4"/>
      <c r="HH1729" s="4"/>
      <c r="HI1729" s="4"/>
      <c r="HJ1729" s="4"/>
      <c r="HK1729" s="4"/>
      <c r="HL1729" s="4"/>
      <c r="HM1729" s="4"/>
      <c r="HN1729" s="4"/>
      <c r="HO1729" s="4"/>
      <c r="HP1729" s="4"/>
      <c r="HQ1729" s="4"/>
      <c r="HR1729" s="4"/>
      <c r="HS1729" s="4"/>
      <c r="HT1729" s="4"/>
      <c r="HU1729" s="4"/>
      <c r="HV1729" s="4"/>
      <c r="HW1729" s="4"/>
      <c r="HX1729" s="4"/>
      <c r="HY1729" s="4"/>
      <c r="HZ1729" s="4"/>
      <c r="IA1729" s="4"/>
      <c r="IB1729" s="4"/>
      <c r="IC1729" s="4"/>
      <c r="ID1729" s="4"/>
      <c r="IE1729" s="4"/>
      <c r="IF1729" s="4"/>
    </row>
    <row r="1730" spans="26:240" x14ac:dyDescent="0.2">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c r="CX1730" s="4"/>
      <c r="CY1730" s="4"/>
      <c r="CZ1730" s="4"/>
      <c r="DA1730" s="4"/>
      <c r="DB1730" s="4"/>
      <c r="DC1730" s="4"/>
      <c r="DD1730" s="4"/>
      <c r="DE1730" s="4"/>
      <c r="DF1730" s="4"/>
      <c r="DG1730" s="4"/>
      <c r="DH1730" s="4"/>
      <c r="DI1730" s="4"/>
      <c r="DJ1730" s="4"/>
      <c r="DK1730" s="4"/>
      <c r="DL1730" s="4"/>
      <c r="DM1730" s="4"/>
      <c r="DN1730" s="4"/>
      <c r="DO1730" s="4"/>
      <c r="DP1730" s="4"/>
      <c r="DQ1730" s="4"/>
      <c r="DR1730" s="4"/>
      <c r="DS1730" s="4"/>
      <c r="DT1730" s="4"/>
      <c r="DU1730" s="4"/>
      <c r="DV1730" s="4"/>
      <c r="DW1730" s="4"/>
      <c r="DX1730" s="4"/>
      <c r="DY1730" s="4"/>
      <c r="DZ1730" s="4"/>
      <c r="EA1730" s="4"/>
      <c r="EB1730" s="4"/>
      <c r="EC1730" s="4"/>
      <c r="ED1730" s="4"/>
      <c r="EE1730" s="4"/>
      <c r="EF1730" s="4"/>
      <c r="EG1730" s="4"/>
      <c r="EH1730" s="4"/>
      <c r="EI1730" s="4"/>
      <c r="EJ1730" s="4"/>
      <c r="EK1730" s="4"/>
      <c r="EL1730" s="4"/>
      <c r="EM1730" s="4"/>
      <c r="EN1730" s="4"/>
      <c r="EO1730" s="4"/>
      <c r="EP1730" s="4"/>
      <c r="EQ1730" s="4"/>
      <c r="ER1730" s="4"/>
      <c r="ES1730" s="4"/>
      <c r="ET1730" s="4"/>
      <c r="EU1730" s="4"/>
      <c r="EV1730" s="4"/>
      <c r="EW1730" s="4"/>
      <c r="EX1730" s="4"/>
      <c r="EY1730" s="4"/>
      <c r="EZ1730" s="4"/>
      <c r="FA1730" s="4"/>
      <c r="FB1730" s="4"/>
      <c r="FC1730" s="4"/>
      <c r="FD1730" s="4"/>
      <c r="FE1730" s="4"/>
      <c r="FF1730" s="4"/>
      <c r="FG1730" s="4"/>
      <c r="FH1730" s="4"/>
      <c r="FI1730" s="4"/>
      <c r="FJ1730" s="4"/>
      <c r="FK1730" s="4"/>
      <c r="FL1730" s="4"/>
      <c r="FM1730" s="4"/>
      <c r="FN1730" s="4"/>
      <c r="FO1730" s="4"/>
      <c r="FP1730" s="4"/>
      <c r="FQ1730" s="4"/>
      <c r="FR1730" s="4"/>
      <c r="FS1730" s="4"/>
      <c r="FT1730" s="4"/>
      <c r="FU1730" s="4"/>
      <c r="FV1730" s="4"/>
      <c r="FW1730" s="4"/>
      <c r="FX1730" s="4"/>
      <c r="FY1730" s="4"/>
      <c r="FZ1730" s="4"/>
      <c r="GA1730" s="4"/>
      <c r="GB1730" s="4"/>
      <c r="GC1730" s="4"/>
      <c r="GD1730" s="4"/>
      <c r="GE1730" s="4"/>
      <c r="GF1730" s="4"/>
      <c r="GG1730" s="4"/>
      <c r="GH1730" s="4"/>
      <c r="GI1730" s="4"/>
      <c r="GJ1730" s="4"/>
      <c r="GK1730" s="4"/>
      <c r="GL1730" s="4"/>
      <c r="GM1730" s="4"/>
      <c r="GN1730" s="4"/>
      <c r="GO1730" s="4"/>
      <c r="GP1730" s="4"/>
      <c r="GQ1730" s="4"/>
      <c r="GR1730" s="4"/>
      <c r="GS1730" s="4"/>
      <c r="GT1730" s="4"/>
      <c r="GU1730" s="4"/>
      <c r="GV1730" s="4"/>
      <c r="GW1730" s="4"/>
      <c r="GX1730" s="4"/>
      <c r="GY1730" s="4"/>
      <c r="GZ1730" s="4"/>
      <c r="HA1730" s="4"/>
      <c r="HB1730" s="4"/>
      <c r="HC1730" s="4"/>
      <c r="HD1730" s="4"/>
      <c r="HE1730" s="4"/>
      <c r="HF1730" s="4"/>
      <c r="HG1730" s="4"/>
      <c r="HH1730" s="4"/>
      <c r="HI1730" s="4"/>
      <c r="HJ1730" s="4"/>
      <c r="HK1730" s="4"/>
      <c r="HL1730" s="4"/>
      <c r="HM1730" s="4"/>
      <c r="HN1730" s="4"/>
      <c r="HO1730" s="4"/>
      <c r="HP1730" s="4"/>
      <c r="HQ1730" s="4"/>
      <c r="HR1730" s="4"/>
      <c r="HS1730" s="4"/>
      <c r="HT1730" s="4"/>
      <c r="HU1730" s="4"/>
      <c r="HV1730" s="4"/>
      <c r="HW1730" s="4"/>
      <c r="HX1730" s="4"/>
      <c r="HY1730" s="4"/>
      <c r="HZ1730" s="4"/>
      <c r="IA1730" s="4"/>
      <c r="IB1730" s="4"/>
      <c r="IC1730" s="4"/>
      <c r="ID1730" s="4"/>
      <c r="IE1730" s="4"/>
      <c r="IF1730" s="4"/>
    </row>
    <row r="1731" spans="26:240" x14ac:dyDescent="0.2">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c r="CX1731" s="4"/>
      <c r="CY1731" s="4"/>
      <c r="CZ1731" s="4"/>
      <c r="DA1731" s="4"/>
      <c r="DB1731" s="4"/>
      <c r="DC1731" s="4"/>
      <c r="DD1731" s="4"/>
      <c r="DE1731" s="4"/>
      <c r="DF1731" s="4"/>
      <c r="DG1731" s="4"/>
      <c r="DH1731" s="4"/>
      <c r="DI1731" s="4"/>
      <c r="DJ1731" s="4"/>
      <c r="DK1731" s="4"/>
      <c r="DL1731" s="4"/>
      <c r="DM1731" s="4"/>
      <c r="DN1731" s="4"/>
      <c r="DO1731" s="4"/>
      <c r="DP1731" s="4"/>
      <c r="DQ1731" s="4"/>
      <c r="DR1731" s="4"/>
      <c r="DS1731" s="4"/>
      <c r="DT1731" s="4"/>
      <c r="DU1731" s="4"/>
      <c r="DV1731" s="4"/>
      <c r="DW1731" s="4"/>
      <c r="DX1731" s="4"/>
      <c r="DY1731" s="4"/>
      <c r="DZ1731" s="4"/>
      <c r="EA1731" s="4"/>
      <c r="EB1731" s="4"/>
      <c r="EC1731" s="4"/>
      <c r="ED1731" s="4"/>
      <c r="EE1731" s="4"/>
      <c r="EF1731" s="4"/>
      <c r="EG1731" s="4"/>
      <c r="EH1731" s="4"/>
      <c r="EI1731" s="4"/>
      <c r="EJ1731" s="4"/>
      <c r="EK1731" s="4"/>
      <c r="EL1731" s="4"/>
      <c r="EM1731" s="4"/>
      <c r="EN1731" s="4"/>
      <c r="EO1731" s="4"/>
      <c r="EP1731" s="4"/>
      <c r="EQ1731" s="4"/>
      <c r="ER1731" s="4"/>
      <c r="ES1731" s="4"/>
      <c r="ET1731" s="4"/>
      <c r="EU1731" s="4"/>
      <c r="EV1731" s="4"/>
      <c r="EW1731" s="4"/>
      <c r="EX1731" s="4"/>
      <c r="EY1731" s="4"/>
      <c r="EZ1731" s="4"/>
      <c r="FA1731" s="4"/>
      <c r="FB1731" s="4"/>
      <c r="FC1731" s="4"/>
      <c r="FD1731" s="4"/>
      <c r="FE1731" s="4"/>
      <c r="FF1731" s="4"/>
      <c r="FG1731" s="4"/>
      <c r="FH1731" s="4"/>
      <c r="FI1731" s="4"/>
      <c r="FJ1731" s="4"/>
      <c r="FK1731" s="4"/>
      <c r="FL1731" s="4"/>
      <c r="FM1731" s="4"/>
      <c r="FN1731" s="4"/>
      <c r="FO1731" s="4"/>
      <c r="FP1731" s="4"/>
      <c r="FQ1731" s="4"/>
      <c r="FR1731" s="4"/>
      <c r="FS1731" s="4"/>
      <c r="FT1731" s="4"/>
      <c r="FU1731" s="4"/>
      <c r="FV1731" s="4"/>
      <c r="FW1731" s="4"/>
      <c r="FX1731" s="4"/>
      <c r="FY1731" s="4"/>
      <c r="FZ1731" s="4"/>
      <c r="GA1731" s="4"/>
      <c r="GB1731" s="4"/>
      <c r="GC1731" s="4"/>
      <c r="GD1731" s="4"/>
      <c r="GE1731" s="4"/>
      <c r="GF1731" s="4"/>
      <c r="GG1731" s="4"/>
      <c r="GH1731" s="4"/>
      <c r="GI1731" s="4"/>
      <c r="GJ1731" s="4"/>
      <c r="GK1731" s="4"/>
      <c r="GL1731" s="4"/>
      <c r="GM1731" s="4"/>
      <c r="GN1731" s="4"/>
      <c r="GO1731" s="4"/>
      <c r="GP1731" s="4"/>
      <c r="GQ1731" s="4"/>
      <c r="GR1731" s="4"/>
      <c r="GS1731" s="4"/>
      <c r="GT1731" s="4"/>
      <c r="GU1731" s="4"/>
      <c r="GV1731" s="4"/>
      <c r="GW1731" s="4"/>
      <c r="GX1731" s="4"/>
      <c r="GY1731" s="4"/>
      <c r="GZ1731" s="4"/>
      <c r="HA1731" s="4"/>
      <c r="HB1731" s="4"/>
      <c r="HC1731" s="4"/>
      <c r="HD1731" s="4"/>
      <c r="HE1731" s="4"/>
      <c r="HF1731" s="4"/>
      <c r="HG1731" s="4"/>
      <c r="HH1731" s="4"/>
      <c r="HI1731" s="4"/>
      <c r="HJ1731" s="4"/>
      <c r="HK1731" s="4"/>
      <c r="HL1731" s="4"/>
      <c r="HM1731" s="4"/>
      <c r="HN1731" s="4"/>
      <c r="HO1731" s="4"/>
      <c r="HP1731" s="4"/>
      <c r="HQ1731" s="4"/>
      <c r="HR1731" s="4"/>
      <c r="HS1731" s="4"/>
      <c r="HT1731" s="4"/>
      <c r="HU1731" s="4"/>
      <c r="HV1731" s="4"/>
      <c r="HW1731" s="4"/>
      <c r="HX1731" s="4"/>
      <c r="HY1731" s="4"/>
      <c r="HZ1731" s="4"/>
      <c r="IA1731" s="4"/>
      <c r="IB1731" s="4"/>
      <c r="IC1731" s="4"/>
      <c r="ID1731" s="4"/>
      <c r="IE1731" s="4"/>
      <c r="IF1731" s="4"/>
    </row>
    <row r="1732" spans="26:240" x14ac:dyDescent="0.2">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c r="CX1732" s="4"/>
      <c r="CY1732" s="4"/>
      <c r="CZ1732" s="4"/>
      <c r="DA1732" s="4"/>
      <c r="DB1732" s="4"/>
      <c r="DC1732" s="4"/>
      <c r="DD1732" s="4"/>
      <c r="DE1732" s="4"/>
      <c r="DF1732" s="4"/>
      <c r="DG1732" s="4"/>
      <c r="DH1732" s="4"/>
      <c r="DI1732" s="4"/>
      <c r="DJ1732" s="4"/>
      <c r="DK1732" s="4"/>
      <c r="DL1732" s="4"/>
      <c r="DM1732" s="4"/>
      <c r="DN1732" s="4"/>
      <c r="DO1732" s="4"/>
      <c r="DP1732" s="4"/>
      <c r="DQ1732" s="4"/>
      <c r="DR1732" s="4"/>
      <c r="DS1732" s="4"/>
      <c r="DT1732" s="4"/>
      <c r="DU1732" s="4"/>
      <c r="DV1732" s="4"/>
      <c r="DW1732" s="4"/>
      <c r="DX1732" s="4"/>
      <c r="DY1732" s="4"/>
      <c r="DZ1732" s="4"/>
      <c r="EA1732" s="4"/>
      <c r="EB1732" s="4"/>
      <c r="EC1732" s="4"/>
      <c r="ED1732" s="4"/>
      <c r="EE1732" s="4"/>
      <c r="EF1732" s="4"/>
      <c r="EG1732" s="4"/>
      <c r="EH1732" s="4"/>
      <c r="EI1732" s="4"/>
      <c r="EJ1732" s="4"/>
      <c r="EK1732" s="4"/>
      <c r="EL1732" s="4"/>
      <c r="EM1732" s="4"/>
      <c r="EN1732" s="4"/>
      <c r="EO1732" s="4"/>
      <c r="EP1732" s="4"/>
      <c r="EQ1732" s="4"/>
      <c r="ER1732" s="4"/>
      <c r="ES1732" s="4"/>
      <c r="ET1732" s="4"/>
      <c r="EU1732" s="4"/>
      <c r="EV1732" s="4"/>
      <c r="EW1732" s="4"/>
      <c r="EX1732" s="4"/>
      <c r="EY1732" s="4"/>
      <c r="EZ1732" s="4"/>
      <c r="FA1732" s="4"/>
      <c r="FB1732" s="4"/>
      <c r="FC1732" s="4"/>
      <c r="FD1732" s="4"/>
      <c r="FE1732" s="4"/>
      <c r="FF1732" s="4"/>
      <c r="FG1732" s="4"/>
      <c r="FH1732" s="4"/>
      <c r="FI1732" s="4"/>
      <c r="FJ1732" s="4"/>
      <c r="FK1732" s="4"/>
      <c r="FL1732" s="4"/>
      <c r="FM1732" s="4"/>
      <c r="FN1732" s="4"/>
      <c r="FO1732" s="4"/>
      <c r="FP1732" s="4"/>
      <c r="FQ1732" s="4"/>
      <c r="FR1732" s="4"/>
      <c r="FS1732" s="4"/>
      <c r="FT1732" s="4"/>
      <c r="FU1732" s="4"/>
      <c r="FV1732" s="4"/>
      <c r="FW1732" s="4"/>
      <c r="FX1732" s="4"/>
      <c r="FY1732" s="4"/>
      <c r="FZ1732" s="4"/>
      <c r="GA1732" s="4"/>
      <c r="GB1732" s="4"/>
      <c r="GC1732" s="4"/>
      <c r="GD1732" s="4"/>
      <c r="GE1732" s="4"/>
      <c r="GF1732" s="4"/>
      <c r="GG1732" s="4"/>
      <c r="GH1732" s="4"/>
      <c r="GI1732" s="4"/>
      <c r="GJ1732" s="4"/>
      <c r="GK1732" s="4"/>
      <c r="GL1732" s="4"/>
      <c r="GM1732" s="4"/>
      <c r="GN1732" s="4"/>
      <c r="GO1732" s="4"/>
      <c r="GP1732" s="4"/>
      <c r="GQ1732" s="4"/>
      <c r="GR1732" s="4"/>
      <c r="GS1732" s="4"/>
      <c r="GT1732" s="4"/>
      <c r="GU1732" s="4"/>
      <c r="GV1732" s="4"/>
      <c r="GW1732" s="4"/>
      <c r="GX1732" s="4"/>
      <c r="GY1732" s="4"/>
      <c r="GZ1732" s="4"/>
      <c r="HA1732" s="4"/>
      <c r="HB1732" s="4"/>
      <c r="HC1732" s="4"/>
      <c r="HD1732" s="4"/>
      <c r="HE1732" s="4"/>
      <c r="HF1732" s="4"/>
      <c r="HG1732" s="4"/>
      <c r="HH1732" s="4"/>
      <c r="HI1732" s="4"/>
      <c r="HJ1732" s="4"/>
      <c r="HK1732" s="4"/>
      <c r="HL1732" s="4"/>
      <c r="HM1732" s="4"/>
      <c r="HN1732" s="4"/>
      <c r="HO1732" s="4"/>
      <c r="HP1732" s="4"/>
      <c r="HQ1732" s="4"/>
      <c r="HR1732" s="4"/>
      <c r="HS1732" s="4"/>
      <c r="HT1732" s="4"/>
      <c r="HU1732" s="4"/>
      <c r="HV1732" s="4"/>
      <c r="HW1732" s="4"/>
      <c r="HX1732" s="4"/>
      <c r="HY1732" s="4"/>
      <c r="HZ1732" s="4"/>
      <c r="IA1732" s="4"/>
      <c r="IB1732" s="4"/>
      <c r="IC1732" s="4"/>
      <c r="ID1732" s="4"/>
      <c r="IE1732" s="4"/>
      <c r="IF1732" s="4"/>
    </row>
    <row r="1733" spans="26:240" x14ac:dyDescent="0.2">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c r="CX1733" s="4"/>
      <c r="CY1733" s="4"/>
      <c r="CZ1733" s="4"/>
      <c r="DA1733" s="4"/>
      <c r="DB1733" s="4"/>
      <c r="DC1733" s="4"/>
      <c r="DD1733" s="4"/>
      <c r="DE1733" s="4"/>
      <c r="DF1733" s="4"/>
      <c r="DG1733" s="4"/>
      <c r="DH1733" s="4"/>
      <c r="DI1733" s="4"/>
      <c r="DJ1733" s="4"/>
      <c r="DK1733" s="4"/>
      <c r="DL1733" s="4"/>
      <c r="DM1733" s="4"/>
      <c r="DN1733" s="4"/>
      <c r="DO1733" s="4"/>
      <c r="DP1733" s="4"/>
      <c r="DQ1733" s="4"/>
      <c r="DR1733" s="4"/>
      <c r="DS1733" s="4"/>
      <c r="DT1733" s="4"/>
      <c r="DU1733" s="4"/>
      <c r="DV1733" s="4"/>
      <c r="DW1733" s="4"/>
      <c r="DX1733" s="4"/>
      <c r="DY1733" s="4"/>
      <c r="DZ1733" s="4"/>
      <c r="EA1733" s="4"/>
      <c r="EB1733" s="4"/>
      <c r="EC1733" s="4"/>
      <c r="ED1733" s="4"/>
      <c r="EE1733" s="4"/>
      <c r="EF1733" s="4"/>
      <c r="EG1733" s="4"/>
      <c r="EH1733" s="4"/>
      <c r="EI1733" s="4"/>
      <c r="EJ1733" s="4"/>
      <c r="EK1733" s="4"/>
      <c r="EL1733" s="4"/>
      <c r="EM1733" s="4"/>
      <c r="EN1733" s="4"/>
      <c r="EO1733" s="4"/>
      <c r="EP1733" s="4"/>
      <c r="EQ1733" s="4"/>
      <c r="ER1733" s="4"/>
      <c r="ES1733" s="4"/>
      <c r="ET1733" s="4"/>
      <c r="EU1733" s="4"/>
      <c r="EV1733" s="4"/>
      <c r="EW1733" s="4"/>
      <c r="EX1733" s="4"/>
      <c r="EY1733" s="4"/>
      <c r="EZ1733" s="4"/>
      <c r="FA1733" s="4"/>
      <c r="FB1733" s="4"/>
      <c r="FC1733" s="4"/>
      <c r="FD1733" s="4"/>
      <c r="FE1733" s="4"/>
      <c r="FF1733" s="4"/>
      <c r="FG1733" s="4"/>
      <c r="FH1733" s="4"/>
      <c r="FI1733" s="4"/>
      <c r="FJ1733" s="4"/>
      <c r="FK1733" s="4"/>
      <c r="FL1733" s="4"/>
      <c r="FM1733" s="4"/>
      <c r="FN1733" s="4"/>
      <c r="FO1733" s="4"/>
      <c r="FP1733" s="4"/>
      <c r="FQ1733" s="4"/>
      <c r="FR1733" s="4"/>
      <c r="FS1733" s="4"/>
      <c r="FT1733" s="4"/>
      <c r="FU1733" s="4"/>
      <c r="FV1733" s="4"/>
      <c r="FW1733" s="4"/>
      <c r="FX1733" s="4"/>
      <c r="FY1733" s="4"/>
      <c r="FZ1733" s="4"/>
      <c r="GA1733" s="4"/>
      <c r="GB1733" s="4"/>
      <c r="GC1733" s="4"/>
      <c r="GD1733" s="4"/>
      <c r="GE1733" s="4"/>
      <c r="GF1733" s="4"/>
      <c r="GG1733" s="4"/>
      <c r="GH1733" s="4"/>
      <c r="GI1733" s="4"/>
      <c r="GJ1733" s="4"/>
      <c r="GK1733" s="4"/>
      <c r="GL1733" s="4"/>
      <c r="GM1733" s="4"/>
      <c r="GN1733" s="4"/>
      <c r="GO1733" s="4"/>
      <c r="GP1733" s="4"/>
      <c r="GQ1733" s="4"/>
      <c r="GR1733" s="4"/>
      <c r="GS1733" s="4"/>
      <c r="GT1733" s="4"/>
      <c r="GU1733" s="4"/>
      <c r="GV1733" s="4"/>
      <c r="GW1733" s="4"/>
      <c r="GX1733" s="4"/>
      <c r="GY1733" s="4"/>
      <c r="GZ1733" s="4"/>
      <c r="HA1733" s="4"/>
      <c r="HB1733" s="4"/>
      <c r="HC1733" s="4"/>
      <c r="HD1733" s="4"/>
      <c r="HE1733" s="4"/>
      <c r="HF1733" s="4"/>
      <c r="HG1733" s="4"/>
      <c r="HH1733" s="4"/>
      <c r="HI1733" s="4"/>
      <c r="HJ1733" s="4"/>
      <c r="HK1733" s="4"/>
      <c r="HL1733" s="4"/>
      <c r="HM1733" s="4"/>
      <c r="HN1733" s="4"/>
      <c r="HO1733" s="4"/>
      <c r="HP1733" s="4"/>
      <c r="HQ1733" s="4"/>
      <c r="HR1733" s="4"/>
      <c r="HS1733" s="4"/>
      <c r="HT1733" s="4"/>
      <c r="HU1733" s="4"/>
      <c r="HV1733" s="4"/>
      <c r="HW1733" s="4"/>
      <c r="HX1733" s="4"/>
      <c r="HY1733" s="4"/>
      <c r="HZ1733" s="4"/>
      <c r="IA1733" s="4"/>
      <c r="IB1733" s="4"/>
      <c r="IC1733" s="4"/>
      <c r="ID1733" s="4"/>
      <c r="IE1733" s="4"/>
      <c r="IF1733" s="4"/>
    </row>
    <row r="1734" spans="26:240" x14ac:dyDescent="0.2">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c r="CX1734" s="4"/>
      <c r="CY1734" s="4"/>
      <c r="CZ1734" s="4"/>
      <c r="DA1734" s="4"/>
      <c r="DB1734" s="4"/>
      <c r="DC1734" s="4"/>
      <c r="DD1734" s="4"/>
      <c r="DE1734" s="4"/>
      <c r="DF1734" s="4"/>
      <c r="DG1734" s="4"/>
      <c r="DH1734" s="4"/>
      <c r="DI1734" s="4"/>
      <c r="DJ1734" s="4"/>
      <c r="DK1734" s="4"/>
      <c r="DL1734" s="4"/>
      <c r="DM1734" s="4"/>
      <c r="DN1734" s="4"/>
      <c r="DO1734" s="4"/>
      <c r="DP1734" s="4"/>
      <c r="DQ1734" s="4"/>
      <c r="DR1734" s="4"/>
      <c r="DS1734" s="4"/>
      <c r="DT1734" s="4"/>
      <c r="DU1734" s="4"/>
      <c r="DV1734" s="4"/>
      <c r="DW1734" s="4"/>
      <c r="DX1734" s="4"/>
      <c r="DY1734" s="4"/>
      <c r="DZ1734" s="4"/>
      <c r="EA1734" s="4"/>
      <c r="EB1734" s="4"/>
      <c r="EC1734" s="4"/>
      <c r="ED1734" s="4"/>
      <c r="EE1734" s="4"/>
      <c r="EF1734" s="4"/>
      <c r="EG1734" s="4"/>
      <c r="EH1734" s="4"/>
      <c r="EI1734" s="4"/>
      <c r="EJ1734" s="4"/>
      <c r="EK1734" s="4"/>
      <c r="EL1734" s="4"/>
      <c r="EM1734" s="4"/>
      <c r="EN1734" s="4"/>
      <c r="EO1734" s="4"/>
      <c r="EP1734" s="4"/>
      <c r="EQ1734" s="4"/>
      <c r="ER1734" s="4"/>
      <c r="ES1734" s="4"/>
      <c r="ET1734" s="4"/>
      <c r="EU1734" s="4"/>
      <c r="EV1734" s="4"/>
      <c r="EW1734" s="4"/>
      <c r="EX1734" s="4"/>
      <c r="EY1734" s="4"/>
      <c r="EZ1734" s="4"/>
      <c r="FA1734" s="4"/>
      <c r="FB1734" s="4"/>
      <c r="FC1734" s="4"/>
      <c r="FD1734" s="4"/>
      <c r="FE1734" s="4"/>
      <c r="FF1734" s="4"/>
      <c r="FG1734" s="4"/>
      <c r="FH1734" s="4"/>
      <c r="FI1734" s="4"/>
      <c r="FJ1734" s="4"/>
      <c r="FK1734" s="4"/>
      <c r="FL1734" s="4"/>
      <c r="FM1734" s="4"/>
      <c r="FN1734" s="4"/>
      <c r="FO1734" s="4"/>
      <c r="FP1734" s="4"/>
      <c r="FQ1734" s="4"/>
      <c r="FR1734" s="4"/>
      <c r="FS1734" s="4"/>
      <c r="FT1734" s="4"/>
      <c r="FU1734" s="4"/>
      <c r="FV1734" s="4"/>
      <c r="FW1734" s="4"/>
      <c r="FX1734" s="4"/>
      <c r="FY1734" s="4"/>
      <c r="FZ1734" s="4"/>
      <c r="GA1734" s="4"/>
      <c r="GB1734" s="4"/>
      <c r="GC1734" s="4"/>
      <c r="GD1734" s="4"/>
      <c r="GE1734" s="4"/>
      <c r="GF1734" s="4"/>
      <c r="GG1734" s="4"/>
      <c r="GH1734" s="4"/>
      <c r="GI1734" s="4"/>
      <c r="GJ1734" s="4"/>
      <c r="GK1734" s="4"/>
      <c r="GL1734" s="4"/>
      <c r="GM1734" s="4"/>
      <c r="GN1734" s="4"/>
      <c r="GO1734" s="4"/>
      <c r="GP1734" s="4"/>
      <c r="GQ1734" s="4"/>
      <c r="GR1734" s="4"/>
      <c r="GS1734" s="4"/>
      <c r="GT1734" s="4"/>
      <c r="GU1734" s="4"/>
      <c r="GV1734" s="4"/>
      <c r="GW1734" s="4"/>
      <c r="GX1734" s="4"/>
      <c r="GY1734" s="4"/>
      <c r="GZ1734" s="4"/>
      <c r="HA1734" s="4"/>
      <c r="HB1734" s="4"/>
      <c r="HC1734" s="4"/>
      <c r="HD1734" s="4"/>
      <c r="HE1734" s="4"/>
      <c r="HF1734" s="4"/>
      <c r="HG1734" s="4"/>
      <c r="HH1734" s="4"/>
      <c r="HI1734" s="4"/>
      <c r="HJ1734" s="4"/>
      <c r="HK1734" s="4"/>
      <c r="HL1734" s="4"/>
      <c r="HM1734" s="4"/>
      <c r="HN1734" s="4"/>
      <c r="HO1734" s="4"/>
      <c r="HP1734" s="4"/>
      <c r="HQ1734" s="4"/>
      <c r="HR1734" s="4"/>
      <c r="HS1734" s="4"/>
      <c r="HT1734" s="4"/>
      <c r="HU1734" s="4"/>
      <c r="HV1734" s="4"/>
      <c r="HW1734" s="4"/>
      <c r="HX1734" s="4"/>
      <c r="HY1734" s="4"/>
      <c r="HZ1734" s="4"/>
      <c r="IA1734" s="4"/>
      <c r="IB1734" s="4"/>
      <c r="IC1734" s="4"/>
      <c r="ID1734" s="4"/>
      <c r="IE1734" s="4"/>
      <c r="IF1734" s="4"/>
    </row>
    <row r="1735" spans="26:240" x14ac:dyDescent="0.2">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c r="CX1735" s="4"/>
      <c r="CY1735" s="4"/>
      <c r="CZ1735" s="4"/>
      <c r="DA1735" s="4"/>
      <c r="DB1735" s="4"/>
      <c r="DC1735" s="4"/>
      <c r="DD1735" s="4"/>
      <c r="DE1735" s="4"/>
      <c r="DF1735" s="4"/>
      <c r="DG1735" s="4"/>
      <c r="DH1735" s="4"/>
      <c r="DI1735" s="4"/>
      <c r="DJ1735" s="4"/>
      <c r="DK1735" s="4"/>
      <c r="DL1735" s="4"/>
      <c r="DM1735" s="4"/>
      <c r="DN1735" s="4"/>
      <c r="DO1735" s="4"/>
      <c r="DP1735" s="4"/>
      <c r="DQ1735" s="4"/>
      <c r="DR1735" s="4"/>
      <c r="DS1735" s="4"/>
      <c r="DT1735" s="4"/>
      <c r="DU1735" s="4"/>
      <c r="DV1735" s="4"/>
      <c r="DW1735" s="4"/>
      <c r="DX1735" s="4"/>
      <c r="DY1735" s="4"/>
      <c r="DZ1735" s="4"/>
      <c r="EA1735" s="4"/>
      <c r="EB1735" s="4"/>
      <c r="EC1735" s="4"/>
      <c r="ED1735" s="4"/>
      <c r="EE1735" s="4"/>
      <c r="EF1735" s="4"/>
      <c r="EG1735" s="4"/>
      <c r="EH1735" s="4"/>
      <c r="EI1735" s="4"/>
      <c r="EJ1735" s="4"/>
      <c r="EK1735" s="4"/>
      <c r="EL1735" s="4"/>
      <c r="EM1735" s="4"/>
      <c r="EN1735" s="4"/>
      <c r="EO1735" s="4"/>
      <c r="EP1735" s="4"/>
      <c r="EQ1735" s="4"/>
      <c r="ER1735" s="4"/>
      <c r="ES1735" s="4"/>
      <c r="ET1735" s="4"/>
      <c r="EU1735" s="4"/>
      <c r="EV1735" s="4"/>
      <c r="EW1735" s="4"/>
      <c r="EX1735" s="4"/>
      <c r="EY1735" s="4"/>
      <c r="EZ1735" s="4"/>
      <c r="FA1735" s="4"/>
      <c r="FB1735" s="4"/>
      <c r="FC1735" s="4"/>
      <c r="FD1735" s="4"/>
      <c r="FE1735" s="4"/>
      <c r="FF1735" s="4"/>
      <c r="FG1735" s="4"/>
      <c r="FH1735" s="4"/>
      <c r="FI1735" s="4"/>
      <c r="FJ1735" s="4"/>
      <c r="FK1735" s="4"/>
      <c r="FL1735" s="4"/>
      <c r="FM1735" s="4"/>
      <c r="FN1735" s="4"/>
      <c r="FO1735" s="4"/>
      <c r="FP1735" s="4"/>
      <c r="FQ1735" s="4"/>
      <c r="FR1735" s="4"/>
      <c r="FS1735" s="4"/>
      <c r="FT1735" s="4"/>
      <c r="FU1735" s="4"/>
      <c r="FV1735" s="4"/>
      <c r="FW1735" s="4"/>
      <c r="FX1735" s="4"/>
      <c r="FY1735" s="4"/>
      <c r="FZ1735" s="4"/>
      <c r="GA1735" s="4"/>
      <c r="GB1735" s="4"/>
      <c r="GC1735" s="4"/>
      <c r="GD1735" s="4"/>
      <c r="GE1735" s="4"/>
      <c r="GF1735" s="4"/>
      <c r="GG1735" s="4"/>
      <c r="GH1735" s="4"/>
      <c r="GI1735" s="4"/>
      <c r="GJ1735" s="4"/>
      <c r="GK1735" s="4"/>
      <c r="GL1735" s="4"/>
      <c r="GM1735" s="4"/>
      <c r="GN1735" s="4"/>
      <c r="GO1735" s="4"/>
      <c r="GP1735" s="4"/>
      <c r="GQ1735" s="4"/>
      <c r="GR1735" s="4"/>
      <c r="GS1735" s="4"/>
      <c r="GT1735" s="4"/>
      <c r="GU1735" s="4"/>
      <c r="GV1735" s="4"/>
      <c r="GW1735" s="4"/>
      <c r="GX1735" s="4"/>
      <c r="GY1735" s="4"/>
      <c r="GZ1735" s="4"/>
      <c r="HA1735" s="4"/>
      <c r="HB1735" s="4"/>
      <c r="HC1735" s="4"/>
      <c r="HD1735" s="4"/>
      <c r="HE1735" s="4"/>
      <c r="HF1735" s="4"/>
      <c r="HG1735" s="4"/>
      <c r="HH1735" s="4"/>
      <c r="HI1735" s="4"/>
      <c r="HJ1735" s="4"/>
      <c r="HK1735" s="4"/>
      <c r="HL1735" s="4"/>
      <c r="HM1735" s="4"/>
      <c r="HN1735" s="4"/>
      <c r="HO1735" s="4"/>
      <c r="HP1735" s="4"/>
      <c r="HQ1735" s="4"/>
      <c r="HR1735" s="4"/>
      <c r="HS1735" s="4"/>
      <c r="HT1735" s="4"/>
      <c r="HU1735" s="4"/>
      <c r="HV1735" s="4"/>
      <c r="HW1735" s="4"/>
      <c r="HX1735" s="4"/>
      <c r="HY1735" s="4"/>
      <c r="HZ1735" s="4"/>
      <c r="IA1735" s="4"/>
      <c r="IB1735" s="4"/>
      <c r="IC1735" s="4"/>
      <c r="ID1735" s="4"/>
      <c r="IE1735" s="4"/>
      <c r="IF1735" s="4"/>
    </row>
    <row r="1736" spans="26:240" x14ac:dyDescent="0.2">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c r="CX1736" s="4"/>
      <c r="CY1736" s="4"/>
      <c r="CZ1736" s="4"/>
      <c r="DA1736" s="4"/>
      <c r="DB1736" s="4"/>
      <c r="DC1736" s="4"/>
      <c r="DD1736" s="4"/>
      <c r="DE1736" s="4"/>
      <c r="DF1736" s="4"/>
      <c r="DG1736" s="4"/>
      <c r="DH1736" s="4"/>
      <c r="DI1736" s="4"/>
      <c r="DJ1736" s="4"/>
      <c r="DK1736" s="4"/>
      <c r="DL1736" s="4"/>
      <c r="DM1736" s="4"/>
      <c r="DN1736" s="4"/>
      <c r="DO1736" s="4"/>
      <c r="DP1736" s="4"/>
      <c r="DQ1736" s="4"/>
      <c r="DR1736" s="4"/>
      <c r="DS1736" s="4"/>
      <c r="DT1736" s="4"/>
      <c r="DU1736" s="4"/>
      <c r="DV1736" s="4"/>
      <c r="DW1736" s="4"/>
      <c r="DX1736" s="4"/>
      <c r="DY1736" s="4"/>
      <c r="DZ1736" s="4"/>
      <c r="EA1736" s="4"/>
      <c r="EB1736" s="4"/>
      <c r="EC1736" s="4"/>
      <c r="ED1736" s="4"/>
      <c r="EE1736" s="4"/>
      <c r="EF1736" s="4"/>
      <c r="EG1736" s="4"/>
      <c r="EH1736" s="4"/>
      <c r="EI1736" s="4"/>
      <c r="EJ1736" s="4"/>
      <c r="EK1736" s="4"/>
      <c r="EL1736" s="4"/>
      <c r="EM1736" s="4"/>
      <c r="EN1736" s="4"/>
      <c r="EO1736" s="4"/>
      <c r="EP1736" s="4"/>
      <c r="EQ1736" s="4"/>
      <c r="ER1736" s="4"/>
      <c r="ES1736" s="4"/>
      <c r="ET1736" s="4"/>
      <c r="EU1736" s="4"/>
      <c r="EV1736" s="4"/>
      <c r="EW1736" s="4"/>
      <c r="EX1736" s="4"/>
      <c r="EY1736" s="4"/>
      <c r="EZ1736" s="4"/>
      <c r="FA1736" s="4"/>
      <c r="FB1736" s="4"/>
      <c r="FC1736" s="4"/>
      <c r="FD1736" s="4"/>
      <c r="FE1736" s="4"/>
      <c r="FF1736" s="4"/>
      <c r="FG1736" s="4"/>
      <c r="FH1736" s="4"/>
      <c r="FI1736" s="4"/>
      <c r="FJ1736" s="4"/>
      <c r="FK1736" s="4"/>
      <c r="FL1736" s="4"/>
      <c r="FM1736" s="4"/>
      <c r="FN1736" s="4"/>
      <c r="FO1736" s="4"/>
      <c r="FP1736" s="4"/>
      <c r="FQ1736" s="4"/>
      <c r="FR1736" s="4"/>
      <c r="FS1736" s="4"/>
      <c r="FT1736" s="4"/>
      <c r="FU1736" s="4"/>
      <c r="FV1736" s="4"/>
      <c r="FW1736" s="4"/>
      <c r="FX1736" s="4"/>
      <c r="FY1736" s="4"/>
      <c r="FZ1736" s="4"/>
      <c r="GA1736" s="4"/>
      <c r="GB1736" s="4"/>
      <c r="GC1736" s="4"/>
      <c r="GD1736" s="4"/>
      <c r="GE1736" s="4"/>
      <c r="GF1736" s="4"/>
      <c r="GG1736" s="4"/>
      <c r="GH1736" s="4"/>
      <c r="GI1736" s="4"/>
      <c r="GJ1736" s="4"/>
      <c r="GK1736" s="4"/>
      <c r="GL1736" s="4"/>
      <c r="GM1736" s="4"/>
      <c r="GN1736" s="4"/>
      <c r="GO1736" s="4"/>
      <c r="GP1736" s="4"/>
      <c r="GQ1736" s="4"/>
      <c r="GR1736" s="4"/>
      <c r="GS1736" s="4"/>
      <c r="GT1736" s="4"/>
      <c r="GU1736" s="4"/>
      <c r="GV1736" s="4"/>
      <c r="GW1736" s="4"/>
      <c r="GX1736" s="4"/>
      <c r="GY1736" s="4"/>
      <c r="GZ1736" s="4"/>
      <c r="HA1736" s="4"/>
      <c r="HB1736" s="4"/>
      <c r="HC1736" s="4"/>
      <c r="HD1736" s="4"/>
      <c r="HE1736" s="4"/>
      <c r="HF1736" s="4"/>
      <c r="HG1736" s="4"/>
      <c r="HH1736" s="4"/>
      <c r="HI1736" s="4"/>
      <c r="HJ1736" s="4"/>
      <c r="HK1736" s="4"/>
      <c r="HL1736" s="4"/>
      <c r="HM1736" s="4"/>
      <c r="HN1736" s="4"/>
      <c r="HO1736" s="4"/>
      <c r="HP1736" s="4"/>
      <c r="HQ1736" s="4"/>
      <c r="HR1736" s="4"/>
      <c r="HS1736" s="4"/>
      <c r="HT1736" s="4"/>
      <c r="HU1736" s="4"/>
      <c r="HV1736" s="4"/>
      <c r="HW1736" s="4"/>
      <c r="HX1736" s="4"/>
      <c r="HY1736" s="4"/>
      <c r="HZ1736" s="4"/>
      <c r="IA1736" s="4"/>
      <c r="IB1736" s="4"/>
      <c r="IC1736" s="4"/>
      <c r="ID1736" s="4"/>
      <c r="IE1736" s="4"/>
      <c r="IF1736" s="4"/>
    </row>
    <row r="1737" spans="26:240" x14ac:dyDescent="0.2">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c r="CX1737" s="4"/>
      <c r="CY1737" s="4"/>
      <c r="CZ1737" s="4"/>
      <c r="DA1737" s="4"/>
      <c r="DB1737" s="4"/>
      <c r="DC1737" s="4"/>
      <c r="DD1737" s="4"/>
      <c r="DE1737" s="4"/>
      <c r="DF1737" s="4"/>
      <c r="DG1737" s="4"/>
      <c r="DH1737" s="4"/>
      <c r="DI1737" s="4"/>
      <c r="DJ1737" s="4"/>
      <c r="DK1737" s="4"/>
      <c r="DL1737" s="4"/>
      <c r="DM1737" s="4"/>
      <c r="DN1737" s="4"/>
      <c r="DO1737" s="4"/>
      <c r="DP1737" s="4"/>
      <c r="DQ1737" s="4"/>
      <c r="DR1737" s="4"/>
      <c r="DS1737" s="4"/>
      <c r="DT1737" s="4"/>
      <c r="DU1737" s="4"/>
      <c r="DV1737" s="4"/>
      <c r="DW1737" s="4"/>
      <c r="DX1737" s="4"/>
      <c r="DY1737" s="4"/>
      <c r="DZ1737" s="4"/>
      <c r="EA1737" s="4"/>
      <c r="EB1737" s="4"/>
      <c r="EC1737" s="4"/>
      <c r="ED1737" s="4"/>
      <c r="EE1737" s="4"/>
      <c r="EF1737" s="4"/>
      <c r="EG1737" s="4"/>
      <c r="EH1737" s="4"/>
      <c r="EI1737" s="4"/>
      <c r="EJ1737" s="4"/>
      <c r="EK1737" s="4"/>
      <c r="EL1737" s="4"/>
      <c r="EM1737" s="4"/>
      <c r="EN1737" s="4"/>
      <c r="EO1737" s="4"/>
      <c r="EP1737" s="4"/>
      <c r="EQ1737" s="4"/>
      <c r="ER1737" s="4"/>
      <c r="ES1737" s="4"/>
      <c r="ET1737" s="4"/>
      <c r="EU1737" s="4"/>
      <c r="EV1737" s="4"/>
      <c r="EW1737" s="4"/>
      <c r="EX1737" s="4"/>
      <c r="EY1737" s="4"/>
      <c r="EZ1737" s="4"/>
      <c r="FA1737" s="4"/>
      <c r="FB1737" s="4"/>
      <c r="FC1737" s="4"/>
      <c r="FD1737" s="4"/>
      <c r="FE1737" s="4"/>
      <c r="FF1737" s="4"/>
      <c r="FG1737" s="4"/>
      <c r="FH1737" s="4"/>
      <c r="FI1737" s="4"/>
      <c r="FJ1737" s="4"/>
      <c r="FK1737" s="4"/>
      <c r="FL1737" s="4"/>
      <c r="FM1737" s="4"/>
      <c r="FN1737" s="4"/>
      <c r="FO1737" s="4"/>
      <c r="FP1737" s="4"/>
      <c r="FQ1737" s="4"/>
      <c r="FR1737" s="4"/>
      <c r="FS1737" s="4"/>
      <c r="FT1737" s="4"/>
      <c r="FU1737" s="4"/>
      <c r="FV1737" s="4"/>
      <c r="FW1737" s="4"/>
      <c r="FX1737" s="4"/>
      <c r="FY1737" s="4"/>
      <c r="FZ1737" s="4"/>
      <c r="GA1737" s="4"/>
      <c r="GB1737" s="4"/>
      <c r="GC1737" s="4"/>
      <c r="GD1737" s="4"/>
      <c r="GE1737" s="4"/>
      <c r="GF1737" s="4"/>
      <c r="GG1737" s="4"/>
      <c r="GH1737" s="4"/>
      <c r="GI1737" s="4"/>
      <c r="GJ1737" s="4"/>
      <c r="GK1737" s="4"/>
      <c r="GL1737" s="4"/>
      <c r="GM1737" s="4"/>
      <c r="GN1737" s="4"/>
      <c r="GO1737" s="4"/>
      <c r="GP1737" s="4"/>
      <c r="GQ1737" s="4"/>
      <c r="GR1737" s="4"/>
      <c r="GS1737" s="4"/>
      <c r="GT1737" s="4"/>
      <c r="GU1737" s="4"/>
      <c r="GV1737" s="4"/>
      <c r="GW1737" s="4"/>
      <c r="GX1737" s="4"/>
      <c r="GY1737" s="4"/>
      <c r="GZ1737" s="4"/>
      <c r="HA1737" s="4"/>
      <c r="HB1737" s="4"/>
      <c r="HC1737" s="4"/>
      <c r="HD1737" s="4"/>
      <c r="HE1737" s="4"/>
      <c r="HF1737" s="4"/>
      <c r="HG1737" s="4"/>
      <c r="HH1737" s="4"/>
      <c r="HI1737" s="4"/>
      <c r="HJ1737" s="4"/>
      <c r="HK1737" s="4"/>
      <c r="HL1737" s="4"/>
      <c r="HM1737" s="4"/>
      <c r="HN1737" s="4"/>
      <c r="HO1737" s="4"/>
      <c r="HP1737" s="4"/>
      <c r="HQ1737" s="4"/>
      <c r="HR1737" s="4"/>
      <c r="HS1737" s="4"/>
      <c r="HT1737" s="4"/>
      <c r="HU1737" s="4"/>
      <c r="HV1737" s="4"/>
      <c r="HW1737" s="4"/>
      <c r="HX1737" s="4"/>
      <c r="HY1737" s="4"/>
      <c r="HZ1737" s="4"/>
      <c r="IA1737" s="4"/>
      <c r="IB1737" s="4"/>
      <c r="IC1737" s="4"/>
      <c r="ID1737" s="4"/>
      <c r="IE1737" s="4"/>
      <c r="IF1737" s="4"/>
    </row>
    <row r="1738" spans="26:240" x14ac:dyDescent="0.2">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c r="CX1738" s="4"/>
      <c r="CY1738" s="4"/>
      <c r="CZ1738" s="4"/>
      <c r="DA1738" s="4"/>
      <c r="DB1738" s="4"/>
      <c r="DC1738" s="4"/>
      <c r="DD1738" s="4"/>
      <c r="DE1738" s="4"/>
      <c r="DF1738" s="4"/>
      <c r="DG1738" s="4"/>
      <c r="DH1738" s="4"/>
      <c r="DI1738" s="4"/>
      <c r="DJ1738" s="4"/>
      <c r="DK1738" s="4"/>
      <c r="DL1738" s="4"/>
      <c r="DM1738" s="4"/>
      <c r="DN1738" s="4"/>
      <c r="DO1738" s="4"/>
      <c r="DP1738" s="4"/>
      <c r="DQ1738" s="4"/>
      <c r="DR1738" s="4"/>
      <c r="DS1738" s="4"/>
      <c r="DT1738" s="4"/>
      <c r="DU1738" s="4"/>
      <c r="DV1738" s="4"/>
      <c r="DW1738" s="4"/>
      <c r="DX1738" s="4"/>
      <c r="DY1738" s="4"/>
      <c r="DZ1738" s="4"/>
      <c r="EA1738" s="4"/>
      <c r="EB1738" s="4"/>
      <c r="EC1738" s="4"/>
      <c r="ED1738" s="4"/>
      <c r="EE1738" s="4"/>
      <c r="EF1738" s="4"/>
      <c r="EG1738" s="4"/>
      <c r="EH1738" s="4"/>
      <c r="EI1738" s="4"/>
      <c r="EJ1738" s="4"/>
      <c r="EK1738" s="4"/>
      <c r="EL1738" s="4"/>
      <c r="EM1738" s="4"/>
      <c r="EN1738" s="4"/>
      <c r="EO1738" s="4"/>
      <c r="EP1738" s="4"/>
      <c r="EQ1738" s="4"/>
      <c r="ER1738" s="4"/>
      <c r="ES1738" s="4"/>
      <c r="ET1738" s="4"/>
      <c r="EU1738" s="4"/>
      <c r="EV1738" s="4"/>
      <c r="EW1738" s="4"/>
      <c r="EX1738" s="4"/>
      <c r="EY1738" s="4"/>
      <c r="EZ1738" s="4"/>
      <c r="FA1738" s="4"/>
      <c r="FB1738" s="4"/>
      <c r="FC1738" s="4"/>
      <c r="FD1738" s="4"/>
      <c r="FE1738" s="4"/>
      <c r="FF1738" s="4"/>
      <c r="FG1738" s="4"/>
      <c r="FH1738" s="4"/>
      <c r="FI1738" s="4"/>
      <c r="FJ1738" s="4"/>
      <c r="FK1738" s="4"/>
      <c r="FL1738" s="4"/>
      <c r="FM1738" s="4"/>
      <c r="FN1738" s="4"/>
      <c r="FO1738" s="4"/>
      <c r="FP1738" s="4"/>
      <c r="FQ1738" s="4"/>
      <c r="FR1738" s="4"/>
      <c r="FS1738" s="4"/>
      <c r="FT1738" s="4"/>
      <c r="FU1738" s="4"/>
      <c r="FV1738" s="4"/>
      <c r="FW1738" s="4"/>
      <c r="FX1738" s="4"/>
      <c r="FY1738" s="4"/>
      <c r="FZ1738" s="4"/>
      <c r="GA1738" s="4"/>
      <c r="GB1738" s="4"/>
      <c r="GC1738" s="4"/>
      <c r="GD1738" s="4"/>
      <c r="GE1738" s="4"/>
      <c r="GF1738" s="4"/>
      <c r="GG1738" s="4"/>
      <c r="GH1738" s="4"/>
      <c r="GI1738" s="4"/>
      <c r="GJ1738" s="4"/>
      <c r="GK1738" s="4"/>
      <c r="GL1738" s="4"/>
      <c r="GM1738" s="4"/>
      <c r="GN1738" s="4"/>
      <c r="GO1738" s="4"/>
      <c r="GP1738" s="4"/>
      <c r="GQ1738" s="4"/>
      <c r="GR1738" s="4"/>
      <c r="GS1738" s="4"/>
      <c r="GT1738" s="4"/>
      <c r="GU1738" s="4"/>
      <c r="GV1738" s="4"/>
      <c r="GW1738" s="4"/>
      <c r="GX1738" s="4"/>
      <c r="GY1738" s="4"/>
      <c r="GZ1738" s="4"/>
      <c r="HA1738" s="4"/>
      <c r="HB1738" s="4"/>
      <c r="HC1738" s="4"/>
      <c r="HD1738" s="4"/>
      <c r="HE1738" s="4"/>
      <c r="HF1738" s="4"/>
      <c r="HG1738" s="4"/>
      <c r="HH1738" s="4"/>
      <c r="HI1738" s="4"/>
      <c r="HJ1738" s="4"/>
      <c r="HK1738" s="4"/>
      <c r="HL1738" s="4"/>
      <c r="HM1738" s="4"/>
      <c r="HN1738" s="4"/>
      <c r="HO1738" s="4"/>
      <c r="HP1738" s="4"/>
      <c r="HQ1738" s="4"/>
      <c r="HR1738" s="4"/>
      <c r="HS1738" s="4"/>
      <c r="HT1738" s="4"/>
      <c r="HU1738" s="4"/>
      <c r="HV1738" s="4"/>
      <c r="HW1738" s="4"/>
      <c r="HX1738" s="4"/>
      <c r="HY1738" s="4"/>
      <c r="HZ1738" s="4"/>
      <c r="IA1738" s="4"/>
      <c r="IB1738" s="4"/>
      <c r="IC1738" s="4"/>
      <c r="ID1738" s="4"/>
      <c r="IE1738" s="4"/>
      <c r="IF1738" s="4"/>
    </row>
    <row r="1739" spans="26:240" x14ac:dyDescent="0.2">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c r="CX1739" s="4"/>
      <c r="CY1739" s="4"/>
      <c r="CZ1739" s="4"/>
      <c r="DA1739" s="4"/>
      <c r="DB1739" s="4"/>
      <c r="DC1739" s="4"/>
      <c r="DD1739" s="4"/>
      <c r="DE1739" s="4"/>
      <c r="DF1739" s="4"/>
      <c r="DG1739" s="4"/>
      <c r="DH1739" s="4"/>
      <c r="DI1739" s="4"/>
      <c r="DJ1739" s="4"/>
      <c r="DK1739" s="4"/>
      <c r="DL1739" s="4"/>
      <c r="DM1739" s="4"/>
      <c r="DN1739" s="4"/>
      <c r="DO1739" s="4"/>
      <c r="DP1739" s="4"/>
      <c r="DQ1739" s="4"/>
      <c r="DR1739" s="4"/>
      <c r="DS1739" s="4"/>
      <c r="DT1739" s="4"/>
      <c r="DU1739" s="4"/>
      <c r="DV1739" s="4"/>
      <c r="DW1739" s="4"/>
      <c r="DX1739" s="4"/>
      <c r="DY1739" s="4"/>
      <c r="DZ1739" s="4"/>
      <c r="EA1739" s="4"/>
      <c r="EB1739" s="4"/>
      <c r="EC1739" s="4"/>
      <c r="ED1739" s="4"/>
      <c r="EE1739" s="4"/>
      <c r="EF1739" s="4"/>
      <c r="EG1739" s="4"/>
      <c r="EH1739" s="4"/>
      <c r="EI1739" s="4"/>
      <c r="EJ1739" s="4"/>
      <c r="EK1739" s="4"/>
      <c r="EL1739" s="4"/>
      <c r="EM1739" s="4"/>
      <c r="EN1739" s="4"/>
      <c r="EO1739" s="4"/>
      <c r="EP1739" s="4"/>
      <c r="EQ1739" s="4"/>
      <c r="ER1739" s="4"/>
      <c r="ES1739" s="4"/>
      <c r="ET1739" s="4"/>
      <c r="EU1739" s="4"/>
      <c r="EV1739" s="4"/>
      <c r="EW1739" s="4"/>
      <c r="EX1739" s="4"/>
      <c r="EY1739" s="4"/>
      <c r="EZ1739" s="4"/>
      <c r="FA1739" s="4"/>
      <c r="FB1739" s="4"/>
      <c r="FC1739" s="4"/>
      <c r="FD1739" s="4"/>
      <c r="FE1739" s="4"/>
      <c r="FF1739" s="4"/>
      <c r="FG1739" s="4"/>
      <c r="FH1739" s="4"/>
      <c r="FI1739" s="4"/>
      <c r="FJ1739" s="4"/>
      <c r="FK1739" s="4"/>
      <c r="FL1739" s="4"/>
      <c r="FM1739" s="4"/>
      <c r="FN1739" s="4"/>
      <c r="FO1739" s="4"/>
      <c r="FP1739" s="4"/>
      <c r="FQ1739" s="4"/>
      <c r="FR1739" s="4"/>
      <c r="FS1739" s="4"/>
      <c r="FT1739" s="4"/>
      <c r="FU1739" s="4"/>
      <c r="FV1739" s="4"/>
      <c r="FW1739" s="4"/>
      <c r="FX1739" s="4"/>
      <c r="FY1739" s="4"/>
      <c r="FZ1739" s="4"/>
      <c r="GA1739" s="4"/>
      <c r="GB1739" s="4"/>
      <c r="GC1739" s="4"/>
      <c r="GD1739" s="4"/>
      <c r="GE1739" s="4"/>
      <c r="GF1739" s="4"/>
      <c r="GG1739" s="4"/>
      <c r="GH1739" s="4"/>
      <c r="GI1739" s="4"/>
      <c r="GJ1739" s="4"/>
      <c r="GK1739" s="4"/>
      <c r="GL1739" s="4"/>
      <c r="GM1739" s="4"/>
      <c r="GN1739" s="4"/>
      <c r="GO1739" s="4"/>
      <c r="GP1739" s="4"/>
      <c r="GQ1739" s="4"/>
      <c r="GR1739" s="4"/>
      <c r="GS1739" s="4"/>
      <c r="GT1739" s="4"/>
      <c r="GU1739" s="4"/>
      <c r="GV1739" s="4"/>
      <c r="GW1739" s="4"/>
      <c r="GX1739" s="4"/>
      <c r="GY1739" s="4"/>
      <c r="GZ1739" s="4"/>
      <c r="HA1739" s="4"/>
      <c r="HB1739" s="4"/>
      <c r="HC1739" s="4"/>
      <c r="HD1739" s="4"/>
      <c r="HE1739" s="4"/>
      <c r="HF1739" s="4"/>
      <c r="HG1739" s="4"/>
      <c r="HH1739" s="4"/>
      <c r="HI1739" s="4"/>
      <c r="HJ1739" s="4"/>
      <c r="HK1739" s="4"/>
      <c r="HL1739" s="4"/>
      <c r="HM1739" s="4"/>
      <c r="HN1739" s="4"/>
      <c r="HO1739" s="4"/>
      <c r="HP1739" s="4"/>
      <c r="HQ1739" s="4"/>
      <c r="HR1739" s="4"/>
      <c r="HS1739" s="4"/>
      <c r="HT1739" s="4"/>
      <c r="HU1739" s="4"/>
      <c r="HV1739" s="4"/>
      <c r="HW1739" s="4"/>
      <c r="HX1739" s="4"/>
      <c r="HY1739" s="4"/>
      <c r="HZ1739" s="4"/>
      <c r="IA1739" s="4"/>
      <c r="IB1739" s="4"/>
      <c r="IC1739" s="4"/>
      <c r="ID1739" s="4"/>
      <c r="IE1739" s="4"/>
      <c r="IF1739" s="4"/>
    </row>
    <row r="1740" spans="26:240" x14ac:dyDescent="0.2">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c r="CX1740" s="4"/>
      <c r="CY1740" s="4"/>
      <c r="CZ1740" s="4"/>
      <c r="DA1740" s="4"/>
      <c r="DB1740" s="4"/>
      <c r="DC1740" s="4"/>
      <c r="DD1740" s="4"/>
      <c r="DE1740" s="4"/>
      <c r="DF1740" s="4"/>
      <c r="DG1740" s="4"/>
      <c r="DH1740" s="4"/>
      <c r="DI1740" s="4"/>
      <c r="DJ1740" s="4"/>
      <c r="DK1740" s="4"/>
      <c r="DL1740" s="4"/>
      <c r="DM1740" s="4"/>
      <c r="DN1740" s="4"/>
      <c r="DO1740" s="4"/>
      <c r="DP1740" s="4"/>
      <c r="DQ1740" s="4"/>
      <c r="DR1740" s="4"/>
      <c r="DS1740" s="4"/>
      <c r="DT1740" s="4"/>
      <c r="DU1740" s="4"/>
      <c r="DV1740" s="4"/>
      <c r="DW1740" s="4"/>
      <c r="DX1740" s="4"/>
      <c r="DY1740" s="4"/>
      <c r="DZ1740" s="4"/>
      <c r="EA1740" s="4"/>
      <c r="EB1740" s="4"/>
      <c r="EC1740" s="4"/>
      <c r="ED1740" s="4"/>
      <c r="EE1740" s="4"/>
      <c r="EF1740" s="4"/>
      <c r="EG1740" s="4"/>
      <c r="EH1740" s="4"/>
      <c r="EI1740" s="4"/>
      <c r="EJ1740" s="4"/>
      <c r="EK1740" s="4"/>
      <c r="EL1740" s="4"/>
      <c r="EM1740" s="4"/>
      <c r="EN1740" s="4"/>
      <c r="EO1740" s="4"/>
      <c r="EP1740" s="4"/>
      <c r="EQ1740" s="4"/>
      <c r="ER1740" s="4"/>
      <c r="ES1740" s="4"/>
      <c r="ET1740" s="4"/>
      <c r="EU1740" s="4"/>
      <c r="EV1740" s="4"/>
      <c r="EW1740" s="4"/>
      <c r="EX1740" s="4"/>
      <c r="EY1740" s="4"/>
      <c r="EZ1740" s="4"/>
      <c r="FA1740" s="4"/>
      <c r="FB1740" s="4"/>
      <c r="FC1740" s="4"/>
      <c r="FD1740" s="4"/>
      <c r="FE1740" s="4"/>
      <c r="FF1740" s="4"/>
      <c r="FG1740" s="4"/>
      <c r="FH1740" s="4"/>
      <c r="FI1740" s="4"/>
      <c r="FJ1740" s="4"/>
      <c r="FK1740" s="4"/>
      <c r="FL1740" s="4"/>
      <c r="FM1740" s="4"/>
      <c r="FN1740" s="4"/>
      <c r="FO1740" s="4"/>
      <c r="FP1740" s="4"/>
      <c r="FQ1740" s="4"/>
      <c r="FR1740" s="4"/>
      <c r="FS1740" s="4"/>
      <c r="FT1740" s="4"/>
      <c r="FU1740" s="4"/>
      <c r="FV1740" s="4"/>
      <c r="FW1740" s="4"/>
      <c r="FX1740" s="4"/>
      <c r="FY1740" s="4"/>
      <c r="FZ1740" s="4"/>
      <c r="GA1740" s="4"/>
      <c r="GB1740" s="4"/>
      <c r="GC1740" s="4"/>
      <c r="GD1740" s="4"/>
      <c r="GE1740" s="4"/>
      <c r="GF1740" s="4"/>
      <c r="GG1740" s="4"/>
      <c r="GH1740" s="4"/>
      <c r="GI1740" s="4"/>
      <c r="GJ1740" s="4"/>
      <c r="GK1740" s="4"/>
      <c r="GL1740" s="4"/>
      <c r="GM1740" s="4"/>
      <c r="GN1740" s="4"/>
      <c r="GO1740" s="4"/>
      <c r="GP1740" s="4"/>
      <c r="GQ1740" s="4"/>
      <c r="GR1740" s="4"/>
      <c r="GS1740" s="4"/>
      <c r="GT1740" s="4"/>
      <c r="GU1740" s="4"/>
      <c r="GV1740" s="4"/>
      <c r="GW1740" s="4"/>
      <c r="GX1740" s="4"/>
      <c r="GY1740" s="4"/>
      <c r="GZ1740" s="4"/>
      <c r="HA1740" s="4"/>
      <c r="HB1740" s="4"/>
      <c r="HC1740" s="4"/>
      <c r="HD1740" s="4"/>
      <c r="HE1740" s="4"/>
      <c r="HF1740" s="4"/>
      <c r="HG1740" s="4"/>
      <c r="HH1740" s="4"/>
      <c r="HI1740" s="4"/>
      <c r="HJ1740" s="4"/>
      <c r="HK1740" s="4"/>
      <c r="HL1740" s="4"/>
      <c r="HM1740" s="4"/>
      <c r="HN1740" s="4"/>
      <c r="HO1740" s="4"/>
      <c r="HP1740" s="4"/>
      <c r="HQ1740" s="4"/>
      <c r="HR1740" s="4"/>
      <c r="HS1740" s="4"/>
      <c r="HT1740" s="4"/>
      <c r="HU1740" s="4"/>
      <c r="HV1740" s="4"/>
      <c r="HW1740" s="4"/>
      <c r="HX1740" s="4"/>
      <c r="HY1740" s="4"/>
      <c r="HZ1740" s="4"/>
      <c r="IA1740" s="4"/>
      <c r="IB1740" s="4"/>
      <c r="IC1740" s="4"/>
      <c r="ID1740" s="4"/>
      <c r="IE1740" s="4"/>
      <c r="IF1740" s="4"/>
    </row>
    <row r="1741" spans="26:240" x14ac:dyDescent="0.2">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c r="CX1741" s="4"/>
      <c r="CY1741" s="4"/>
      <c r="CZ1741" s="4"/>
      <c r="DA1741" s="4"/>
      <c r="DB1741" s="4"/>
      <c r="DC1741" s="4"/>
      <c r="DD1741" s="4"/>
      <c r="DE1741" s="4"/>
      <c r="DF1741" s="4"/>
      <c r="DG1741" s="4"/>
      <c r="DH1741" s="4"/>
      <c r="DI1741" s="4"/>
      <c r="DJ1741" s="4"/>
      <c r="DK1741" s="4"/>
      <c r="DL1741" s="4"/>
      <c r="DM1741" s="4"/>
      <c r="DN1741" s="4"/>
      <c r="DO1741" s="4"/>
      <c r="DP1741" s="4"/>
      <c r="DQ1741" s="4"/>
      <c r="DR1741" s="4"/>
      <c r="DS1741" s="4"/>
      <c r="DT1741" s="4"/>
      <c r="DU1741" s="4"/>
      <c r="DV1741" s="4"/>
      <c r="DW1741" s="4"/>
      <c r="DX1741" s="4"/>
      <c r="DY1741" s="4"/>
      <c r="DZ1741" s="4"/>
      <c r="EA1741" s="4"/>
      <c r="EB1741" s="4"/>
      <c r="EC1741" s="4"/>
      <c r="ED1741" s="4"/>
      <c r="EE1741" s="4"/>
      <c r="EF1741" s="4"/>
      <c r="EG1741" s="4"/>
      <c r="EH1741" s="4"/>
      <c r="EI1741" s="4"/>
      <c r="EJ1741" s="4"/>
      <c r="EK1741" s="4"/>
      <c r="EL1741" s="4"/>
      <c r="EM1741" s="4"/>
      <c r="EN1741" s="4"/>
      <c r="EO1741" s="4"/>
      <c r="EP1741" s="4"/>
      <c r="EQ1741" s="4"/>
      <c r="ER1741" s="4"/>
      <c r="ES1741" s="4"/>
      <c r="ET1741" s="4"/>
      <c r="EU1741" s="4"/>
      <c r="EV1741" s="4"/>
      <c r="EW1741" s="4"/>
      <c r="EX1741" s="4"/>
      <c r="EY1741" s="4"/>
      <c r="EZ1741" s="4"/>
      <c r="FA1741" s="4"/>
      <c r="FB1741" s="4"/>
      <c r="FC1741" s="4"/>
      <c r="FD1741" s="4"/>
      <c r="FE1741" s="4"/>
      <c r="FF1741" s="4"/>
      <c r="FG1741" s="4"/>
      <c r="FH1741" s="4"/>
      <c r="FI1741" s="4"/>
      <c r="FJ1741" s="4"/>
      <c r="FK1741" s="4"/>
      <c r="FL1741" s="4"/>
      <c r="FM1741" s="4"/>
      <c r="FN1741" s="4"/>
      <c r="FO1741" s="4"/>
      <c r="FP1741" s="4"/>
      <c r="FQ1741" s="4"/>
      <c r="FR1741" s="4"/>
      <c r="FS1741" s="4"/>
      <c r="FT1741" s="4"/>
      <c r="FU1741" s="4"/>
      <c r="FV1741" s="4"/>
      <c r="FW1741" s="4"/>
      <c r="FX1741" s="4"/>
      <c r="FY1741" s="4"/>
      <c r="FZ1741" s="4"/>
      <c r="GA1741" s="4"/>
      <c r="GB1741" s="4"/>
      <c r="GC1741" s="4"/>
      <c r="GD1741" s="4"/>
      <c r="GE1741" s="4"/>
      <c r="GF1741" s="4"/>
      <c r="GG1741" s="4"/>
      <c r="GH1741" s="4"/>
      <c r="GI1741" s="4"/>
      <c r="GJ1741" s="4"/>
      <c r="GK1741" s="4"/>
      <c r="GL1741" s="4"/>
      <c r="GM1741" s="4"/>
      <c r="GN1741" s="4"/>
      <c r="GO1741" s="4"/>
      <c r="GP1741" s="4"/>
      <c r="GQ1741" s="4"/>
      <c r="GR1741" s="4"/>
      <c r="GS1741" s="4"/>
      <c r="GT1741" s="4"/>
      <c r="GU1741" s="4"/>
      <c r="GV1741" s="4"/>
      <c r="GW1741" s="4"/>
      <c r="GX1741" s="4"/>
      <c r="GY1741" s="4"/>
      <c r="GZ1741" s="4"/>
      <c r="HA1741" s="4"/>
      <c r="HB1741" s="4"/>
      <c r="HC1741" s="4"/>
      <c r="HD1741" s="4"/>
      <c r="HE1741" s="4"/>
      <c r="HF1741" s="4"/>
      <c r="HG1741" s="4"/>
      <c r="HH1741" s="4"/>
      <c r="HI1741" s="4"/>
      <c r="HJ1741" s="4"/>
      <c r="HK1741" s="4"/>
      <c r="HL1741" s="4"/>
      <c r="HM1741" s="4"/>
      <c r="HN1741" s="4"/>
      <c r="HO1741" s="4"/>
      <c r="HP1741" s="4"/>
      <c r="HQ1741" s="4"/>
      <c r="HR1741" s="4"/>
      <c r="HS1741" s="4"/>
      <c r="HT1741" s="4"/>
      <c r="HU1741" s="4"/>
      <c r="HV1741" s="4"/>
      <c r="HW1741" s="4"/>
      <c r="HX1741" s="4"/>
      <c r="HY1741" s="4"/>
      <c r="HZ1741" s="4"/>
      <c r="IA1741" s="4"/>
      <c r="IB1741" s="4"/>
      <c r="IC1741" s="4"/>
      <c r="ID1741" s="4"/>
      <c r="IE1741" s="4"/>
      <c r="IF1741" s="4"/>
    </row>
    <row r="1742" spans="26:240" x14ac:dyDescent="0.2">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c r="CX1742" s="4"/>
      <c r="CY1742" s="4"/>
      <c r="CZ1742" s="4"/>
      <c r="DA1742" s="4"/>
      <c r="DB1742" s="4"/>
      <c r="DC1742" s="4"/>
      <c r="DD1742" s="4"/>
      <c r="DE1742" s="4"/>
      <c r="DF1742" s="4"/>
      <c r="DG1742" s="4"/>
      <c r="DH1742" s="4"/>
      <c r="DI1742" s="4"/>
      <c r="DJ1742" s="4"/>
      <c r="DK1742" s="4"/>
      <c r="DL1742" s="4"/>
      <c r="DM1742" s="4"/>
      <c r="DN1742" s="4"/>
      <c r="DO1742" s="4"/>
      <c r="DP1742" s="4"/>
      <c r="DQ1742" s="4"/>
      <c r="DR1742" s="4"/>
      <c r="DS1742" s="4"/>
      <c r="DT1742" s="4"/>
      <c r="DU1742" s="4"/>
      <c r="DV1742" s="4"/>
      <c r="DW1742" s="4"/>
      <c r="DX1742" s="4"/>
      <c r="DY1742" s="4"/>
      <c r="DZ1742" s="4"/>
      <c r="EA1742" s="4"/>
      <c r="EB1742" s="4"/>
      <c r="EC1742" s="4"/>
      <c r="ED1742" s="4"/>
      <c r="EE1742" s="4"/>
      <c r="EF1742" s="4"/>
      <c r="EG1742" s="4"/>
      <c r="EH1742" s="4"/>
      <c r="EI1742" s="4"/>
      <c r="EJ1742" s="4"/>
      <c r="EK1742" s="4"/>
      <c r="EL1742" s="4"/>
      <c r="EM1742" s="4"/>
      <c r="EN1742" s="4"/>
      <c r="EO1742" s="4"/>
      <c r="EP1742" s="4"/>
      <c r="EQ1742" s="4"/>
      <c r="ER1742" s="4"/>
      <c r="ES1742" s="4"/>
      <c r="ET1742" s="4"/>
      <c r="EU1742" s="4"/>
      <c r="EV1742" s="4"/>
      <c r="EW1742" s="4"/>
      <c r="EX1742" s="4"/>
      <c r="EY1742" s="4"/>
      <c r="EZ1742" s="4"/>
      <c r="FA1742" s="4"/>
      <c r="FB1742" s="4"/>
      <c r="FC1742" s="4"/>
      <c r="FD1742" s="4"/>
      <c r="FE1742" s="4"/>
      <c r="FF1742" s="4"/>
      <c r="FG1742" s="4"/>
      <c r="FH1742" s="4"/>
      <c r="FI1742" s="4"/>
      <c r="FJ1742" s="4"/>
      <c r="FK1742" s="4"/>
      <c r="FL1742" s="4"/>
      <c r="FM1742" s="4"/>
      <c r="FN1742" s="4"/>
      <c r="FO1742" s="4"/>
      <c r="FP1742" s="4"/>
      <c r="FQ1742" s="4"/>
      <c r="FR1742" s="4"/>
      <c r="FS1742" s="4"/>
      <c r="FT1742" s="4"/>
      <c r="FU1742" s="4"/>
      <c r="FV1742" s="4"/>
      <c r="FW1742" s="4"/>
      <c r="FX1742" s="4"/>
      <c r="FY1742" s="4"/>
      <c r="FZ1742" s="4"/>
      <c r="GA1742" s="4"/>
      <c r="GB1742" s="4"/>
      <c r="GC1742" s="4"/>
      <c r="GD1742" s="4"/>
      <c r="GE1742" s="4"/>
      <c r="GF1742" s="4"/>
      <c r="GG1742" s="4"/>
      <c r="GH1742" s="4"/>
      <c r="GI1742" s="4"/>
      <c r="GJ1742" s="4"/>
      <c r="GK1742" s="4"/>
      <c r="GL1742" s="4"/>
      <c r="GM1742" s="4"/>
      <c r="GN1742" s="4"/>
      <c r="GO1742" s="4"/>
      <c r="GP1742" s="4"/>
      <c r="GQ1742" s="4"/>
      <c r="GR1742" s="4"/>
      <c r="GS1742" s="4"/>
      <c r="GT1742" s="4"/>
      <c r="GU1742" s="4"/>
      <c r="GV1742" s="4"/>
      <c r="GW1742" s="4"/>
      <c r="GX1742" s="4"/>
      <c r="GY1742" s="4"/>
      <c r="GZ1742" s="4"/>
      <c r="HA1742" s="4"/>
      <c r="HB1742" s="4"/>
      <c r="HC1742" s="4"/>
      <c r="HD1742" s="4"/>
      <c r="HE1742" s="4"/>
      <c r="HF1742" s="4"/>
      <c r="HG1742" s="4"/>
      <c r="HH1742" s="4"/>
      <c r="HI1742" s="4"/>
      <c r="HJ1742" s="4"/>
      <c r="HK1742" s="4"/>
      <c r="HL1742" s="4"/>
      <c r="HM1742" s="4"/>
      <c r="HN1742" s="4"/>
      <c r="HO1742" s="4"/>
      <c r="HP1742" s="4"/>
      <c r="HQ1742" s="4"/>
      <c r="HR1742" s="4"/>
      <c r="HS1742" s="4"/>
      <c r="HT1742" s="4"/>
      <c r="HU1742" s="4"/>
      <c r="HV1742" s="4"/>
      <c r="HW1742" s="4"/>
      <c r="HX1742" s="4"/>
      <c r="HY1742" s="4"/>
      <c r="HZ1742" s="4"/>
      <c r="IA1742" s="4"/>
      <c r="IB1742" s="4"/>
      <c r="IC1742" s="4"/>
      <c r="ID1742" s="4"/>
      <c r="IE1742" s="4"/>
      <c r="IF1742" s="4"/>
    </row>
    <row r="1743" spans="26:240" x14ac:dyDescent="0.2">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c r="CX1743" s="4"/>
      <c r="CY1743" s="4"/>
      <c r="CZ1743" s="4"/>
      <c r="DA1743" s="4"/>
      <c r="DB1743" s="4"/>
      <c r="DC1743" s="4"/>
      <c r="DD1743" s="4"/>
      <c r="DE1743" s="4"/>
      <c r="DF1743" s="4"/>
      <c r="DG1743" s="4"/>
      <c r="DH1743" s="4"/>
      <c r="DI1743" s="4"/>
      <c r="DJ1743" s="4"/>
      <c r="DK1743" s="4"/>
      <c r="DL1743" s="4"/>
      <c r="DM1743" s="4"/>
      <c r="DN1743" s="4"/>
      <c r="DO1743" s="4"/>
      <c r="DP1743" s="4"/>
      <c r="DQ1743" s="4"/>
      <c r="DR1743" s="4"/>
      <c r="DS1743" s="4"/>
      <c r="DT1743" s="4"/>
      <c r="DU1743" s="4"/>
      <c r="DV1743" s="4"/>
      <c r="DW1743" s="4"/>
      <c r="DX1743" s="4"/>
      <c r="DY1743" s="4"/>
      <c r="DZ1743" s="4"/>
      <c r="EA1743" s="4"/>
      <c r="EB1743" s="4"/>
      <c r="EC1743" s="4"/>
      <c r="ED1743" s="4"/>
      <c r="EE1743" s="4"/>
      <c r="EF1743" s="4"/>
      <c r="EG1743" s="4"/>
      <c r="EH1743" s="4"/>
      <c r="EI1743" s="4"/>
      <c r="EJ1743" s="4"/>
      <c r="EK1743" s="4"/>
      <c r="EL1743" s="4"/>
      <c r="EM1743" s="4"/>
      <c r="EN1743" s="4"/>
      <c r="EO1743" s="4"/>
      <c r="EP1743" s="4"/>
      <c r="EQ1743" s="4"/>
      <c r="ER1743" s="4"/>
      <c r="ES1743" s="4"/>
      <c r="ET1743" s="4"/>
      <c r="EU1743" s="4"/>
      <c r="EV1743" s="4"/>
      <c r="EW1743" s="4"/>
      <c r="EX1743" s="4"/>
      <c r="EY1743" s="4"/>
      <c r="EZ1743" s="4"/>
      <c r="FA1743" s="4"/>
      <c r="FB1743" s="4"/>
      <c r="FC1743" s="4"/>
      <c r="FD1743" s="4"/>
      <c r="FE1743" s="4"/>
      <c r="FF1743" s="4"/>
      <c r="FG1743" s="4"/>
      <c r="FH1743" s="4"/>
      <c r="FI1743" s="4"/>
      <c r="FJ1743" s="4"/>
      <c r="FK1743" s="4"/>
      <c r="FL1743" s="4"/>
      <c r="FM1743" s="4"/>
      <c r="FN1743" s="4"/>
      <c r="FO1743" s="4"/>
      <c r="FP1743" s="4"/>
      <c r="FQ1743" s="4"/>
      <c r="FR1743" s="4"/>
      <c r="FS1743" s="4"/>
      <c r="FT1743" s="4"/>
      <c r="FU1743" s="4"/>
      <c r="FV1743" s="4"/>
      <c r="FW1743" s="4"/>
      <c r="FX1743" s="4"/>
      <c r="FY1743" s="4"/>
      <c r="FZ1743" s="4"/>
      <c r="GA1743" s="4"/>
      <c r="GB1743" s="4"/>
      <c r="GC1743" s="4"/>
      <c r="GD1743" s="4"/>
      <c r="GE1743" s="4"/>
      <c r="GF1743" s="4"/>
      <c r="GG1743" s="4"/>
      <c r="GH1743" s="4"/>
      <c r="GI1743" s="4"/>
      <c r="GJ1743" s="4"/>
      <c r="GK1743" s="4"/>
      <c r="GL1743" s="4"/>
      <c r="GM1743" s="4"/>
      <c r="GN1743" s="4"/>
      <c r="GO1743" s="4"/>
      <c r="GP1743" s="4"/>
      <c r="GQ1743" s="4"/>
      <c r="GR1743" s="4"/>
      <c r="GS1743" s="4"/>
      <c r="GT1743" s="4"/>
      <c r="GU1743" s="4"/>
      <c r="GV1743" s="4"/>
      <c r="GW1743" s="4"/>
      <c r="GX1743" s="4"/>
      <c r="GY1743" s="4"/>
      <c r="GZ1743" s="4"/>
      <c r="HA1743" s="4"/>
      <c r="HB1743" s="4"/>
      <c r="HC1743" s="4"/>
      <c r="HD1743" s="4"/>
      <c r="HE1743" s="4"/>
      <c r="HF1743" s="4"/>
      <c r="HG1743" s="4"/>
      <c r="HH1743" s="4"/>
      <c r="HI1743" s="4"/>
      <c r="HJ1743" s="4"/>
      <c r="HK1743" s="4"/>
      <c r="HL1743" s="4"/>
      <c r="HM1743" s="4"/>
      <c r="HN1743" s="4"/>
      <c r="HO1743" s="4"/>
      <c r="HP1743" s="4"/>
      <c r="HQ1743" s="4"/>
      <c r="HR1743" s="4"/>
      <c r="HS1743" s="4"/>
      <c r="HT1743" s="4"/>
      <c r="HU1743" s="4"/>
      <c r="HV1743" s="4"/>
      <c r="HW1743" s="4"/>
      <c r="HX1743" s="4"/>
      <c r="HY1743" s="4"/>
      <c r="HZ1743" s="4"/>
      <c r="IA1743" s="4"/>
      <c r="IB1743" s="4"/>
      <c r="IC1743" s="4"/>
      <c r="ID1743" s="4"/>
      <c r="IE1743" s="4"/>
      <c r="IF1743" s="4"/>
    </row>
    <row r="1744" spans="26:240" x14ac:dyDescent="0.2">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c r="CX1744" s="4"/>
      <c r="CY1744" s="4"/>
      <c r="CZ1744" s="4"/>
      <c r="DA1744" s="4"/>
      <c r="DB1744" s="4"/>
      <c r="DC1744" s="4"/>
      <c r="DD1744" s="4"/>
      <c r="DE1744" s="4"/>
      <c r="DF1744" s="4"/>
      <c r="DG1744" s="4"/>
      <c r="DH1744" s="4"/>
      <c r="DI1744" s="4"/>
      <c r="DJ1744" s="4"/>
      <c r="DK1744" s="4"/>
      <c r="DL1744" s="4"/>
      <c r="DM1744" s="4"/>
      <c r="DN1744" s="4"/>
      <c r="DO1744" s="4"/>
      <c r="DP1744" s="4"/>
      <c r="DQ1744" s="4"/>
      <c r="DR1744" s="4"/>
      <c r="DS1744" s="4"/>
      <c r="DT1744" s="4"/>
      <c r="DU1744" s="4"/>
      <c r="DV1744" s="4"/>
      <c r="DW1744" s="4"/>
      <c r="DX1744" s="4"/>
      <c r="DY1744" s="4"/>
      <c r="DZ1744" s="4"/>
      <c r="EA1744" s="4"/>
      <c r="EB1744" s="4"/>
      <c r="EC1744" s="4"/>
      <c r="ED1744" s="4"/>
      <c r="EE1744" s="4"/>
      <c r="EF1744" s="4"/>
      <c r="EG1744" s="4"/>
      <c r="EH1744" s="4"/>
      <c r="EI1744" s="4"/>
      <c r="EJ1744" s="4"/>
      <c r="EK1744" s="4"/>
      <c r="EL1744" s="4"/>
      <c r="EM1744" s="4"/>
      <c r="EN1744" s="4"/>
      <c r="EO1744" s="4"/>
      <c r="EP1744" s="4"/>
      <c r="EQ1744" s="4"/>
      <c r="ER1744" s="4"/>
      <c r="ES1744" s="4"/>
      <c r="ET1744" s="4"/>
      <c r="EU1744" s="4"/>
      <c r="EV1744" s="4"/>
      <c r="EW1744" s="4"/>
      <c r="EX1744" s="4"/>
      <c r="EY1744" s="4"/>
      <c r="EZ1744" s="4"/>
      <c r="FA1744" s="4"/>
      <c r="FB1744" s="4"/>
      <c r="FC1744" s="4"/>
      <c r="FD1744" s="4"/>
      <c r="FE1744" s="4"/>
      <c r="FF1744" s="4"/>
      <c r="FG1744" s="4"/>
      <c r="FH1744" s="4"/>
      <c r="FI1744" s="4"/>
      <c r="FJ1744" s="4"/>
      <c r="FK1744" s="4"/>
      <c r="FL1744" s="4"/>
      <c r="FM1744" s="4"/>
      <c r="FN1744" s="4"/>
      <c r="FO1744" s="4"/>
      <c r="FP1744" s="4"/>
      <c r="FQ1744" s="4"/>
      <c r="FR1744" s="4"/>
      <c r="FS1744" s="4"/>
      <c r="FT1744" s="4"/>
      <c r="FU1744" s="4"/>
      <c r="FV1744" s="4"/>
      <c r="FW1744" s="4"/>
      <c r="FX1744" s="4"/>
      <c r="FY1744" s="4"/>
      <c r="FZ1744" s="4"/>
      <c r="GA1744" s="4"/>
      <c r="GB1744" s="4"/>
      <c r="GC1744" s="4"/>
      <c r="GD1744" s="4"/>
      <c r="GE1744" s="4"/>
      <c r="GF1744" s="4"/>
      <c r="GG1744" s="4"/>
      <c r="GH1744" s="4"/>
      <c r="GI1744" s="4"/>
      <c r="GJ1744" s="4"/>
      <c r="GK1744" s="4"/>
      <c r="GL1744" s="4"/>
      <c r="GM1744" s="4"/>
      <c r="GN1744" s="4"/>
      <c r="GO1744" s="4"/>
      <c r="GP1744" s="4"/>
      <c r="GQ1744" s="4"/>
      <c r="GR1744" s="4"/>
      <c r="GS1744" s="4"/>
      <c r="GT1744" s="4"/>
      <c r="GU1744" s="4"/>
      <c r="GV1744" s="4"/>
      <c r="GW1744" s="4"/>
      <c r="GX1744" s="4"/>
      <c r="GY1744" s="4"/>
      <c r="GZ1744" s="4"/>
      <c r="HA1744" s="4"/>
      <c r="HB1744" s="4"/>
      <c r="HC1744" s="4"/>
      <c r="HD1744" s="4"/>
      <c r="HE1744" s="4"/>
      <c r="HF1744" s="4"/>
      <c r="HG1744" s="4"/>
      <c r="HH1744" s="4"/>
      <c r="HI1744" s="4"/>
      <c r="HJ1744" s="4"/>
      <c r="HK1744" s="4"/>
      <c r="HL1744" s="4"/>
      <c r="HM1744" s="4"/>
      <c r="HN1744" s="4"/>
      <c r="HO1744" s="4"/>
      <c r="HP1744" s="4"/>
      <c r="HQ1744" s="4"/>
      <c r="HR1744" s="4"/>
      <c r="HS1744" s="4"/>
      <c r="HT1744" s="4"/>
      <c r="HU1744" s="4"/>
      <c r="HV1744" s="4"/>
      <c r="HW1744" s="4"/>
      <c r="HX1744" s="4"/>
      <c r="HY1744" s="4"/>
      <c r="HZ1744" s="4"/>
      <c r="IA1744" s="4"/>
      <c r="IB1744" s="4"/>
      <c r="IC1744" s="4"/>
      <c r="ID1744" s="4"/>
      <c r="IE1744" s="4"/>
      <c r="IF1744" s="4"/>
    </row>
    <row r="1745" spans="26:240" x14ac:dyDescent="0.2">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c r="CX1745" s="4"/>
      <c r="CY1745" s="4"/>
      <c r="CZ1745" s="4"/>
      <c r="DA1745" s="4"/>
      <c r="DB1745" s="4"/>
      <c r="DC1745" s="4"/>
      <c r="DD1745" s="4"/>
      <c r="DE1745" s="4"/>
      <c r="DF1745" s="4"/>
      <c r="DG1745" s="4"/>
      <c r="DH1745" s="4"/>
      <c r="DI1745" s="4"/>
      <c r="DJ1745" s="4"/>
      <c r="DK1745" s="4"/>
      <c r="DL1745" s="4"/>
      <c r="DM1745" s="4"/>
      <c r="DN1745" s="4"/>
      <c r="DO1745" s="4"/>
      <c r="DP1745" s="4"/>
      <c r="DQ1745" s="4"/>
      <c r="DR1745" s="4"/>
      <c r="DS1745" s="4"/>
      <c r="DT1745" s="4"/>
      <c r="DU1745" s="4"/>
      <c r="DV1745" s="4"/>
      <c r="DW1745" s="4"/>
      <c r="DX1745" s="4"/>
      <c r="DY1745" s="4"/>
      <c r="DZ1745" s="4"/>
      <c r="EA1745" s="4"/>
      <c r="EB1745" s="4"/>
      <c r="EC1745" s="4"/>
      <c r="ED1745" s="4"/>
      <c r="EE1745" s="4"/>
      <c r="EF1745" s="4"/>
      <c r="EG1745" s="4"/>
      <c r="EH1745" s="4"/>
      <c r="EI1745" s="4"/>
      <c r="EJ1745" s="4"/>
      <c r="EK1745" s="4"/>
      <c r="EL1745" s="4"/>
      <c r="EM1745" s="4"/>
      <c r="EN1745" s="4"/>
      <c r="EO1745" s="4"/>
      <c r="EP1745" s="4"/>
      <c r="EQ1745" s="4"/>
      <c r="ER1745" s="4"/>
      <c r="ES1745" s="4"/>
      <c r="ET1745" s="4"/>
      <c r="EU1745" s="4"/>
      <c r="EV1745" s="4"/>
      <c r="EW1745" s="4"/>
      <c r="EX1745" s="4"/>
      <c r="EY1745" s="4"/>
      <c r="EZ1745" s="4"/>
      <c r="FA1745" s="4"/>
      <c r="FB1745" s="4"/>
      <c r="FC1745" s="4"/>
      <c r="FD1745" s="4"/>
      <c r="FE1745" s="4"/>
      <c r="FF1745" s="4"/>
      <c r="FG1745" s="4"/>
      <c r="FH1745" s="4"/>
      <c r="FI1745" s="4"/>
      <c r="FJ1745" s="4"/>
      <c r="FK1745" s="4"/>
      <c r="FL1745" s="4"/>
      <c r="FM1745" s="4"/>
      <c r="FN1745" s="4"/>
      <c r="FO1745" s="4"/>
      <c r="FP1745" s="4"/>
      <c r="FQ1745" s="4"/>
      <c r="FR1745" s="4"/>
      <c r="FS1745" s="4"/>
      <c r="FT1745" s="4"/>
      <c r="FU1745" s="4"/>
      <c r="FV1745" s="4"/>
      <c r="FW1745" s="4"/>
      <c r="FX1745" s="4"/>
      <c r="FY1745" s="4"/>
      <c r="FZ1745" s="4"/>
      <c r="GA1745" s="4"/>
      <c r="GB1745" s="4"/>
      <c r="GC1745" s="4"/>
      <c r="GD1745" s="4"/>
      <c r="GE1745" s="4"/>
      <c r="GF1745" s="4"/>
      <c r="GG1745" s="4"/>
      <c r="GH1745" s="4"/>
      <c r="GI1745" s="4"/>
      <c r="GJ1745" s="4"/>
      <c r="GK1745" s="4"/>
      <c r="GL1745" s="4"/>
      <c r="GM1745" s="4"/>
      <c r="GN1745" s="4"/>
      <c r="GO1745" s="4"/>
      <c r="GP1745" s="4"/>
      <c r="GQ1745" s="4"/>
      <c r="GR1745" s="4"/>
      <c r="GS1745" s="4"/>
      <c r="GT1745" s="4"/>
      <c r="GU1745" s="4"/>
      <c r="GV1745" s="4"/>
      <c r="GW1745" s="4"/>
      <c r="GX1745" s="4"/>
      <c r="GY1745" s="4"/>
      <c r="GZ1745" s="4"/>
      <c r="HA1745" s="4"/>
      <c r="HB1745" s="4"/>
      <c r="HC1745" s="4"/>
      <c r="HD1745" s="4"/>
      <c r="HE1745" s="4"/>
      <c r="HF1745" s="4"/>
      <c r="HG1745" s="4"/>
      <c r="HH1745" s="4"/>
      <c r="HI1745" s="4"/>
      <c r="HJ1745" s="4"/>
      <c r="HK1745" s="4"/>
      <c r="HL1745" s="4"/>
      <c r="HM1745" s="4"/>
      <c r="HN1745" s="4"/>
      <c r="HO1745" s="4"/>
      <c r="HP1745" s="4"/>
      <c r="HQ1745" s="4"/>
      <c r="HR1745" s="4"/>
      <c r="HS1745" s="4"/>
      <c r="HT1745" s="4"/>
      <c r="HU1745" s="4"/>
      <c r="HV1745" s="4"/>
      <c r="HW1745" s="4"/>
      <c r="HX1745" s="4"/>
      <c r="HY1745" s="4"/>
      <c r="HZ1745" s="4"/>
      <c r="IA1745" s="4"/>
      <c r="IB1745" s="4"/>
      <c r="IC1745" s="4"/>
      <c r="ID1745" s="4"/>
      <c r="IE1745" s="4"/>
      <c r="IF1745" s="4"/>
    </row>
    <row r="1746" spans="26:240" x14ac:dyDescent="0.2">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c r="CX1746" s="4"/>
      <c r="CY1746" s="4"/>
      <c r="CZ1746" s="4"/>
      <c r="DA1746" s="4"/>
      <c r="DB1746" s="4"/>
      <c r="DC1746" s="4"/>
      <c r="DD1746" s="4"/>
      <c r="DE1746" s="4"/>
      <c r="DF1746" s="4"/>
      <c r="DG1746" s="4"/>
      <c r="DH1746" s="4"/>
      <c r="DI1746" s="4"/>
      <c r="DJ1746" s="4"/>
      <c r="DK1746" s="4"/>
      <c r="DL1746" s="4"/>
      <c r="DM1746" s="4"/>
      <c r="DN1746" s="4"/>
      <c r="DO1746" s="4"/>
      <c r="DP1746" s="4"/>
      <c r="DQ1746" s="4"/>
      <c r="DR1746" s="4"/>
      <c r="DS1746" s="4"/>
      <c r="DT1746" s="4"/>
      <c r="DU1746" s="4"/>
      <c r="DV1746" s="4"/>
      <c r="DW1746" s="4"/>
      <c r="DX1746" s="4"/>
      <c r="DY1746" s="4"/>
      <c r="DZ1746" s="4"/>
      <c r="EA1746" s="4"/>
      <c r="EB1746" s="4"/>
      <c r="EC1746" s="4"/>
      <c r="ED1746" s="4"/>
      <c r="EE1746" s="4"/>
      <c r="EF1746" s="4"/>
      <c r="EG1746" s="4"/>
      <c r="EH1746" s="4"/>
      <c r="EI1746" s="4"/>
      <c r="EJ1746" s="4"/>
      <c r="EK1746" s="4"/>
      <c r="EL1746" s="4"/>
      <c r="EM1746" s="4"/>
      <c r="EN1746" s="4"/>
      <c r="EO1746" s="4"/>
      <c r="EP1746" s="4"/>
      <c r="EQ1746" s="4"/>
      <c r="ER1746" s="4"/>
      <c r="ES1746" s="4"/>
      <c r="ET1746" s="4"/>
      <c r="EU1746" s="4"/>
      <c r="EV1746" s="4"/>
      <c r="EW1746" s="4"/>
      <c r="EX1746" s="4"/>
      <c r="EY1746" s="4"/>
      <c r="EZ1746" s="4"/>
      <c r="FA1746" s="4"/>
      <c r="FB1746" s="4"/>
      <c r="FC1746" s="4"/>
      <c r="FD1746" s="4"/>
      <c r="FE1746" s="4"/>
      <c r="FF1746" s="4"/>
      <c r="FG1746" s="4"/>
      <c r="FH1746" s="4"/>
      <c r="FI1746" s="4"/>
      <c r="FJ1746" s="4"/>
      <c r="FK1746" s="4"/>
      <c r="FL1746" s="4"/>
      <c r="FM1746" s="4"/>
      <c r="FN1746" s="4"/>
      <c r="FO1746" s="4"/>
      <c r="FP1746" s="4"/>
      <c r="FQ1746" s="4"/>
      <c r="FR1746" s="4"/>
      <c r="FS1746" s="4"/>
      <c r="FT1746" s="4"/>
      <c r="FU1746" s="4"/>
      <c r="FV1746" s="4"/>
      <c r="FW1746" s="4"/>
      <c r="FX1746" s="4"/>
      <c r="FY1746" s="4"/>
      <c r="FZ1746" s="4"/>
      <c r="GA1746" s="4"/>
      <c r="GB1746" s="4"/>
      <c r="GC1746" s="4"/>
      <c r="GD1746" s="4"/>
      <c r="GE1746" s="4"/>
      <c r="GF1746" s="4"/>
      <c r="GG1746" s="4"/>
      <c r="GH1746" s="4"/>
      <c r="GI1746" s="4"/>
      <c r="GJ1746" s="4"/>
      <c r="GK1746" s="4"/>
      <c r="GL1746" s="4"/>
      <c r="GM1746" s="4"/>
      <c r="GN1746" s="4"/>
      <c r="GO1746" s="4"/>
      <c r="GP1746" s="4"/>
      <c r="GQ1746" s="4"/>
      <c r="GR1746" s="4"/>
      <c r="GS1746" s="4"/>
      <c r="GT1746" s="4"/>
      <c r="GU1746" s="4"/>
      <c r="GV1746" s="4"/>
      <c r="GW1746" s="4"/>
      <c r="GX1746" s="4"/>
      <c r="GY1746" s="4"/>
      <c r="GZ1746" s="4"/>
      <c r="HA1746" s="4"/>
      <c r="HB1746" s="4"/>
      <c r="HC1746" s="4"/>
      <c r="HD1746" s="4"/>
      <c r="HE1746" s="4"/>
      <c r="HF1746" s="4"/>
      <c r="HG1746" s="4"/>
      <c r="HH1746" s="4"/>
      <c r="HI1746" s="4"/>
      <c r="HJ1746" s="4"/>
      <c r="HK1746" s="4"/>
      <c r="HL1746" s="4"/>
      <c r="HM1746" s="4"/>
      <c r="HN1746" s="4"/>
      <c r="HO1746" s="4"/>
      <c r="HP1746" s="4"/>
      <c r="HQ1746" s="4"/>
      <c r="HR1746" s="4"/>
      <c r="HS1746" s="4"/>
      <c r="HT1746" s="4"/>
      <c r="HU1746" s="4"/>
      <c r="HV1746" s="4"/>
      <c r="HW1746" s="4"/>
      <c r="HX1746" s="4"/>
      <c r="HY1746" s="4"/>
      <c r="HZ1746" s="4"/>
      <c r="IA1746" s="4"/>
      <c r="IB1746" s="4"/>
      <c r="IC1746" s="4"/>
      <c r="ID1746" s="4"/>
      <c r="IE1746" s="4"/>
      <c r="IF1746" s="4"/>
    </row>
    <row r="1747" spans="26:240" x14ac:dyDescent="0.2">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c r="CX1747" s="4"/>
      <c r="CY1747" s="4"/>
      <c r="CZ1747" s="4"/>
      <c r="DA1747" s="4"/>
      <c r="DB1747" s="4"/>
      <c r="DC1747" s="4"/>
      <c r="DD1747" s="4"/>
      <c r="DE1747" s="4"/>
      <c r="DF1747" s="4"/>
      <c r="DG1747" s="4"/>
      <c r="DH1747" s="4"/>
      <c r="DI1747" s="4"/>
      <c r="DJ1747" s="4"/>
      <c r="DK1747" s="4"/>
      <c r="DL1747" s="4"/>
      <c r="DM1747" s="4"/>
      <c r="DN1747" s="4"/>
      <c r="DO1747" s="4"/>
      <c r="DP1747" s="4"/>
      <c r="DQ1747" s="4"/>
      <c r="DR1747" s="4"/>
      <c r="DS1747" s="4"/>
      <c r="DT1747" s="4"/>
      <c r="DU1747" s="4"/>
      <c r="DV1747" s="4"/>
      <c r="DW1747" s="4"/>
      <c r="DX1747" s="4"/>
      <c r="DY1747" s="4"/>
      <c r="DZ1747" s="4"/>
      <c r="EA1747" s="4"/>
      <c r="EB1747" s="4"/>
      <c r="EC1747" s="4"/>
      <c r="ED1747" s="4"/>
      <c r="EE1747" s="4"/>
      <c r="EF1747" s="4"/>
      <c r="EG1747" s="4"/>
      <c r="EH1747" s="4"/>
      <c r="EI1747" s="4"/>
      <c r="EJ1747" s="4"/>
      <c r="EK1747" s="4"/>
      <c r="EL1747" s="4"/>
      <c r="EM1747" s="4"/>
      <c r="EN1747" s="4"/>
      <c r="EO1747" s="4"/>
      <c r="EP1747" s="4"/>
      <c r="EQ1747" s="4"/>
      <c r="ER1747" s="4"/>
      <c r="ES1747" s="4"/>
      <c r="ET1747" s="4"/>
      <c r="EU1747" s="4"/>
      <c r="EV1747" s="4"/>
      <c r="EW1747" s="4"/>
      <c r="EX1747" s="4"/>
      <c r="EY1747" s="4"/>
      <c r="EZ1747" s="4"/>
      <c r="FA1747" s="4"/>
      <c r="FB1747" s="4"/>
      <c r="FC1747" s="4"/>
      <c r="FD1747" s="4"/>
      <c r="FE1747" s="4"/>
      <c r="FF1747" s="4"/>
      <c r="FG1747" s="4"/>
      <c r="FH1747" s="4"/>
      <c r="FI1747" s="4"/>
      <c r="FJ1747" s="4"/>
      <c r="FK1747" s="4"/>
      <c r="FL1747" s="4"/>
      <c r="FM1747" s="4"/>
      <c r="FN1747" s="4"/>
      <c r="FO1747" s="4"/>
      <c r="FP1747" s="4"/>
      <c r="FQ1747" s="4"/>
      <c r="FR1747" s="4"/>
      <c r="FS1747" s="4"/>
      <c r="FT1747" s="4"/>
      <c r="FU1747" s="4"/>
      <c r="FV1747" s="4"/>
      <c r="FW1747" s="4"/>
      <c r="FX1747" s="4"/>
      <c r="FY1747" s="4"/>
      <c r="FZ1747" s="4"/>
      <c r="GA1747" s="4"/>
      <c r="GB1747" s="4"/>
      <c r="GC1747" s="4"/>
      <c r="GD1747" s="4"/>
      <c r="GE1747" s="4"/>
      <c r="GF1747" s="4"/>
      <c r="GG1747" s="4"/>
      <c r="GH1747" s="4"/>
      <c r="GI1747" s="4"/>
      <c r="GJ1747" s="4"/>
      <c r="GK1747" s="4"/>
      <c r="GL1747" s="4"/>
      <c r="GM1747" s="4"/>
      <c r="GN1747" s="4"/>
      <c r="GO1747" s="4"/>
      <c r="GP1747" s="4"/>
      <c r="GQ1747" s="4"/>
      <c r="GR1747" s="4"/>
      <c r="GS1747" s="4"/>
      <c r="GT1747" s="4"/>
      <c r="GU1747" s="4"/>
      <c r="GV1747" s="4"/>
      <c r="GW1747" s="4"/>
      <c r="GX1747" s="4"/>
      <c r="GY1747" s="4"/>
      <c r="GZ1747" s="4"/>
      <c r="HA1747" s="4"/>
      <c r="HB1747" s="4"/>
      <c r="HC1747" s="4"/>
      <c r="HD1747" s="4"/>
      <c r="HE1747" s="4"/>
      <c r="HF1747" s="4"/>
      <c r="HG1747" s="4"/>
      <c r="HH1747" s="4"/>
      <c r="HI1747" s="4"/>
      <c r="HJ1747" s="4"/>
      <c r="HK1747" s="4"/>
      <c r="HL1747" s="4"/>
      <c r="HM1747" s="4"/>
      <c r="HN1747" s="4"/>
      <c r="HO1747" s="4"/>
      <c r="HP1747" s="4"/>
      <c r="HQ1747" s="4"/>
      <c r="HR1747" s="4"/>
      <c r="HS1747" s="4"/>
      <c r="HT1747" s="4"/>
      <c r="HU1747" s="4"/>
      <c r="HV1747" s="4"/>
      <c r="HW1747" s="4"/>
      <c r="HX1747" s="4"/>
      <c r="HY1747" s="4"/>
      <c r="HZ1747" s="4"/>
      <c r="IA1747" s="4"/>
      <c r="IB1747" s="4"/>
      <c r="IC1747" s="4"/>
      <c r="ID1747" s="4"/>
      <c r="IE1747" s="4"/>
      <c r="IF1747" s="4"/>
    </row>
    <row r="1748" spans="26:240" x14ac:dyDescent="0.2">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c r="CX1748" s="4"/>
      <c r="CY1748" s="4"/>
      <c r="CZ1748" s="4"/>
      <c r="DA1748" s="4"/>
      <c r="DB1748" s="4"/>
      <c r="DC1748" s="4"/>
      <c r="DD1748" s="4"/>
      <c r="DE1748" s="4"/>
      <c r="DF1748" s="4"/>
      <c r="DG1748" s="4"/>
      <c r="DH1748" s="4"/>
      <c r="DI1748" s="4"/>
      <c r="DJ1748" s="4"/>
      <c r="DK1748" s="4"/>
      <c r="DL1748" s="4"/>
      <c r="DM1748" s="4"/>
      <c r="DN1748" s="4"/>
      <c r="DO1748" s="4"/>
      <c r="DP1748" s="4"/>
      <c r="DQ1748" s="4"/>
      <c r="DR1748" s="4"/>
      <c r="DS1748" s="4"/>
      <c r="DT1748" s="4"/>
      <c r="DU1748" s="4"/>
      <c r="DV1748" s="4"/>
      <c r="DW1748" s="4"/>
      <c r="DX1748" s="4"/>
      <c r="DY1748" s="4"/>
      <c r="DZ1748" s="4"/>
      <c r="EA1748" s="4"/>
      <c r="EB1748" s="4"/>
      <c r="EC1748" s="4"/>
      <c r="ED1748" s="4"/>
      <c r="EE1748" s="4"/>
      <c r="EF1748" s="4"/>
      <c r="EG1748" s="4"/>
      <c r="EH1748" s="4"/>
      <c r="EI1748" s="4"/>
      <c r="EJ1748" s="4"/>
      <c r="EK1748" s="4"/>
      <c r="EL1748" s="4"/>
      <c r="EM1748" s="4"/>
      <c r="EN1748" s="4"/>
      <c r="EO1748" s="4"/>
      <c r="EP1748" s="4"/>
      <c r="EQ1748" s="4"/>
      <c r="ER1748" s="4"/>
      <c r="ES1748" s="4"/>
      <c r="ET1748" s="4"/>
      <c r="EU1748" s="4"/>
      <c r="EV1748" s="4"/>
      <c r="EW1748" s="4"/>
      <c r="EX1748" s="4"/>
      <c r="EY1748" s="4"/>
      <c r="EZ1748" s="4"/>
      <c r="FA1748" s="4"/>
      <c r="FB1748" s="4"/>
      <c r="FC1748" s="4"/>
      <c r="FD1748" s="4"/>
      <c r="FE1748" s="4"/>
      <c r="FF1748" s="4"/>
      <c r="FG1748" s="4"/>
      <c r="FH1748" s="4"/>
      <c r="FI1748" s="4"/>
      <c r="FJ1748" s="4"/>
      <c r="FK1748" s="4"/>
      <c r="FL1748" s="4"/>
      <c r="FM1748" s="4"/>
      <c r="FN1748" s="4"/>
      <c r="FO1748" s="4"/>
      <c r="FP1748" s="4"/>
      <c r="FQ1748" s="4"/>
      <c r="FR1748" s="4"/>
      <c r="FS1748" s="4"/>
      <c r="FT1748" s="4"/>
      <c r="FU1748" s="4"/>
      <c r="FV1748" s="4"/>
      <c r="FW1748" s="4"/>
      <c r="FX1748" s="4"/>
      <c r="FY1748" s="4"/>
      <c r="FZ1748" s="4"/>
      <c r="GA1748" s="4"/>
      <c r="GB1748" s="4"/>
      <c r="GC1748" s="4"/>
      <c r="GD1748" s="4"/>
      <c r="GE1748" s="4"/>
      <c r="GF1748" s="4"/>
      <c r="GG1748" s="4"/>
      <c r="GH1748" s="4"/>
      <c r="GI1748" s="4"/>
      <c r="GJ1748" s="4"/>
      <c r="GK1748" s="4"/>
      <c r="GL1748" s="4"/>
      <c r="GM1748" s="4"/>
      <c r="GN1748" s="4"/>
      <c r="GO1748" s="4"/>
      <c r="GP1748" s="4"/>
      <c r="GQ1748" s="4"/>
      <c r="GR1748" s="4"/>
      <c r="GS1748" s="4"/>
      <c r="GT1748" s="4"/>
      <c r="GU1748" s="4"/>
      <c r="GV1748" s="4"/>
      <c r="GW1748" s="4"/>
      <c r="GX1748" s="4"/>
      <c r="GY1748" s="4"/>
      <c r="GZ1748" s="4"/>
      <c r="HA1748" s="4"/>
      <c r="HB1748" s="4"/>
      <c r="HC1748" s="4"/>
      <c r="HD1748" s="4"/>
      <c r="HE1748" s="4"/>
      <c r="HF1748" s="4"/>
      <c r="HG1748" s="4"/>
      <c r="HH1748" s="4"/>
      <c r="HI1748" s="4"/>
      <c r="HJ1748" s="4"/>
      <c r="HK1748" s="4"/>
      <c r="HL1748" s="4"/>
      <c r="HM1748" s="4"/>
      <c r="HN1748" s="4"/>
      <c r="HO1748" s="4"/>
      <c r="HP1748" s="4"/>
      <c r="HQ1748" s="4"/>
      <c r="HR1748" s="4"/>
      <c r="HS1748" s="4"/>
      <c r="HT1748" s="4"/>
      <c r="HU1748" s="4"/>
      <c r="HV1748" s="4"/>
      <c r="HW1748" s="4"/>
      <c r="HX1748" s="4"/>
      <c r="HY1748" s="4"/>
      <c r="HZ1748" s="4"/>
      <c r="IA1748" s="4"/>
      <c r="IB1748" s="4"/>
      <c r="IC1748" s="4"/>
      <c r="ID1748" s="4"/>
      <c r="IE1748" s="4"/>
      <c r="IF1748" s="4"/>
    </row>
    <row r="1749" spans="26:240" x14ac:dyDescent="0.2">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c r="CX1749" s="4"/>
      <c r="CY1749" s="4"/>
      <c r="CZ1749" s="4"/>
      <c r="DA1749" s="4"/>
      <c r="DB1749" s="4"/>
      <c r="DC1749" s="4"/>
      <c r="DD1749" s="4"/>
      <c r="DE1749" s="4"/>
      <c r="DF1749" s="4"/>
      <c r="DG1749" s="4"/>
      <c r="DH1749" s="4"/>
      <c r="DI1749" s="4"/>
      <c r="DJ1749" s="4"/>
      <c r="DK1749" s="4"/>
      <c r="DL1749" s="4"/>
      <c r="DM1749" s="4"/>
      <c r="DN1749" s="4"/>
      <c r="DO1749" s="4"/>
      <c r="DP1749" s="4"/>
      <c r="DQ1749" s="4"/>
      <c r="DR1749" s="4"/>
      <c r="DS1749" s="4"/>
      <c r="DT1749" s="4"/>
      <c r="DU1749" s="4"/>
      <c r="DV1749" s="4"/>
      <c r="DW1749" s="4"/>
      <c r="DX1749" s="4"/>
      <c r="DY1749" s="4"/>
      <c r="DZ1749" s="4"/>
      <c r="EA1749" s="4"/>
      <c r="EB1749" s="4"/>
      <c r="EC1749" s="4"/>
      <c r="ED1749" s="4"/>
      <c r="EE1749" s="4"/>
      <c r="EF1749" s="4"/>
      <c r="EG1749" s="4"/>
      <c r="EH1749" s="4"/>
      <c r="EI1749" s="4"/>
      <c r="EJ1749" s="4"/>
      <c r="EK1749" s="4"/>
      <c r="EL1749" s="4"/>
      <c r="EM1749" s="4"/>
      <c r="EN1749" s="4"/>
      <c r="EO1749" s="4"/>
      <c r="EP1749" s="4"/>
      <c r="EQ1749" s="4"/>
      <c r="ER1749" s="4"/>
      <c r="ES1749" s="4"/>
      <c r="ET1749" s="4"/>
      <c r="EU1749" s="4"/>
      <c r="EV1749" s="4"/>
      <c r="EW1749" s="4"/>
      <c r="EX1749" s="4"/>
      <c r="EY1749" s="4"/>
      <c r="EZ1749" s="4"/>
      <c r="FA1749" s="4"/>
      <c r="FB1749" s="4"/>
      <c r="FC1749" s="4"/>
      <c r="FD1749" s="4"/>
      <c r="FE1749" s="4"/>
      <c r="FF1749" s="4"/>
      <c r="FG1749" s="4"/>
      <c r="FH1749" s="4"/>
      <c r="FI1749" s="4"/>
      <c r="FJ1749" s="4"/>
      <c r="FK1749" s="4"/>
      <c r="FL1749" s="4"/>
      <c r="FM1749" s="4"/>
      <c r="FN1749" s="4"/>
      <c r="FO1749" s="4"/>
      <c r="FP1749" s="4"/>
      <c r="FQ1749" s="4"/>
      <c r="FR1749" s="4"/>
      <c r="FS1749" s="4"/>
      <c r="FT1749" s="4"/>
      <c r="FU1749" s="4"/>
      <c r="FV1749" s="4"/>
      <c r="FW1749" s="4"/>
      <c r="FX1749" s="4"/>
      <c r="FY1749" s="4"/>
      <c r="FZ1749" s="4"/>
      <c r="GA1749" s="4"/>
      <c r="GB1749" s="4"/>
      <c r="GC1749" s="4"/>
      <c r="GD1749" s="4"/>
      <c r="GE1749" s="4"/>
      <c r="GF1749" s="4"/>
      <c r="GG1749" s="4"/>
      <c r="GH1749" s="4"/>
      <c r="GI1749" s="4"/>
      <c r="GJ1749" s="4"/>
      <c r="GK1749" s="4"/>
      <c r="GL1749" s="4"/>
      <c r="GM1749" s="4"/>
      <c r="GN1749" s="4"/>
      <c r="GO1749" s="4"/>
      <c r="GP1749" s="4"/>
      <c r="GQ1749" s="4"/>
      <c r="GR1749" s="4"/>
      <c r="GS1749" s="4"/>
      <c r="GT1749" s="4"/>
      <c r="GU1749" s="4"/>
      <c r="GV1749" s="4"/>
      <c r="GW1749" s="4"/>
      <c r="GX1749" s="4"/>
      <c r="GY1749" s="4"/>
      <c r="GZ1749" s="4"/>
      <c r="HA1749" s="4"/>
      <c r="HB1749" s="4"/>
      <c r="HC1749" s="4"/>
      <c r="HD1749" s="4"/>
      <c r="HE1749" s="4"/>
      <c r="HF1749" s="4"/>
      <c r="HG1749" s="4"/>
      <c r="HH1749" s="4"/>
      <c r="HI1749" s="4"/>
      <c r="HJ1749" s="4"/>
      <c r="HK1749" s="4"/>
      <c r="HL1749" s="4"/>
      <c r="HM1749" s="4"/>
      <c r="HN1749" s="4"/>
      <c r="HO1749" s="4"/>
      <c r="HP1749" s="4"/>
      <c r="HQ1749" s="4"/>
      <c r="HR1749" s="4"/>
      <c r="HS1749" s="4"/>
      <c r="HT1749" s="4"/>
      <c r="HU1749" s="4"/>
      <c r="HV1749" s="4"/>
      <c r="HW1749" s="4"/>
      <c r="HX1749" s="4"/>
      <c r="HY1749" s="4"/>
      <c r="HZ1749" s="4"/>
      <c r="IA1749" s="4"/>
      <c r="IB1749" s="4"/>
      <c r="IC1749" s="4"/>
      <c r="ID1749" s="4"/>
      <c r="IE1749" s="4"/>
      <c r="IF1749" s="4"/>
    </row>
    <row r="1750" spans="26:240" x14ac:dyDescent="0.2">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c r="CX1750" s="4"/>
      <c r="CY1750" s="4"/>
      <c r="CZ1750" s="4"/>
      <c r="DA1750" s="4"/>
      <c r="DB1750" s="4"/>
      <c r="DC1750" s="4"/>
      <c r="DD1750" s="4"/>
      <c r="DE1750" s="4"/>
      <c r="DF1750" s="4"/>
      <c r="DG1750" s="4"/>
      <c r="DH1750" s="4"/>
      <c r="DI1750" s="4"/>
      <c r="DJ1750" s="4"/>
      <c r="DK1750" s="4"/>
      <c r="DL1750" s="4"/>
      <c r="DM1750" s="4"/>
      <c r="DN1750" s="4"/>
      <c r="DO1750" s="4"/>
      <c r="DP1750" s="4"/>
      <c r="DQ1750" s="4"/>
      <c r="DR1750" s="4"/>
      <c r="DS1750" s="4"/>
      <c r="DT1750" s="4"/>
      <c r="DU1750" s="4"/>
      <c r="DV1750" s="4"/>
      <c r="DW1750" s="4"/>
      <c r="DX1750" s="4"/>
      <c r="DY1750" s="4"/>
      <c r="DZ1750" s="4"/>
      <c r="EA1750" s="4"/>
      <c r="EB1750" s="4"/>
      <c r="EC1750" s="4"/>
      <c r="ED1750" s="4"/>
      <c r="EE1750" s="4"/>
      <c r="EF1750" s="4"/>
      <c r="EG1750" s="4"/>
      <c r="EH1750" s="4"/>
      <c r="EI1750" s="4"/>
      <c r="EJ1750" s="4"/>
      <c r="EK1750" s="4"/>
      <c r="EL1750" s="4"/>
      <c r="EM1750" s="4"/>
      <c r="EN1750" s="4"/>
      <c r="EO1750" s="4"/>
      <c r="EP1750" s="4"/>
      <c r="EQ1750" s="4"/>
      <c r="ER1750" s="4"/>
      <c r="ES1750" s="4"/>
      <c r="ET1750" s="4"/>
      <c r="EU1750" s="4"/>
      <c r="EV1750" s="4"/>
      <c r="EW1750" s="4"/>
      <c r="EX1750" s="4"/>
      <c r="EY1750" s="4"/>
      <c r="EZ1750" s="4"/>
      <c r="FA1750" s="4"/>
      <c r="FB1750" s="4"/>
      <c r="FC1750" s="4"/>
      <c r="FD1750" s="4"/>
      <c r="FE1750" s="4"/>
      <c r="FF1750" s="4"/>
      <c r="FG1750" s="4"/>
      <c r="FH1750" s="4"/>
      <c r="FI1750" s="4"/>
      <c r="FJ1750" s="4"/>
      <c r="FK1750" s="4"/>
      <c r="FL1750" s="4"/>
      <c r="FM1750" s="4"/>
      <c r="FN1750" s="4"/>
      <c r="FO1750" s="4"/>
      <c r="FP1750" s="4"/>
      <c r="FQ1750" s="4"/>
      <c r="FR1750" s="4"/>
      <c r="FS1750" s="4"/>
      <c r="FT1750" s="4"/>
      <c r="FU1750" s="4"/>
      <c r="FV1750" s="4"/>
      <c r="FW1750" s="4"/>
      <c r="FX1750" s="4"/>
      <c r="FY1750" s="4"/>
      <c r="FZ1750" s="4"/>
      <c r="GA1750" s="4"/>
      <c r="GB1750" s="4"/>
      <c r="GC1750" s="4"/>
      <c r="GD1750" s="4"/>
      <c r="GE1750" s="4"/>
      <c r="GF1750" s="4"/>
      <c r="GG1750" s="4"/>
      <c r="GH1750" s="4"/>
      <c r="GI1750" s="4"/>
      <c r="GJ1750" s="4"/>
      <c r="GK1750" s="4"/>
      <c r="GL1750" s="4"/>
      <c r="GM1750" s="4"/>
      <c r="GN1750" s="4"/>
      <c r="GO1750" s="4"/>
      <c r="GP1750" s="4"/>
      <c r="GQ1750" s="4"/>
      <c r="GR1750" s="4"/>
      <c r="GS1750" s="4"/>
      <c r="GT1750" s="4"/>
      <c r="GU1750" s="4"/>
      <c r="GV1750" s="4"/>
      <c r="GW1750" s="4"/>
      <c r="GX1750" s="4"/>
      <c r="GY1750" s="4"/>
      <c r="GZ1750" s="4"/>
      <c r="HA1750" s="4"/>
      <c r="HB1750" s="4"/>
      <c r="HC1750" s="4"/>
      <c r="HD1750" s="4"/>
      <c r="HE1750" s="4"/>
      <c r="HF1750" s="4"/>
      <c r="HG1750" s="4"/>
      <c r="HH1750" s="4"/>
      <c r="HI1750" s="4"/>
      <c r="HJ1750" s="4"/>
      <c r="HK1750" s="4"/>
      <c r="HL1750" s="4"/>
      <c r="HM1750" s="4"/>
      <c r="HN1750" s="4"/>
      <c r="HO1750" s="4"/>
      <c r="HP1750" s="4"/>
      <c r="HQ1750" s="4"/>
      <c r="HR1750" s="4"/>
      <c r="HS1750" s="4"/>
      <c r="HT1750" s="4"/>
      <c r="HU1750" s="4"/>
      <c r="HV1750" s="4"/>
      <c r="HW1750" s="4"/>
      <c r="HX1750" s="4"/>
      <c r="HY1750" s="4"/>
      <c r="HZ1750" s="4"/>
      <c r="IA1750" s="4"/>
      <c r="IB1750" s="4"/>
      <c r="IC1750" s="4"/>
      <c r="ID1750" s="4"/>
      <c r="IE1750" s="4"/>
      <c r="IF1750" s="4"/>
    </row>
    <row r="1751" spans="26:240" x14ac:dyDescent="0.2">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c r="CX1751" s="4"/>
      <c r="CY1751" s="4"/>
      <c r="CZ1751" s="4"/>
      <c r="DA1751" s="4"/>
      <c r="DB1751" s="4"/>
      <c r="DC1751" s="4"/>
      <c r="DD1751" s="4"/>
      <c r="DE1751" s="4"/>
      <c r="DF1751" s="4"/>
      <c r="DG1751" s="4"/>
      <c r="DH1751" s="4"/>
      <c r="DI1751" s="4"/>
      <c r="DJ1751" s="4"/>
      <c r="DK1751" s="4"/>
      <c r="DL1751" s="4"/>
      <c r="DM1751" s="4"/>
      <c r="DN1751" s="4"/>
      <c r="DO1751" s="4"/>
      <c r="DP1751" s="4"/>
      <c r="DQ1751" s="4"/>
      <c r="DR1751" s="4"/>
      <c r="DS1751" s="4"/>
      <c r="DT1751" s="4"/>
      <c r="DU1751" s="4"/>
      <c r="DV1751" s="4"/>
      <c r="DW1751" s="4"/>
      <c r="DX1751" s="4"/>
      <c r="DY1751" s="4"/>
      <c r="DZ1751" s="4"/>
      <c r="EA1751" s="4"/>
      <c r="EB1751" s="4"/>
      <c r="EC1751" s="4"/>
      <c r="ED1751" s="4"/>
      <c r="EE1751" s="4"/>
      <c r="EF1751" s="4"/>
      <c r="EG1751" s="4"/>
      <c r="EH1751" s="4"/>
      <c r="EI1751" s="4"/>
      <c r="EJ1751" s="4"/>
      <c r="EK1751" s="4"/>
      <c r="EL1751" s="4"/>
      <c r="EM1751" s="4"/>
      <c r="EN1751" s="4"/>
      <c r="EO1751" s="4"/>
      <c r="EP1751" s="4"/>
      <c r="EQ1751" s="4"/>
      <c r="ER1751" s="4"/>
      <c r="ES1751" s="4"/>
      <c r="ET1751" s="4"/>
      <c r="EU1751" s="4"/>
      <c r="EV1751" s="4"/>
      <c r="EW1751" s="4"/>
      <c r="EX1751" s="4"/>
      <c r="EY1751" s="4"/>
      <c r="EZ1751" s="4"/>
      <c r="FA1751" s="4"/>
      <c r="FB1751" s="4"/>
      <c r="FC1751" s="4"/>
      <c r="FD1751" s="4"/>
      <c r="FE1751" s="4"/>
      <c r="FF1751" s="4"/>
      <c r="FG1751" s="4"/>
      <c r="FH1751" s="4"/>
      <c r="FI1751" s="4"/>
      <c r="FJ1751" s="4"/>
      <c r="FK1751" s="4"/>
      <c r="FL1751" s="4"/>
      <c r="FM1751" s="4"/>
      <c r="FN1751" s="4"/>
      <c r="FO1751" s="4"/>
      <c r="FP1751" s="4"/>
      <c r="FQ1751" s="4"/>
      <c r="FR1751" s="4"/>
      <c r="FS1751" s="4"/>
      <c r="FT1751" s="4"/>
      <c r="FU1751" s="4"/>
      <c r="FV1751" s="4"/>
      <c r="FW1751" s="4"/>
      <c r="FX1751" s="4"/>
      <c r="FY1751" s="4"/>
      <c r="FZ1751" s="4"/>
      <c r="GA1751" s="4"/>
      <c r="GB1751" s="4"/>
      <c r="GC1751" s="4"/>
      <c r="GD1751" s="4"/>
      <c r="GE1751" s="4"/>
      <c r="GF1751" s="4"/>
      <c r="GG1751" s="4"/>
      <c r="GH1751" s="4"/>
      <c r="GI1751" s="4"/>
      <c r="GJ1751" s="4"/>
      <c r="GK1751" s="4"/>
      <c r="GL1751" s="4"/>
      <c r="GM1751" s="4"/>
      <c r="GN1751" s="4"/>
      <c r="GO1751" s="4"/>
      <c r="GP1751" s="4"/>
      <c r="GQ1751" s="4"/>
      <c r="GR1751" s="4"/>
      <c r="GS1751" s="4"/>
      <c r="GT1751" s="4"/>
      <c r="GU1751" s="4"/>
      <c r="GV1751" s="4"/>
      <c r="GW1751" s="4"/>
      <c r="GX1751" s="4"/>
      <c r="GY1751" s="4"/>
      <c r="GZ1751" s="4"/>
      <c r="HA1751" s="4"/>
      <c r="HB1751" s="4"/>
      <c r="HC1751" s="4"/>
      <c r="HD1751" s="4"/>
      <c r="HE1751" s="4"/>
      <c r="HF1751" s="4"/>
      <c r="HG1751" s="4"/>
      <c r="HH1751" s="4"/>
      <c r="HI1751" s="4"/>
      <c r="HJ1751" s="4"/>
      <c r="HK1751" s="4"/>
      <c r="HL1751" s="4"/>
      <c r="HM1751" s="4"/>
      <c r="HN1751" s="4"/>
      <c r="HO1751" s="4"/>
      <c r="HP1751" s="4"/>
      <c r="HQ1751" s="4"/>
      <c r="HR1751" s="4"/>
      <c r="HS1751" s="4"/>
      <c r="HT1751" s="4"/>
      <c r="HU1751" s="4"/>
      <c r="HV1751" s="4"/>
      <c r="HW1751" s="4"/>
      <c r="HX1751" s="4"/>
      <c r="HY1751" s="4"/>
      <c r="HZ1751" s="4"/>
      <c r="IA1751" s="4"/>
      <c r="IB1751" s="4"/>
      <c r="IC1751" s="4"/>
      <c r="ID1751" s="4"/>
      <c r="IE1751" s="4"/>
      <c r="IF1751" s="4"/>
    </row>
    <row r="1752" spans="26:240" x14ac:dyDescent="0.2">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c r="CX1752" s="4"/>
      <c r="CY1752" s="4"/>
      <c r="CZ1752" s="4"/>
      <c r="DA1752" s="4"/>
      <c r="DB1752" s="4"/>
      <c r="DC1752" s="4"/>
      <c r="DD1752" s="4"/>
      <c r="DE1752" s="4"/>
      <c r="DF1752" s="4"/>
      <c r="DG1752" s="4"/>
      <c r="DH1752" s="4"/>
      <c r="DI1752" s="4"/>
      <c r="DJ1752" s="4"/>
      <c r="DK1752" s="4"/>
      <c r="DL1752" s="4"/>
      <c r="DM1752" s="4"/>
      <c r="DN1752" s="4"/>
      <c r="DO1752" s="4"/>
      <c r="DP1752" s="4"/>
      <c r="DQ1752" s="4"/>
      <c r="DR1752" s="4"/>
      <c r="DS1752" s="4"/>
      <c r="DT1752" s="4"/>
      <c r="DU1752" s="4"/>
      <c r="DV1752" s="4"/>
      <c r="DW1752" s="4"/>
      <c r="DX1752" s="4"/>
      <c r="DY1752" s="4"/>
      <c r="DZ1752" s="4"/>
      <c r="EA1752" s="4"/>
      <c r="EB1752" s="4"/>
      <c r="EC1752" s="4"/>
      <c r="ED1752" s="4"/>
      <c r="EE1752" s="4"/>
      <c r="EF1752" s="4"/>
      <c r="EG1752" s="4"/>
      <c r="EH1752" s="4"/>
      <c r="EI1752" s="4"/>
      <c r="EJ1752" s="4"/>
      <c r="EK1752" s="4"/>
      <c r="EL1752" s="4"/>
      <c r="EM1752" s="4"/>
      <c r="EN1752" s="4"/>
      <c r="EO1752" s="4"/>
      <c r="EP1752" s="4"/>
      <c r="EQ1752" s="4"/>
      <c r="ER1752" s="4"/>
      <c r="ES1752" s="4"/>
      <c r="ET1752" s="4"/>
      <c r="EU1752" s="4"/>
      <c r="EV1752" s="4"/>
      <c r="EW1752" s="4"/>
      <c r="EX1752" s="4"/>
      <c r="EY1752" s="4"/>
      <c r="EZ1752" s="4"/>
      <c r="FA1752" s="4"/>
      <c r="FB1752" s="4"/>
      <c r="FC1752" s="4"/>
      <c r="FD1752" s="4"/>
      <c r="FE1752" s="4"/>
      <c r="FF1752" s="4"/>
      <c r="FG1752" s="4"/>
      <c r="FH1752" s="4"/>
      <c r="FI1752" s="4"/>
      <c r="FJ1752" s="4"/>
      <c r="FK1752" s="4"/>
      <c r="FL1752" s="4"/>
      <c r="FM1752" s="4"/>
      <c r="FN1752" s="4"/>
      <c r="FO1752" s="4"/>
      <c r="FP1752" s="4"/>
      <c r="FQ1752" s="4"/>
      <c r="FR1752" s="4"/>
      <c r="FS1752" s="4"/>
      <c r="FT1752" s="4"/>
      <c r="FU1752" s="4"/>
      <c r="FV1752" s="4"/>
      <c r="FW1752" s="4"/>
      <c r="FX1752" s="4"/>
      <c r="FY1752" s="4"/>
      <c r="FZ1752" s="4"/>
      <c r="GA1752" s="4"/>
      <c r="GB1752" s="4"/>
      <c r="GC1752" s="4"/>
      <c r="GD1752" s="4"/>
      <c r="GE1752" s="4"/>
      <c r="GF1752" s="4"/>
      <c r="GG1752" s="4"/>
      <c r="GH1752" s="4"/>
      <c r="GI1752" s="4"/>
      <c r="GJ1752" s="4"/>
      <c r="GK1752" s="4"/>
      <c r="GL1752" s="4"/>
      <c r="GM1752" s="4"/>
      <c r="GN1752" s="4"/>
      <c r="GO1752" s="4"/>
      <c r="GP1752" s="4"/>
      <c r="GQ1752" s="4"/>
      <c r="GR1752" s="4"/>
      <c r="GS1752" s="4"/>
      <c r="GT1752" s="4"/>
      <c r="GU1752" s="4"/>
      <c r="GV1752" s="4"/>
      <c r="GW1752" s="4"/>
      <c r="GX1752" s="4"/>
      <c r="GY1752" s="4"/>
      <c r="GZ1752" s="4"/>
      <c r="HA1752" s="4"/>
      <c r="HB1752" s="4"/>
      <c r="HC1752" s="4"/>
      <c r="HD1752" s="4"/>
      <c r="HE1752" s="4"/>
      <c r="HF1752" s="4"/>
      <c r="HG1752" s="4"/>
      <c r="HH1752" s="4"/>
      <c r="HI1752" s="4"/>
      <c r="HJ1752" s="4"/>
      <c r="HK1752" s="4"/>
      <c r="HL1752" s="4"/>
      <c r="HM1752" s="4"/>
      <c r="HN1752" s="4"/>
      <c r="HO1752" s="4"/>
      <c r="HP1752" s="4"/>
      <c r="HQ1752" s="4"/>
      <c r="HR1752" s="4"/>
      <c r="HS1752" s="4"/>
      <c r="HT1752" s="4"/>
      <c r="HU1752" s="4"/>
      <c r="HV1752" s="4"/>
      <c r="HW1752" s="4"/>
      <c r="HX1752" s="4"/>
      <c r="HY1752" s="4"/>
      <c r="HZ1752" s="4"/>
      <c r="IA1752" s="4"/>
      <c r="IB1752" s="4"/>
      <c r="IC1752" s="4"/>
      <c r="ID1752" s="4"/>
      <c r="IE1752" s="4"/>
      <c r="IF1752" s="4"/>
    </row>
    <row r="1753" spans="26:240" x14ac:dyDescent="0.2">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c r="CX1753" s="4"/>
      <c r="CY1753" s="4"/>
      <c r="CZ1753" s="4"/>
      <c r="DA1753" s="4"/>
      <c r="DB1753" s="4"/>
      <c r="DC1753" s="4"/>
      <c r="DD1753" s="4"/>
      <c r="DE1753" s="4"/>
      <c r="DF1753" s="4"/>
      <c r="DG1753" s="4"/>
      <c r="DH1753" s="4"/>
      <c r="DI1753" s="4"/>
      <c r="DJ1753" s="4"/>
      <c r="DK1753" s="4"/>
      <c r="DL1753" s="4"/>
      <c r="DM1753" s="4"/>
      <c r="DN1753" s="4"/>
      <c r="DO1753" s="4"/>
      <c r="DP1753" s="4"/>
      <c r="DQ1753" s="4"/>
      <c r="DR1753" s="4"/>
      <c r="DS1753" s="4"/>
      <c r="DT1753" s="4"/>
      <c r="DU1753" s="4"/>
      <c r="DV1753" s="4"/>
      <c r="DW1753" s="4"/>
      <c r="DX1753" s="4"/>
      <c r="DY1753" s="4"/>
      <c r="DZ1753" s="4"/>
      <c r="EA1753" s="4"/>
      <c r="EB1753" s="4"/>
      <c r="EC1753" s="4"/>
      <c r="ED1753" s="4"/>
      <c r="EE1753" s="4"/>
      <c r="EF1753" s="4"/>
      <c r="EG1753" s="4"/>
      <c r="EH1753" s="4"/>
      <c r="EI1753" s="4"/>
      <c r="EJ1753" s="4"/>
      <c r="EK1753" s="4"/>
      <c r="EL1753" s="4"/>
      <c r="EM1753" s="4"/>
      <c r="EN1753" s="4"/>
      <c r="EO1753" s="4"/>
      <c r="EP1753" s="4"/>
      <c r="EQ1753" s="4"/>
      <c r="ER1753" s="4"/>
      <c r="ES1753" s="4"/>
      <c r="ET1753" s="4"/>
      <c r="EU1753" s="4"/>
      <c r="EV1753" s="4"/>
      <c r="EW1753" s="4"/>
      <c r="EX1753" s="4"/>
      <c r="EY1753" s="4"/>
      <c r="EZ1753" s="4"/>
      <c r="FA1753" s="4"/>
      <c r="FB1753" s="4"/>
      <c r="FC1753" s="4"/>
      <c r="FD1753" s="4"/>
      <c r="FE1753" s="4"/>
      <c r="FF1753" s="4"/>
      <c r="FG1753" s="4"/>
      <c r="FH1753" s="4"/>
      <c r="FI1753" s="4"/>
      <c r="FJ1753" s="4"/>
      <c r="FK1753" s="4"/>
      <c r="FL1753" s="4"/>
      <c r="FM1753" s="4"/>
      <c r="FN1753" s="4"/>
      <c r="FO1753" s="4"/>
      <c r="FP1753" s="4"/>
      <c r="FQ1753" s="4"/>
      <c r="FR1753" s="4"/>
      <c r="FS1753" s="4"/>
      <c r="FT1753" s="4"/>
      <c r="FU1753" s="4"/>
      <c r="FV1753" s="4"/>
      <c r="FW1753" s="4"/>
      <c r="FX1753" s="4"/>
      <c r="FY1753" s="4"/>
      <c r="FZ1753" s="4"/>
      <c r="GA1753" s="4"/>
      <c r="GB1753" s="4"/>
      <c r="GC1753" s="4"/>
      <c r="GD1753" s="4"/>
      <c r="GE1753" s="4"/>
      <c r="GF1753" s="4"/>
      <c r="GG1753" s="4"/>
      <c r="GH1753" s="4"/>
      <c r="GI1753" s="4"/>
      <c r="GJ1753" s="4"/>
      <c r="GK1753" s="4"/>
      <c r="GL1753" s="4"/>
      <c r="GM1753" s="4"/>
      <c r="GN1753" s="4"/>
      <c r="GO1753" s="4"/>
      <c r="GP1753" s="4"/>
      <c r="GQ1753" s="4"/>
      <c r="GR1753" s="4"/>
      <c r="GS1753" s="4"/>
      <c r="GT1753" s="4"/>
      <c r="GU1753" s="4"/>
      <c r="GV1753" s="4"/>
      <c r="GW1753" s="4"/>
      <c r="GX1753" s="4"/>
      <c r="GY1753" s="4"/>
      <c r="GZ1753" s="4"/>
      <c r="HA1753" s="4"/>
      <c r="HB1753" s="4"/>
      <c r="HC1753" s="4"/>
      <c r="HD1753" s="4"/>
      <c r="HE1753" s="4"/>
      <c r="HF1753" s="4"/>
      <c r="HG1753" s="4"/>
      <c r="HH1753" s="4"/>
      <c r="HI1753" s="4"/>
      <c r="HJ1753" s="4"/>
      <c r="HK1753" s="4"/>
      <c r="HL1753" s="4"/>
      <c r="HM1753" s="4"/>
      <c r="HN1753" s="4"/>
      <c r="HO1753" s="4"/>
      <c r="HP1753" s="4"/>
      <c r="HQ1753" s="4"/>
      <c r="HR1753" s="4"/>
      <c r="HS1753" s="4"/>
      <c r="HT1753" s="4"/>
      <c r="HU1753" s="4"/>
      <c r="HV1753" s="4"/>
      <c r="HW1753" s="4"/>
      <c r="HX1753" s="4"/>
      <c r="HY1753" s="4"/>
      <c r="HZ1753" s="4"/>
      <c r="IA1753" s="4"/>
      <c r="IB1753" s="4"/>
      <c r="IC1753" s="4"/>
      <c r="ID1753" s="4"/>
      <c r="IE1753" s="4"/>
      <c r="IF1753" s="4"/>
    </row>
    <row r="1754" spans="26:240" x14ac:dyDescent="0.2">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c r="CX1754" s="4"/>
      <c r="CY1754" s="4"/>
      <c r="CZ1754" s="4"/>
      <c r="DA1754" s="4"/>
      <c r="DB1754" s="4"/>
      <c r="DC1754" s="4"/>
      <c r="DD1754" s="4"/>
      <c r="DE1754" s="4"/>
      <c r="DF1754" s="4"/>
      <c r="DG1754" s="4"/>
      <c r="DH1754" s="4"/>
      <c r="DI1754" s="4"/>
      <c r="DJ1754" s="4"/>
      <c r="DK1754" s="4"/>
      <c r="DL1754" s="4"/>
      <c r="DM1754" s="4"/>
      <c r="DN1754" s="4"/>
      <c r="DO1754" s="4"/>
      <c r="DP1754" s="4"/>
      <c r="DQ1754" s="4"/>
      <c r="DR1754" s="4"/>
      <c r="DS1754" s="4"/>
      <c r="DT1754" s="4"/>
      <c r="DU1754" s="4"/>
      <c r="DV1754" s="4"/>
      <c r="DW1754" s="4"/>
      <c r="DX1754" s="4"/>
      <c r="DY1754" s="4"/>
      <c r="DZ1754" s="4"/>
      <c r="EA1754" s="4"/>
      <c r="EB1754" s="4"/>
      <c r="EC1754" s="4"/>
      <c r="ED1754" s="4"/>
      <c r="EE1754" s="4"/>
      <c r="EF1754" s="4"/>
      <c r="EG1754" s="4"/>
      <c r="EH1754" s="4"/>
      <c r="EI1754" s="4"/>
      <c r="EJ1754" s="4"/>
      <c r="EK1754" s="4"/>
      <c r="EL1754" s="4"/>
      <c r="EM1754" s="4"/>
      <c r="EN1754" s="4"/>
      <c r="EO1754" s="4"/>
      <c r="EP1754" s="4"/>
      <c r="EQ1754" s="4"/>
      <c r="ER1754" s="4"/>
      <c r="ES1754" s="4"/>
      <c r="ET1754" s="4"/>
      <c r="EU1754" s="4"/>
      <c r="EV1754" s="4"/>
      <c r="EW1754" s="4"/>
      <c r="EX1754" s="4"/>
      <c r="EY1754" s="4"/>
      <c r="EZ1754" s="4"/>
      <c r="FA1754" s="4"/>
      <c r="FB1754" s="4"/>
      <c r="FC1754" s="4"/>
      <c r="FD1754" s="4"/>
      <c r="FE1754" s="4"/>
      <c r="FF1754" s="4"/>
      <c r="FG1754" s="4"/>
      <c r="FH1754" s="4"/>
      <c r="FI1754" s="4"/>
      <c r="FJ1754" s="4"/>
      <c r="FK1754" s="4"/>
      <c r="FL1754" s="4"/>
      <c r="FM1754" s="4"/>
      <c r="FN1754" s="4"/>
      <c r="FO1754" s="4"/>
      <c r="FP1754" s="4"/>
      <c r="FQ1754" s="4"/>
      <c r="FR1754" s="4"/>
      <c r="FS1754" s="4"/>
      <c r="FT1754" s="4"/>
      <c r="FU1754" s="4"/>
      <c r="FV1754" s="4"/>
      <c r="FW1754" s="4"/>
      <c r="FX1754" s="4"/>
      <c r="FY1754" s="4"/>
      <c r="FZ1754" s="4"/>
      <c r="GA1754" s="4"/>
      <c r="GB1754" s="4"/>
      <c r="GC1754" s="4"/>
      <c r="GD1754" s="4"/>
      <c r="GE1754" s="4"/>
      <c r="GF1754" s="4"/>
      <c r="GG1754" s="4"/>
      <c r="GH1754" s="4"/>
      <c r="GI1754" s="4"/>
      <c r="GJ1754" s="4"/>
      <c r="GK1754" s="4"/>
      <c r="GL1754" s="4"/>
      <c r="GM1754" s="4"/>
      <c r="GN1754" s="4"/>
      <c r="GO1754" s="4"/>
      <c r="GP1754" s="4"/>
      <c r="GQ1754" s="4"/>
      <c r="GR1754" s="4"/>
      <c r="GS1754" s="4"/>
      <c r="GT1754" s="4"/>
      <c r="GU1754" s="4"/>
      <c r="GV1754" s="4"/>
      <c r="GW1754" s="4"/>
      <c r="GX1754" s="4"/>
      <c r="GY1754" s="4"/>
      <c r="GZ1754" s="4"/>
      <c r="HA1754" s="4"/>
      <c r="HB1754" s="4"/>
      <c r="HC1754" s="4"/>
      <c r="HD1754" s="4"/>
      <c r="HE1754" s="4"/>
      <c r="HF1754" s="4"/>
      <c r="HG1754" s="4"/>
      <c r="HH1754" s="4"/>
      <c r="HI1754" s="4"/>
      <c r="HJ1754" s="4"/>
      <c r="HK1754" s="4"/>
      <c r="HL1754" s="4"/>
      <c r="HM1754" s="4"/>
      <c r="HN1754" s="4"/>
      <c r="HO1754" s="4"/>
      <c r="HP1754" s="4"/>
      <c r="HQ1754" s="4"/>
      <c r="HR1754" s="4"/>
      <c r="HS1754" s="4"/>
      <c r="HT1754" s="4"/>
      <c r="HU1754" s="4"/>
      <c r="HV1754" s="4"/>
      <c r="HW1754" s="4"/>
      <c r="HX1754" s="4"/>
      <c r="HY1754" s="4"/>
      <c r="HZ1754" s="4"/>
      <c r="IA1754" s="4"/>
      <c r="IB1754" s="4"/>
      <c r="IC1754" s="4"/>
      <c r="ID1754" s="4"/>
      <c r="IE1754" s="4"/>
      <c r="IF1754" s="4"/>
    </row>
    <row r="1755" spans="26:240" x14ac:dyDescent="0.2">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c r="CX1755" s="4"/>
      <c r="CY1755" s="4"/>
      <c r="CZ1755" s="4"/>
      <c r="DA1755" s="4"/>
      <c r="DB1755" s="4"/>
      <c r="DC1755" s="4"/>
      <c r="DD1755" s="4"/>
      <c r="DE1755" s="4"/>
      <c r="DF1755" s="4"/>
      <c r="DG1755" s="4"/>
      <c r="DH1755" s="4"/>
      <c r="DI1755" s="4"/>
      <c r="DJ1755" s="4"/>
      <c r="DK1755" s="4"/>
      <c r="DL1755" s="4"/>
      <c r="DM1755" s="4"/>
      <c r="DN1755" s="4"/>
      <c r="DO1755" s="4"/>
      <c r="DP1755" s="4"/>
      <c r="DQ1755" s="4"/>
      <c r="DR1755" s="4"/>
      <c r="DS1755" s="4"/>
      <c r="DT1755" s="4"/>
      <c r="DU1755" s="4"/>
      <c r="DV1755" s="4"/>
      <c r="DW1755" s="4"/>
      <c r="DX1755" s="4"/>
      <c r="DY1755" s="4"/>
      <c r="DZ1755" s="4"/>
      <c r="EA1755" s="4"/>
      <c r="EB1755" s="4"/>
      <c r="EC1755" s="4"/>
      <c r="ED1755" s="4"/>
      <c r="EE1755" s="4"/>
      <c r="EF1755" s="4"/>
      <c r="EG1755" s="4"/>
      <c r="EH1755" s="4"/>
      <c r="EI1755" s="4"/>
      <c r="EJ1755" s="4"/>
      <c r="EK1755" s="4"/>
      <c r="EL1755" s="4"/>
      <c r="EM1755" s="4"/>
      <c r="EN1755" s="4"/>
      <c r="EO1755" s="4"/>
      <c r="EP1755" s="4"/>
      <c r="EQ1755" s="4"/>
      <c r="ER1755" s="4"/>
      <c r="ES1755" s="4"/>
      <c r="ET1755" s="4"/>
      <c r="EU1755" s="4"/>
      <c r="EV1755" s="4"/>
      <c r="EW1755" s="4"/>
      <c r="EX1755" s="4"/>
      <c r="EY1755" s="4"/>
      <c r="EZ1755" s="4"/>
      <c r="FA1755" s="4"/>
      <c r="FB1755" s="4"/>
      <c r="FC1755" s="4"/>
      <c r="FD1755" s="4"/>
      <c r="FE1755" s="4"/>
      <c r="FF1755" s="4"/>
      <c r="FG1755" s="4"/>
      <c r="FH1755" s="4"/>
      <c r="FI1755" s="4"/>
      <c r="FJ1755" s="4"/>
      <c r="FK1755" s="4"/>
      <c r="FL1755" s="4"/>
      <c r="FM1755" s="4"/>
      <c r="FN1755" s="4"/>
      <c r="FO1755" s="4"/>
      <c r="FP1755" s="4"/>
      <c r="FQ1755" s="4"/>
      <c r="FR1755" s="4"/>
      <c r="FS1755" s="4"/>
      <c r="FT1755" s="4"/>
      <c r="FU1755" s="4"/>
      <c r="FV1755" s="4"/>
      <c r="FW1755" s="4"/>
      <c r="FX1755" s="4"/>
      <c r="FY1755" s="4"/>
      <c r="FZ1755" s="4"/>
      <c r="GA1755" s="4"/>
      <c r="GB1755" s="4"/>
      <c r="GC1755" s="4"/>
      <c r="GD1755" s="4"/>
      <c r="GE1755" s="4"/>
      <c r="GF1755" s="4"/>
      <c r="GG1755" s="4"/>
      <c r="GH1755" s="4"/>
      <c r="GI1755" s="4"/>
      <c r="GJ1755" s="4"/>
      <c r="GK1755" s="4"/>
      <c r="GL1755" s="4"/>
      <c r="GM1755" s="4"/>
      <c r="GN1755" s="4"/>
      <c r="GO1755" s="4"/>
      <c r="GP1755" s="4"/>
      <c r="GQ1755" s="4"/>
      <c r="GR1755" s="4"/>
      <c r="GS1755" s="4"/>
      <c r="GT1755" s="4"/>
      <c r="GU1755" s="4"/>
      <c r="GV1755" s="4"/>
      <c r="GW1755" s="4"/>
      <c r="GX1755" s="4"/>
      <c r="GY1755" s="4"/>
      <c r="GZ1755" s="4"/>
      <c r="HA1755" s="4"/>
      <c r="HB1755" s="4"/>
      <c r="HC1755" s="4"/>
      <c r="HD1755" s="4"/>
      <c r="HE1755" s="4"/>
      <c r="HF1755" s="4"/>
      <c r="HG1755" s="4"/>
      <c r="HH1755" s="4"/>
      <c r="HI1755" s="4"/>
      <c r="HJ1755" s="4"/>
      <c r="HK1755" s="4"/>
      <c r="HL1755" s="4"/>
      <c r="HM1755" s="4"/>
      <c r="HN1755" s="4"/>
      <c r="HO1755" s="4"/>
      <c r="HP1755" s="4"/>
      <c r="HQ1755" s="4"/>
      <c r="HR1755" s="4"/>
      <c r="HS1755" s="4"/>
      <c r="HT1755" s="4"/>
      <c r="HU1755" s="4"/>
      <c r="HV1755" s="4"/>
      <c r="HW1755" s="4"/>
      <c r="HX1755" s="4"/>
      <c r="HY1755" s="4"/>
      <c r="HZ1755" s="4"/>
      <c r="IA1755" s="4"/>
      <c r="IB1755" s="4"/>
      <c r="IC1755" s="4"/>
      <c r="ID1755" s="4"/>
      <c r="IE1755" s="4"/>
      <c r="IF1755" s="4"/>
    </row>
    <row r="1756" spans="26:240" x14ac:dyDescent="0.2">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c r="CX1756" s="4"/>
      <c r="CY1756" s="4"/>
      <c r="CZ1756" s="4"/>
      <c r="DA1756" s="4"/>
      <c r="DB1756" s="4"/>
      <c r="DC1756" s="4"/>
      <c r="DD1756" s="4"/>
      <c r="DE1756" s="4"/>
      <c r="DF1756" s="4"/>
      <c r="DG1756" s="4"/>
      <c r="DH1756" s="4"/>
      <c r="DI1756" s="4"/>
      <c r="DJ1756" s="4"/>
      <c r="DK1756" s="4"/>
      <c r="DL1756" s="4"/>
      <c r="DM1756" s="4"/>
      <c r="DN1756" s="4"/>
      <c r="DO1756" s="4"/>
      <c r="DP1756" s="4"/>
      <c r="DQ1756" s="4"/>
      <c r="DR1756" s="4"/>
      <c r="DS1756" s="4"/>
      <c r="DT1756" s="4"/>
      <c r="DU1756" s="4"/>
      <c r="DV1756" s="4"/>
      <c r="DW1756" s="4"/>
      <c r="DX1756" s="4"/>
      <c r="DY1756" s="4"/>
      <c r="DZ1756" s="4"/>
      <c r="EA1756" s="4"/>
      <c r="EB1756" s="4"/>
      <c r="EC1756" s="4"/>
      <c r="ED1756" s="4"/>
      <c r="EE1756" s="4"/>
      <c r="EF1756" s="4"/>
      <c r="EG1756" s="4"/>
      <c r="EH1756" s="4"/>
      <c r="EI1756" s="4"/>
      <c r="EJ1756" s="4"/>
      <c r="EK1756" s="4"/>
      <c r="EL1756" s="4"/>
      <c r="EM1756" s="4"/>
      <c r="EN1756" s="4"/>
      <c r="EO1756" s="4"/>
      <c r="EP1756" s="4"/>
      <c r="EQ1756" s="4"/>
      <c r="ER1756" s="4"/>
      <c r="ES1756" s="4"/>
      <c r="ET1756" s="4"/>
      <c r="EU1756" s="4"/>
      <c r="EV1756" s="4"/>
      <c r="EW1756" s="4"/>
      <c r="EX1756" s="4"/>
      <c r="EY1756" s="4"/>
      <c r="EZ1756" s="4"/>
      <c r="FA1756" s="4"/>
      <c r="FB1756" s="4"/>
      <c r="FC1756" s="4"/>
      <c r="FD1756" s="4"/>
      <c r="FE1756" s="4"/>
      <c r="FF1756" s="4"/>
      <c r="FG1756" s="4"/>
      <c r="FH1756" s="4"/>
      <c r="FI1756" s="4"/>
      <c r="FJ1756" s="4"/>
      <c r="FK1756" s="4"/>
      <c r="FL1756" s="4"/>
      <c r="FM1756" s="4"/>
      <c r="FN1756" s="4"/>
      <c r="FO1756" s="4"/>
      <c r="FP1756" s="4"/>
      <c r="FQ1756" s="4"/>
      <c r="FR1756" s="4"/>
      <c r="FS1756" s="4"/>
      <c r="FT1756" s="4"/>
      <c r="FU1756" s="4"/>
      <c r="FV1756" s="4"/>
      <c r="FW1756" s="4"/>
      <c r="FX1756" s="4"/>
      <c r="FY1756" s="4"/>
      <c r="FZ1756" s="4"/>
      <c r="GA1756" s="4"/>
      <c r="GB1756" s="4"/>
      <c r="GC1756" s="4"/>
      <c r="GD1756" s="4"/>
      <c r="GE1756" s="4"/>
      <c r="GF1756" s="4"/>
      <c r="GG1756" s="4"/>
      <c r="GH1756" s="4"/>
      <c r="GI1756" s="4"/>
      <c r="GJ1756" s="4"/>
      <c r="GK1756" s="4"/>
      <c r="GL1756" s="4"/>
      <c r="GM1756" s="4"/>
      <c r="GN1756" s="4"/>
      <c r="GO1756" s="4"/>
      <c r="GP1756" s="4"/>
      <c r="GQ1756" s="4"/>
      <c r="GR1756" s="4"/>
      <c r="GS1756" s="4"/>
      <c r="GT1756" s="4"/>
      <c r="GU1756" s="4"/>
      <c r="GV1756" s="4"/>
      <c r="GW1756" s="4"/>
      <c r="GX1756" s="4"/>
      <c r="GY1756" s="4"/>
      <c r="GZ1756" s="4"/>
      <c r="HA1756" s="4"/>
      <c r="HB1756" s="4"/>
      <c r="HC1756" s="4"/>
      <c r="HD1756" s="4"/>
      <c r="HE1756" s="4"/>
      <c r="HF1756" s="4"/>
      <c r="HG1756" s="4"/>
      <c r="HH1756" s="4"/>
      <c r="HI1756" s="4"/>
      <c r="HJ1756" s="4"/>
      <c r="HK1756" s="4"/>
      <c r="HL1756" s="4"/>
      <c r="HM1756" s="4"/>
      <c r="HN1756" s="4"/>
      <c r="HO1756" s="4"/>
      <c r="HP1756" s="4"/>
      <c r="HQ1756" s="4"/>
      <c r="HR1756" s="4"/>
      <c r="HS1756" s="4"/>
      <c r="HT1756" s="4"/>
      <c r="HU1756" s="4"/>
      <c r="HV1756" s="4"/>
      <c r="HW1756" s="4"/>
      <c r="HX1756" s="4"/>
      <c r="HY1756" s="4"/>
      <c r="HZ1756" s="4"/>
      <c r="IA1756" s="4"/>
      <c r="IB1756" s="4"/>
      <c r="IC1756" s="4"/>
      <c r="ID1756" s="4"/>
      <c r="IE1756" s="4"/>
      <c r="IF1756" s="4"/>
    </row>
    <row r="1757" spans="26:240" x14ac:dyDescent="0.2">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c r="CX1757" s="4"/>
      <c r="CY1757" s="4"/>
      <c r="CZ1757" s="4"/>
      <c r="DA1757" s="4"/>
      <c r="DB1757" s="4"/>
      <c r="DC1757" s="4"/>
      <c r="DD1757" s="4"/>
      <c r="DE1757" s="4"/>
      <c r="DF1757" s="4"/>
      <c r="DG1757" s="4"/>
      <c r="DH1757" s="4"/>
      <c r="DI1757" s="4"/>
      <c r="DJ1757" s="4"/>
      <c r="DK1757" s="4"/>
      <c r="DL1757" s="4"/>
      <c r="DM1757" s="4"/>
      <c r="DN1757" s="4"/>
      <c r="DO1757" s="4"/>
      <c r="DP1757" s="4"/>
      <c r="DQ1757" s="4"/>
      <c r="DR1757" s="4"/>
      <c r="DS1757" s="4"/>
      <c r="DT1757" s="4"/>
      <c r="DU1757" s="4"/>
      <c r="DV1757" s="4"/>
      <c r="DW1757" s="4"/>
      <c r="DX1757" s="4"/>
      <c r="DY1757" s="4"/>
      <c r="DZ1757" s="4"/>
      <c r="EA1757" s="4"/>
      <c r="EB1757" s="4"/>
      <c r="EC1757" s="4"/>
      <c r="ED1757" s="4"/>
      <c r="EE1757" s="4"/>
      <c r="EF1757" s="4"/>
      <c r="EG1757" s="4"/>
      <c r="EH1757" s="4"/>
      <c r="EI1757" s="4"/>
      <c r="EJ1757" s="4"/>
      <c r="EK1757" s="4"/>
      <c r="EL1757" s="4"/>
      <c r="EM1757" s="4"/>
      <c r="EN1757" s="4"/>
      <c r="EO1757" s="4"/>
      <c r="EP1757" s="4"/>
      <c r="EQ1757" s="4"/>
      <c r="ER1757" s="4"/>
      <c r="ES1757" s="4"/>
      <c r="ET1757" s="4"/>
      <c r="EU1757" s="4"/>
      <c r="EV1757" s="4"/>
      <c r="EW1757" s="4"/>
      <c r="EX1757" s="4"/>
      <c r="EY1757" s="4"/>
      <c r="EZ1757" s="4"/>
      <c r="FA1757" s="4"/>
      <c r="FB1757" s="4"/>
      <c r="FC1757" s="4"/>
      <c r="FD1757" s="4"/>
      <c r="FE1757" s="4"/>
      <c r="FF1757" s="4"/>
      <c r="FG1757" s="4"/>
      <c r="FH1757" s="4"/>
      <c r="FI1757" s="4"/>
      <c r="FJ1757" s="4"/>
      <c r="FK1757" s="4"/>
      <c r="FL1757" s="4"/>
      <c r="FM1757" s="4"/>
      <c r="FN1757" s="4"/>
      <c r="FO1757" s="4"/>
      <c r="FP1757" s="4"/>
      <c r="FQ1757" s="4"/>
      <c r="FR1757" s="4"/>
      <c r="FS1757" s="4"/>
      <c r="FT1757" s="4"/>
      <c r="FU1757" s="4"/>
      <c r="FV1757" s="4"/>
      <c r="FW1757" s="4"/>
      <c r="FX1757" s="4"/>
      <c r="FY1757" s="4"/>
      <c r="FZ1757" s="4"/>
      <c r="GA1757" s="4"/>
      <c r="GB1757" s="4"/>
      <c r="GC1757" s="4"/>
      <c r="GD1757" s="4"/>
      <c r="GE1757" s="4"/>
      <c r="GF1757" s="4"/>
      <c r="GG1757" s="4"/>
      <c r="GH1757" s="4"/>
      <c r="GI1757" s="4"/>
      <c r="GJ1757" s="4"/>
      <c r="GK1757" s="4"/>
      <c r="GL1757" s="4"/>
      <c r="GM1757" s="4"/>
      <c r="GN1757" s="4"/>
      <c r="GO1757" s="4"/>
      <c r="GP1757" s="4"/>
      <c r="GQ1757" s="4"/>
      <c r="GR1757" s="4"/>
      <c r="GS1757" s="4"/>
      <c r="GT1757" s="4"/>
      <c r="GU1757" s="4"/>
      <c r="GV1757" s="4"/>
      <c r="GW1757" s="4"/>
      <c r="GX1757" s="4"/>
      <c r="GY1757" s="4"/>
      <c r="GZ1757" s="4"/>
      <c r="HA1757" s="4"/>
      <c r="HB1757" s="4"/>
      <c r="HC1757" s="4"/>
      <c r="HD1757" s="4"/>
      <c r="HE1757" s="4"/>
      <c r="HF1757" s="4"/>
      <c r="HG1757" s="4"/>
      <c r="HH1757" s="4"/>
      <c r="HI1757" s="4"/>
      <c r="HJ1757" s="4"/>
      <c r="HK1757" s="4"/>
      <c r="HL1757" s="4"/>
      <c r="HM1757" s="4"/>
      <c r="HN1757" s="4"/>
      <c r="HO1757" s="4"/>
      <c r="HP1757" s="4"/>
      <c r="HQ1757" s="4"/>
      <c r="HR1757" s="4"/>
      <c r="HS1757" s="4"/>
      <c r="HT1757" s="4"/>
      <c r="HU1757" s="4"/>
      <c r="HV1757" s="4"/>
      <c r="HW1757" s="4"/>
      <c r="HX1757" s="4"/>
      <c r="HY1757" s="4"/>
      <c r="HZ1757" s="4"/>
      <c r="IA1757" s="4"/>
      <c r="IB1757" s="4"/>
      <c r="IC1757" s="4"/>
      <c r="ID1757" s="4"/>
      <c r="IE1757" s="4"/>
      <c r="IF1757" s="4"/>
    </row>
    <row r="1758" spans="26:240" x14ac:dyDescent="0.2">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c r="CX1758" s="4"/>
      <c r="CY1758" s="4"/>
      <c r="CZ1758" s="4"/>
      <c r="DA1758" s="4"/>
      <c r="DB1758" s="4"/>
      <c r="DC1758" s="4"/>
      <c r="DD1758" s="4"/>
      <c r="DE1758" s="4"/>
      <c r="DF1758" s="4"/>
      <c r="DG1758" s="4"/>
      <c r="DH1758" s="4"/>
      <c r="DI1758" s="4"/>
      <c r="DJ1758" s="4"/>
      <c r="DK1758" s="4"/>
      <c r="DL1758" s="4"/>
      <c r="DM1758" s="4"/>
      <c r="DN1758" s="4"/>
      <c r="DO1758" s="4"/>
      <c r="DP1758" s="4"/>
      <c r="DQ1758" s="4"/>
      <c r="DR1758" s="4"/>
      <c r="DS1758" s="4"/>
      <c r="DT1758" s="4"/>
      <c r="DU1758" s="4"/>
      <c r="DV1758" s="4"/>
      <c r="DW1758" s="4"/>
      <c r="DX1758" s="4"/>
      <c r="DY1758" s="4"/>
      <c r="DZ1758" s="4"/>
      <c r="EA1758" s="4"/>
      <c r="EB1758" s="4"/>
      <c r="EC1758" s="4"/>
      <c r="ED1758" s="4"/>
      <c r="EE1758" s="4"/>
      <c r="EF1758" s="4"/>
      <c r="EG1758" s="4"/>
      <c r="EH1758" s="4"/>
      <c r="EI1758" s="4"/>
      <c r="EJ1758" s="4"/>
      <c r="EK1758" s="4"/>
      <c r="EL1758" s="4"/>
      <c r="EM1758" s="4"/>
      <c r="EN1758" s="4"/>
      <c r="EO1758" s="4"/>
      <c r="EP1758" s="4"/>
      <c r="EQ1758" s="4"/>
      <c r="ER1758" s="4"/>
      <c r="ES1758" s="4"/>
      <c r="ET1758" s="4"/>
      <c r="EU1758" s="4"/>
      <c r="EV1758" s="4"/>
      <c r="EW1758" s="4"/>
      <c r="EX1758" s="4"/>
      <c r="EY1758" s="4"/>
      <c r="EZ1758" s="4"/>
      <c r="FA1758" s="4"/>
      <c r="FB1758" s="4"/>
      <c r="FC1758" s="4"/>
      <c r="FD1758" s="4"/>
      <c r="FE1758" s="4"/>
      <c r="FF1758" s="4"/>
      <c r="FG1758" s="4"/>
      <c r="FH1758" s="4"/>
      <c r="FI1758" s="4"/>
      <c r="FJ1758" s="4"/>
      <c r="FK1758" s="4"/>
      <c r="FL1758" s="4"/>
      <c r="FM1758" s="4"/>
      <c r="FN1758" s="4"/>
      <c r="FO1758" s="4"/>
      <c r="FP1758" s="4"/>
      <c r="FQ1758" s="4"/>
      <c r="FR1758" s="4"/>
      <c r="FS1758" s="4"/>
      <c r="FT1758" s="4"/>
      <c r="FU1758" s="4"/>
      <c r="FV1758" s="4"/>
      <c r="FW1758" s="4"/>
      <c r="FX1758" s="4"/>
      <c r="FY1758" s="4"/>
      <c r="FZ1758" s="4"/>
      <c r="GA1758" s="4"/>
      <c r="GB1758" s="4"/>
      <c r="GC1758" s="4"/>
      <c r="GD1758" s="4"/>
      <c r="GE1758" s="4"/>
      <c r="GF1758" s="4"/>
      <c r="GG1758" s="4"/>
      <c r="GH1758" s="4"/>
      <c r="GI1758" s="4"/>
      <c r="GJ1758" s="4"/>
      <c r="GK1758" s="4"/>
      <c r="GL1758" s="4"/>
      <c r="GM1758" s="4"/>
      <c r="GN1758" s="4"/>
      <c r="GO1758" s="4"/>
      <c r="GP1758" s="4"/>
      <c r="GQ1758" s="4"/>
      <c r="GR1758" s="4"/>
      <c r="GS1758" s="4"/>
      <c r="GT1758" s="4"/>
      <c r="GU1758" s="4"/>
      <c r="GV1758" s="4"/>
      <c r="GW1758" s="4"/>
      <c r="GX1758" s="4"/>
      <c r="GY1758" s="4"/>
      <c r="GZ1758" s="4"/>
      <c r="HA1758" s="4"/>
      <c r="HB1758" s="4"/>
      <c r="HC1758" s="4"/>
      <c r="HD1758" s="4"/>
      <c r="HE1758" s="4"/>
      <c r="HF1758" s="4"/>
      <c r="HG1758" s="4"/>
      <c r="HH1758" s="4"/>
      <c r="HI1758" s="4"/>
      <c r="HJ1758" s="4"/>
      <c r="HK1758" s="4"/>
      <c r="HL1758" s="4"/>
      <c r="HM1758" s="4"/>
      <c r="HN1758" s="4"/>
      <c r="HO1758" s="4"/>
      <c r="HP1758" s="4"/>
      <c r="HQ1758" s="4"/>
      <c r="HR1758" s="4"/>
      <c r="HS1758" s="4"/>
      <c r="HT1758" s="4"/>
      <c r="HU1758" s="4"/>
      <c r="HV1758" s="4"/>
      <c r="HW1758" s="4"/>
      <c r="HX1758" s="4"/>
      <c r="HY1758" s="4"/>
      <c r="HZ1758" s="4"/>
      <c r="IA1758" s="4"/>
      <c r="IB1758" s="4"/>
      <c r="IC1758" s="4"/>
      <c r="ID1758" s="4"/>
      <c r="IE1758" s="4"/>
      <c r="IF1758" s="4"/>
    </row>
    <row r="1759" spans="26:240" x14ac:dyDescent="0.2">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c r="CX1759" s="4"/>
      <c r="CY1759" s="4"/>
      <c r="CZ1759" s="4"/>
      <c r="DA1759" s="4"/>
      <c r="DB1759" s="4"/>
      <c r="DC1759" s="4"/>
      <c r="DD1759" s="4"/>
      <c r="DE1759" s="4"/>
      <c r="DF1759" s="4"/>
      <c r="DG1759" s="4"/>
      <c r="DH1759" s="4"/>
      <c r="DI1759" s="4"/>
      <c r="DJ1759" s="4"/>
      <c r="DK1759" s="4"/>
      <c r="DL1759" s="4"/>
      <c r="DM1759" s="4"/>
      <c r="DN1759" s="4"/>
      <c r="DO1759" s="4"/>
      <c r="DP1759" s="4"/>
      <c r="DQ1759" s="4"/>
      <c r="DR1759" s="4"/>
      <c r="DS1759" s="4"/>
      <c r="DT1759" s="4"/>
      <c r="DU1759" s="4"/>
      <c r="DV1759" s="4"/>
      <c r="DW1759" s="4"/>
      <c r="DX1759" s="4"/>
      <c r="DY1759" s="4"/>
      <c r="DZ1759" s="4"/>
      <c r="EA1759" s="4"/>
      <c r="EB1759" s="4"/>
      <c r="EC1759" s="4"/>
      <c r="ED1759" s="4"/>
      <c r="EE1759" s="4"/>
      <c r="EF1759" s="4"/>
      <c r="EG1759" s="4"/>
      <c r="EH1759" s="4"/>
      <c r="EI1759" s="4"/>
      <c r="EJ1759" s="4"/>
      <c r="EK1759" s="4"/>
      <c r="EL1759" s="4"/>
      <c r="EM1759" s="4"/>
      <c r="EN1759" s="4"/>
      <c r="EO1759" s="4"/>
      <c r="EP1759" s="4"/>
      <c r="EQ1759" s="4"/>
      <c r="ER1759" s="4"/>
      <c r="ES1759" s="4"/>
      <c r="ET1759" s="4"/>
      <c r="EU1759" s="4"/>
      <c r="EV1759" s="4"/>
      <c r="EW1759" s="4"/>
      <c r="EX1759" s="4"/>
      <c r="EY1759" s="4"/>
      <c r="EZ1759" s="4"/>
      <c r="FA1759" s="4"/>
      <c r="FB1759" s="4"/>
      <c r="FC1759" s="4"/>
      <c r="FD1759" s="4"/>
      <c r="FE1759" s="4"/>
      <c r="FF1759" s="4"/>
      <c r="FG1759" s="4"/>
      <c r="FH1759" s="4"/>
      <c r="FI1759" s="4"/>
      <c r="FJ1759" s="4"/>
      <c r="FK1759" s="4"/>
      <c r="FL1759" s="4"/>
      <c r="FM1759" s="4"/>
      <c r="FN1759" s="4"/>
      <c r="FO1759" s="4"/>
      <c r="FP1759" s="4"/>
      <c r="FQ1759" s="4"/>
      <c r="FR1759" s="4"/>
      <c r="FS1759" s="4"/>
      <c r="FT1759" s="4"/>
      <c r="FU1759" s="4"/>
      <c r="FV1759" s="4"/>
      <c r="FW1759" s="4"/>
      <c r="FX1759" s="4"/>
      <c r="FY1759" s="4"/>
      <c r="FZ1759" s="4"/>
      <c r="GA1759" s="4"/>
      <c r="GB1759" s="4"/>
      <c r="GC1759" s="4"/>
      <c r="GD1759" s="4"/>
      <c r="GE1759" s="4"/>
      <c r="GF1759" s="4"/>
      <c r="GG1759" s="4"/>
      <c r="GH1759" s="4"/>
      <c r="GI1759" s="4"/>
      <c r="GJ1759" s="4"/>
      <c r="GK1759" s="4"/>
      <c r="GL1759" s="4"/>
      <c r="GM1759" s="4"/>
      <c r="GN1759" s="4"/>
      <c r="GO1759" s="4"/>
      <c r="GP1759" s="4"/>
      <c r="GQ1759" s="4"/>
      <c r="GR1759" s="4"/>
      <c r="GS1759" s="4"/>
      <c r="GT1759" s="4"/>
      <c r="GU1759" s="4"/>
      <c r="GV1759" s="4"/>
      <c r="GW1759" s="4"/>
      <c r="GX1759" s="4"/>
      <c r="GY1759" s="4"/>
      <c r="GZ1759" s="4"/>
      <c r="HA1759" s="4"/>
      <c r="HB1759" s="4"/>
      <c r="HC1759" s="4"/>
      <c r="HD1759" s="4"/>
      <c r="HE1759" s="4"/>
      <c r="HF1759" s="4"/>
      <c r="HG1759" s="4"/>
      <c r="HH1759" s="4"/>
      <c r="HI1759" s="4"/>
      <c r="HJ1759" s="4"/>
      <c r="HK1759" s="4"/>
      <c r="HL1759" s="4"/>
      <c r="HM1759" s="4"/>
      <c r="HN1759" s="4"/>
      <c r="HO1759" s="4"/>
      <c r="HP1759" s="4"/>
      <c r="HQ1759" s="4"/>
      <c r="HR1759" s="4"/>
      <c r="HS1759" s="4"/>
      <c r="HT1759" s="4"/>
      <c r="HU1759" s="4"/>
      <c r="HV1759" s="4"/>
      <c r="HW1759" s="4"/>
      <c r="HX1759" s="4"/>
      <c r="HY1759" s="4"/>
      <c r="HZ1759" s="4"/>
      <c r="IA1759" s="4"/>
      <c r="IB1759" s="4"/>
      <c r="IC1759" s="4"/>
      <c r="ID1759" s="4"/>
      <c r="IE1759" s="4"/>
      <c r="IF1759" s="4"/>
    </row>
    <row r="1760" spans="26:240" x14ac:dyDescent="0.2">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c r="CX1760" s="4"/>
      <c r="CY1760" s="4"/>
      <c r="CZ1760" s="4"/>
      <c r="DA1760" s="4"/>
      <c r="DB1760" s="4"/>
      <c r="DC1760" s="4"/>
      <c r="DD1760" s="4"/>
      <c r="DE1760" s="4"/>
      <c r="DF1760" s="4"/>
      <c r="DG1760" s="4"/>
      <c r="DH1760" s="4"/>
      <c r="DI1760" s="4"/>
      <c r="DJ1760" s="4"/>
      <c r="DK1760" s="4"/>
      <c r="DL1760" s="4"/>
      <c r="DM1760" s="4"/>
      <c r="DN1760" s="4"/>
      <c r="DO1760" s="4"/>
      <c r="DP1760" s="4"/>
      <c r="DQ1760" s="4"/>
      <c r="DR1760" s="4"/>
      <c r="DS1760" s="4"/>
      <c r="DT1760" s="4"/>
      <c r="DU1760" s="4"/>
      <c r="DV1760" s="4"/>
      <c r="DW1760" s="4"/>
      <c r="DX1760" s="4"/>
      <c r="DY1760" s="4"/>
      <c r="DZ1760" s="4"/>
      <c r="EA1760" s="4"/>
      <c r="EB1760" s="4"/>
      <c r="EC1760" s="4"/>
      <c r="ED1760" s="4"/>
      <c r="EE1760" s="4"/>
      <c r="EF1760" s="4"/>
      <c r="EG1760" s="4"/>
      <c r="EH1760" s="4"/>
      <c r="EI1760" s="4"/>
      <c r="EJ1760" s="4"/>
      <c r="EK1760" s="4"/>
      <c r="EL1760" s="4"/>
      <c r="EM1760" s="4"/>
      <c r="EN1760" s="4"/>
      <c r="EO1760" s="4"/>
      <c r="EP1760" s="4"/>
      <c r="EQ1760" s="4"/>
      <c r="ER1760" s="4"/>
      <c r="ES1760" s="4"/>
      <c r="ET1760" s="4"/>
      <c r="EU1760" s="4"/>
      <c r="EV1760" s="4"/>
      <c r="EW1760" s="4"/>
      <c r="EX1760" s="4"/>
      <c r="EY1760" s="4"/>
      <c r="EZ1760" s="4"/>
      <c r="FA1760" s="4"/>
      <c r="FB1760" s="4"/>
      <c r="FC1760" s="4"/>
      <c r="FD1760" s="4"/>
      <c r="FE1760" s="4"/>
      <c r="FF1760" s="4"/>
      <c r="FG1760" s="4"/>
      <c r="FH1760" s="4"/>
      <c r="FI1760" s="4"/>
      <c r="FJ1760" s="4"/>
      <c r="FK1760" s="4"/>
      <c r="FL1760" s="4"/>
      <c r="FM1760" s="4"/>
      <c r="FN1760" s="4"/>
      <c r="FO1760" s="4"/>
      <c r="FP1760" s="4"/>
      <c r="FQ1760" s="4"/>
      <c r="FR1760" s="4"/>
      <c r="FS1760" s="4"/>
      <c r="FT1760" s="4"/>
      <c r="FU1760" s="4"/>
      <c r="FV1760" s="4"/>
      <c r="FW1760" s="4"/>
      <c r="FX1760" s="4"/>
      <c r="FY1760" s="4"/>
      <c r="FZ1760" s="4"/>
      <c r="GA1760" s="4"/>
      <c r="GB1760" s="4"/>
      <c r="GC1760" s="4"/>
      <c r="GD1760" s="4"/>
      <c r="GE1760" s="4"/>
      <c r="GF1760" s="4"/>
      <c r="GG1760" s="4"/>
      <c r="GH1760" s="4"/>
      <c r="GI1760" s="4"/>
      <c r="GJ1760" s="4"/>
      <c r="GK1760" s="4"/>
      <c r="GL1760" s="4"/>
      <c r="GM1760" s="4"/>
      <c r="GN1760" s="4"/>
      <c r="GO1760" s="4"/>
      <c r="GP1760" s="4"/>
      <c r="GQ1760" s="4"/>
      <c r="GR1760" s="4"/>
      <c r="GS1760" s="4"/>
      <c r="GT1760" s="4"/>
      <c r="GU1760" s="4"/>
      <c r="GV1760" s="4"/>
      <c r="GW1760" s="4"/>
      <c r="GX1760" s="4"/>
      <c r="GY1760" s="4"/>
      <c r="GZ1760" s="4"/>
      <c r="HA1760" s="4"/>
      <c r="HB1760" s="4"/>
      <c r="HC1760" s="4"/>
      <c r="HD1760" s="4"/>
      <c r="HE1760" s="4"/>
      <c r="HF1760" s="4"/>
      <c r="HG1760" s="4"/>
      <c r="HH1760" s="4"/>
      <c r="HI1760" s="4"/>
      <c r="HJ1760" s="4"/>
      <c r="HK1760" s="4"/>
      <c r="HL1760" s="4"/>
      <c r="HM1760" s="4"/>
      <c r="HN1760" s="4"/>
      <c r="HO1760" s="4"/>
      <c r="HP1760" s="4"/>
      <c r="HQ1760" s="4"/>
      <c r="HR1760" s="4"/>
      <c r="HS1760" s="4"/>
      <c r="HT1760" s="4"/>
      <c r="HU1760" s="4"/>
      <c r="HV1760" s="4"/>
      <c r="HW1760" s="4"/>
      <c r="HX1760" s="4"/>
      <c r="HY1760" s="4"/>
      <c r="HZ1760" s="4"/>
      <c r="IA1760" s="4"/>
      <c r="IB1760" s="4"/>
      <c r="IC1760" s="4"/>
      <c r="ID1760" s="4"/>
      <c r="IE1760" s="4"/>
      <c r="IF1760" s="4"/>
    </row>
    <row r="1761" spans="26:240" x14ac:dyDescent="0.2">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c r="CX1761" s="4"/>
      <c r="CY1761" s="4"/>
      <c r="CZ1761" s="4"/>
      <c r="DA1761" s="4"/>
      <c r="DB1761" s="4"/>
      <c r="DC1761" s="4"/>
      <c r="DD1761" s="4"/>
      <c r="DE1761" s="4"/>
      <c r="DF1761" s="4"/>
      <c r="DG1761" s="4"/>
      <c r="DH1761" s="4"/>
      <c r="DI1761" s="4"/>
      <c r="DJ1761" s="4"/>
      <c r="DK1761" s="4"/>
      <c r="DL1761" s="4"/>
      <c r="DM1761" s="4"/>
      <c r="DN1761" s="4"/>
      <c r="DO1761" s="4"/>
      <c r="DP1761" s="4"/>
      <c r="DQ1761" s="4"/>
      <c r="DR1761" s="4"/>
      <c r="DS1761" s="4"/>
      <c r="DT1761" s="4"/>
      <c r="DU1761" s="4"/>
      <c r="DV1761" s="4"/>
      <c r="DW1761" s="4"/>
      <c r="DX1761" s="4"/>
      <c r="DY1761" s="4"/>
      <c r="DZ1761" s="4"/>
      <c r="EA1761" s="4"/>
      <c r="EB1761" s="4"/>
      <c r="EC1761" s="4"/>
      <c r="ED1761" s="4"/>
      <c r="EE1761" s="4"/>
      <c r="EF1761" s="4"/>
      <c r="EG1761" s="4"/>
      <c r="EH1761" s="4"/>
      <c r="EI1761" s="4"/>
      <c r="EJ1761" s="4"/>
      <c r="EK1761" s="4"/>
      <c r="EL1761" s="4"/>
      <c r="EM1761" s="4"/>
      <c r="EN1761" s="4"/>
      <c r="EO1761" s="4"/>
      <c r="EP1761" s="4"/>
      <c r="EQ1761" s="4"/>
      <c r="ER1761" s="4"/>
      <c r="ES1761" s="4"/>
      <c r="ET1761" s="4"/>
      <c r="EU1761" s="4"/>
      <c r="EV1761" s="4"/>
      <c r="EW1761" s="4"/>
      <c r="EX1761" s="4"/>
      <c r="EY1761" s="4"/>
      <c r="EZ1761" s="4"/>
      <c r="FA1761" s="4"/>
      <c r="FB1761" s="4"/>
      <c r="FC1761" s="4"/>
      <c r="FD1761" s="4"/>
      <c r="FE1761" s="4"/>
      <c r="FF1761" s="4"/>
      <c r="FG1761" s="4"/>
      <c r="FH1761" s="4"/>
      <c r="FI1761" s="4"/>
      <c r="FJ1761" s="4"/>
      <c r="FK1761" s="4"/>
      <c r="FL1761" s="4"/>
      <c r="FM1761" s="4"/>
      <c r="FN1761" s="4"/>
      <c r="FO1761" s="4"/>
      <c r="FP1761" s="4"/>
      <c r="FQ1761" s="4"/>
      <c r="FR1761" s="4"/>
      <c r="FS1761" s="4"/>
      <c r="FT1761" s="4"/>
      <c r="FU1761" s="4"/>
      <c r="FV1761" s="4"/>
      <c r="FW1761" s="4"/>
      <c r="FX1761" s="4"/>
      <c r="FY1761" s="4"/>
      <c r="FZ1761" s="4"/>
      <c r="GA1761" s="4"/>
      <c r="GB1761" s="4"/>
      <c r="GC1761" s="4"/>
      <c r="GD1761" s="4"/>
      <c r="GE1761" s="4"/>
      <c r="GF1761" s="4"/>
      <c r="GG1761" s="4"/>
      <c r="GH1761" s="4"/>
      <c r="GI1761" s="4"/>
      <c r="GJ1761" s="4"/>
      <c r="GK1761" s="4"/>
      <c r="GL1761" s="4"/>
      <c r="GM1761" s="4"/>
      <c r="GN1761" s="4"/>
      <c r="GO1761" s="4"/>
      <c r="GP1761" s="4"/>
      <c r="GQ1761" s="4"/>
      <c r="GR1761" s="4"/>
      <c r="GS1761" s="4"/>
      <c r="GT1761" s="4"/>
      <c r="GU1761" s="4"/>
      <c r="GV1761" s="4"/>
      <c r="GW1761" s="4"/>
      <c r="GX1761" s="4"/>
      <c r="GY1761" s="4"/>
      <c r="GZ1761" s="4"/>
      <c r="HA1761" s="4"/>
      <c r="HB1761" s="4"/>
      <c r="HC1761" s="4"/>
      <c r="HD1761" s="4"/>
      <c r="HE1761" s="4"/>
      <c r="HF1761" s="4"/>
      <c r="HG1761" s="4"/>
      <c r="HH1761" s="4"/>
      <c r="HI1761" s="4"/>
      <c r="HJ1761" s="4"/>
      <c r="HK1761" s="4"/>
      <c r="HL1761" s="4"/>
      <c r="HM1761" s="4"/>
      <c r="HN1761" s="4"/>
      <c r="HO1761" s="4"/>
      <c r="HP1761" s="4"/>
      <c r="HQ1761" s="4"/>
      <c r="HR1761" s="4"/>
      <c r="HS1761" s="4"/>
      <c r="HT1761" s="4"/>
      <c r="HU1761" s="4"/>
      <c r="HV1761" s="4"/>
      <c r="HW1761" s="4"/>
      <c r="HX1761" s="4"/>
      <c r="HY1761" s="4"/>
      <c r="HZ1761" s="4"/>
      <c r="IA1761" s="4"/>
      <c r="IB1761" s="4"/>
      <c r="IC1761" s="4"/>
      <c r="ID1761" s="4"/>
      <c r="IE1761" s="4"/>
      <c r="IF1761" s="4"/>
    </row>
    <row r="1762" spans="26:240" x14ac:dyDescent="0.2">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c r="CX1762" s="4"/>
      <c r="CY1762" s="4"/>
      <c r="CZ1762" s="4"/>
      <c r="DA1762" s="4"/>
      <c r="DB1762" s="4"/>
      <c r="DC1762" s="4"/>
      <c r="DD1762" s="4"/>
      <c r="DE1762" s="4"/>
      <c r="DF1762" s="4"/>
      <c r="DG1762" s="4"/>
      <c r="DH1762" s="4"/>
      <c r="DI1762" s="4"/>
      <c r="DJ1762" s="4"/>
      <c r="DK1762" s="4"/>
      <c r="DL1762" s="4"/>
      <c r="DM1762" s="4"/>
      <c r="DN1762" s="4"/>
      <c r="DO1762" s="4"/>
      <c r="DP1762" s="4"/>
      <c r="DQ1762" s="4"/>
      <c r="DR1762" s="4"/>
      <c r="DS1762" s="4"/>
      <c r="DT1762" s="4"/>
      <c r="DU1762" s="4"/>
      <c r="DV1762" s="4"/>
      <c r="DW1762" s="4"/>
      <c r="DX1762" s="4"/>
      <c r="DY1762" s="4"/>
      <c r="DZ1762" s="4"/>
      <c r="EA1762" s="4"/>
      <c r="EB1762" s="4"/>
      <c r="EC1762" s="4"/>
      <c r="ED1762" s="4"/>
      <c r="EE1762" s="4"/>
      <c r="EF1762" s="4"/>
      <c r="EG1762" s="4"/>
      <c r="EH1762" s="4"/>
      <c r="EI1762" s="4"/>
      <c r="EJ1762" s="4"/>
      <c r="EK1762" s="4"/>
      <c r="EL1762" s="4"/>
      <c r="EM1762" s="4"/>
      <c r="EN1762" s="4"/>
      <c r="EO1762" s="4"/>
      <c r="EP1762" s="4"/>
      <c r="EQ1762" s="4"/>
      <c r="ER1762" s="4"/>
      <c r="ES1762" s="4"/>
      <c r="ET1762" s="4"/>
      <c r="EU1762" s="4"/>
      <c r="EV1762" s="4"/>
      <c r="EW1762" s="4"/>
      <c r="EX1762" s="4"/>
      <c r="EY1762" s="4"/>
      <c r="EZ1762" s="4"/>
      <c r="FA1762" s="4"/>
      <c r="FB1762" s="4"/>
      <c r="FC1762" s="4"/>
      <c r="FD1762" s="4"/>
      <c r="FE1762" s="4"/>
      <c r="FF1762" s="4"/>
      <c r="FG1762" s="4"/>
      <c r="FH1762" s="4"/>
      <c r="FI1762" s="4"/>
      <c r="FJ1762" s="4"/>
      <c r="FK1762" s="4"/>
      <c r="FL1762" s="4"/>
      <c r="FM1762" s="4"/>
      <c r="FN1762" s="4"/>
      <c r="FO1762" s="4"/>
      <c r="FP1762" s="4"/>
      <c r="FQ1762" s="4"/>
      <c r="FR1762" s="4"/>
      <c r="FS1762" s="4"/>
      <c r="FT1762" s="4"/>
      <c r="FU1762" s="4"/>
      <c r="FV1762" s="4"/>
      <c r="FW1762" s="4"/>
      <c r="FX1762" s="4"/>
      <c r="FY1762" s="4"/>
      <c r="FZ1762" s="4"/>
      <c r="GA1762" s="4"/>
      <c r="GB1762" s="4"/>
      <c r="GC1762" s="4"/>
      <c r="GD1762" s="4"/>
      <c r="GE1762" s="4"/>
      <c r="GF1762" s="4"/>
      <c r="GG1762" s="4"/>
      <c r="GH1762" s="4"/>
      <c r="GI1762" s="4"/>
      <c r="GJ1762" s="4"/>
      <c r="GK1762" s="4"/>
      <c r="GL1762" s="4"/>
      <c r="GM1762" s="4"/>
      <c r="GN1762" s="4"/>
      <c r="GO1762" s="4"/>
      <c r="GP1762" s="4"/>
      <c r="GQ1762" s="4"/>
      <c r="GR1762" s="4"/>
      <c r="GS1762" s="4"/>
      <c r="GT1762" s="4"/>
      <c r="GU1762" s="4"/>
      <c r="GV1762" s="4"/>
      <c r="GW1762" s="4"/>
      <c r="GX1762" s="4"/>
      <c r="GY1762" s="4"/>
      <c r="GZ1762" s="4"/>
      <c r="HA1762" s="4"/>
      <c r="HB1762" s="4"/>
      <c r="HC1762" s="4"/>
      <c r="HD1762" s="4"/>
      <c r="HE1762" s="4"/>
      <c r="HF1762" s="4"/>
      <c r="HG1762" s="4"/>
      <c r="HH1762" s="4"/>
      <c r="HI1762" s="4"/>
      <c r="HJ1762" s="4"/>
      <c r="HK1762" s="4"/>
      <c r="HL1762" s="4"/>
      <c r="HM1762" s="4"/>
      <c r="HN1762" s="4"/>
      <c r="HO1762" s="4"/>
      <c r="HP1762" s="4"/>
      <c r="HQ1762" s="4"/>
      <c r="HR1762" s="4"/>
      <c r="HS1762" s="4"/>
      <c r="HT1762" s="4"/>
      <c r="HU1762" s="4"/>
      <c r="HV1762" s="4"/>
      <c r="HW1762" s="4"/>
      <c r="HX1762" s="4"/>
      <c r="HY1762" s="4"/>
      <c r="HZ1762" s="4"/>
      <c r="IA1762" s="4"/>
      <c r="IB1762" s="4"/>
      <c r="IC1762" s="4"/>
      <c r="ID1762" s="4"/>
      <c r="IE1762" s="4"/>
      <c r="IF1762" s="4"/>
    </row>
    <row r="1763" spans="26:240" x14ac:dyDescent="0.2">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c r="CX1763" s="4"/>
      <c r="CY1763" s="4"/>
      <c r="CZ1763" s="4"/>
      <c r="DA1763" s="4"/>
      <c r="DB1763" s="4"/>
      <c r="DC1763" s="4"/>
      <c r="DD1763" s="4"/>
      <c r="DE1763" s="4"/>
      <c r="DF1763" s="4"/>
      <c r="DG1763" s="4"/>
      <c r="DH1763" s="4"/>
      <c r="DI1763" s="4"/>
      <c r="DJ1763" s="4"/>
      <c r="DK1763" s="4"/>
      <c r="DL1763" s="4"/>
      <c r="DM1763" s="4"/>
      <c r="DN1763" s="4"/>
      <c r="DO1763" s="4"/>
      <c r="DP1763" s="4"/>
      <c r="DQ1763" s="4"/>
      <c r="DR1763" s="4"/>
      <c r="DS1763" s="4"/>
      <c r="DT1763" s="4"/>
      <c r="DU1763" s="4"/>
      <c r="DV1763" s="4"/>
      <c r="DW1763" s="4"/>
      <c r="DX1763" s="4"/>
      <c r="DY1763" s="4"/>
      <c r="DZ1763" s="4"/>
      <c r="EA1763" s="4"/>
      <c r="EB1763" s="4"/>
      <c r="EC1763" s="4"/>
      <c r="ED1763" s="4"/>
      <c r="EE1763" s="4"/>
      <c r="EF1763" s="4"/>
      <c r="EG1763" s="4"/>
      <c r="EH1763" s="4"/>
      <c r="EI1763" s="4"/>
      <c r="EJ1763" s="4"/>
      <c r="EK1763" s="4"/>
      <c r="EL1763" s="4"/>
      <c r="EM1763" s="4"/>
      <c r="EN1763" s="4"/>
      <c r="EO1763" s="4"/>
      <c r="EP1763" s="4"/>
      <c r="EQ1763" s="4"/>
      <c r="ER1763" s="4"/>
      <c r="ES1763" s="4"/>
      <c r="ET1763" s="4"/>
      <c r="EU1763" s="4"/>
      <c r="EV1763" s="4"/>
      <c r="EW1763" s="4"/>
      <c r="EX1763" s="4"/>
      <c r="EY1763" s="4"/>
      <c r="EZ1763" s="4"/>
      <c r="FA1763" s="4"/>
      <c r="FB1763" s="4"/>
      <c r="FC1763" s="4"/>
      <c r="FD1763" s="4"/>
      <c r="FE1763" s="4"/>
      <c r="FF1763" s="4"/>
      <c r="FG1763" s="4"/>
      <c r="FH1763" s="4"/>
      <c r="FI1763" s="4"/>
      <c r="FJ1763" s="4"/>
      <c r="FK1763" s="4"/>
      <c r="FL1763" s="4"/>
      <c r="FM1763" s="4"/>
      <c r="FN1763" s="4"/>
      <c r="FO1763" s="4"/>
      <c r="FP1763" s="4"/>
      <c r="FQ1763" s="4"/>
      <c r="FR1763" s="4"/>
      <c r="FS1763" s="4"/>
      <c r="FT1763" s="4"/>
      <c r="FU1763" s="4"/>
      <c r="FV1763" s="4"/>
      <c r="FW1763" s="4"/>
      <c r="FX1763" s="4"/>
      <c r="FY1763" s="4"/>
      <c r="FZ1763" s="4"/>
      <c r="GA1763" s="4"/>
      <c r="GB1763" s="4"/>
      <c r="GC1763" s="4"/>
      <c r="GD1763" s="4"/>
      <c r="GE1763" s="4"/>
      <c r="GF1763" s="4"/>
      <c r="GG1763" s="4"/>
      <c r="GH1763" s="4"/>
      <c r="GI1763" s="4"/>
      <c r="GJ1763" s="4"/>
      <c r="GK1763" s="4"/>
      <c r="GL1763" s="4"/>
      <c r="GM1763" s="4"/>
      <c r="GN1763" s="4"/>
      <c r="GO1763" s="4"/>
      <c r="GP1763" s="4"/>
      <c r="GQ1763" s="4"/>
      <c r="GR1763" s="4"/>
      <c r="GS1763" s="4"/>
      <c r="GT1763" s="4"/>
      <c r="GU1763" s="4"/>
      <c r="GV1763" s="4"/>
      <c r="GW1763" s="4"/>
      <c r="GX1763" s="4"/>
      <c r="GY1763" s="4"/>
      <c r="GZ1763" s="4"/>
      <c r="HA1763" s="4"/>
      <c r="HB1763" s="4"/>
      <c r="HC1763" s="4"/>
      <c r="HD1763" s="4"/>
      <c r="HE1763" s="4"/>
      <c r="HF1763" s="4"/>
      <c r="HG1763" s="4"/>
      <c r="HH1763" s="4"/>
      <c r="HI1763" s="4"/>
      <c r="HJ1763" s="4"/>
      <c r="HK1763" s="4"/>
      <c r="HL1763" s="4"/>
      <c r="HM1763" s="4"/>
      <c r="HN1763" s="4"/>
      <c r="HO1763" s="4"/>
      <c r="HP1763" s="4"/>
      <c r="HQ1763" s="4"/>
      <c r="HR1763" s="4"/>
      <c r="HS1763" s="4"/>
      <c r="HT1763" s="4"/>
      <c r="HU1763" s="4"/>
      <c r="HV1763" s="4"/>
      <c r="HW1763" s="4"/>
      <c r="HX1763" s="4"/>
      <c r="HY1763" s="4"/>
      <c r="HZ1763" s="4"/>
      <c r="IA1763" s="4"/>
      <c r="IB1763" s="4"/>
      <c r="IC1763" s="4"/>
      <c r="ID1763" s="4"/>
      <c r="IE1763" s="4"/>
      <c r="IF1763" s="4"/>
    </row>
    <row r="1764" spans="26:240" x14ac:dyDescent="0.2">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c r="CX1764" s="4"/>
      <c r="CY1764" s="4"/>
      <c r="CZ1764" s="4"/>
      <c r="DA1764" s="4"/>
      <c r="DB1764" s="4"/>
      <c r="DC1764" s="4"/>
      <c r="DD1764" s="4"/>
      <c r="DE1764" s="4"/>
      <c r="DF1764" s="4"/>
      <c r="DG1764" s="4"/>
      <c r="DH1764" s="4"/>
      <c r="DI1764" s="4"/>
      <c r="DJ1764" s="4"/>
      <c r="DK1764" s="4"/>
      <c r="DL1764" s="4"/>
      <c r="DM1764" s="4"/>
      <c r="DN1764" s="4"/>
      <c r="DO1764" s="4"/>
      <c r="DP1764" s="4"/>
      <c r="DQ1764" s="4"/>
      <c r="DR1764" s="4"/>
      <c r="DS1764" s="4"/>
      <c r="DT1764" s="4"/>
      <c r="DU1764" s="4"/>
      <c r="DV1764" s="4"/>
      <c r="DW1764" s="4"/>
      <c r="DX1764" s="4"/>
      <c r="DY1764" s="4"/>
      <c r="DZ1764" s="4"/>
      <c r="EA1764" s="4"/>
      <c r="EB1764" s="4"/>
      <c r="EC1764" s="4"/>
      <c r="ED1764" s="4"/>
      <c r="EE1764" s="4"/>
      <c r="EF1764" s="4"/>
      <c r="EG1764" s="4"/>
      <c r="EH1764" s="4"/>
      <c r="EI1764" s="4"/>
      <c r="EJ1764" s="4"/>
      <c r="EK1764" s="4"/>
      <c r="EL1764" s="4"/>
      <c r="EM1764" s="4"/>
      <c r="EN1764" s="4"/>
      <c r="EO1764" s="4"/>
      <c r="EP1764" s="4"/>
      <c r="EQ1764" s="4"/>
      <c r="ER1764" s="4"/>
      <c r="ES1764" s="4"/>
      <c r="ET1764" s="4"/>
      <c r="EU1764" s="4"/>
      <c r="EV1764" s="4"/>
      <c r="EW1764" s="4"/>
      <c r="EX1764" s="4"/>
      <c r="EY1764" s="4"/>
      <c r="EZ1764" s="4"/>
      <c r="FA1764" s="4"/>
      <c r="FB1764" s="4"/>
      <c r="FC1764" s="4"/>
      <c r="FD1764" s="4"/>
      <c r="FE1764" s="4"/>
      <c r="FF1764" s="4"/>
      <c r="FG1764" s="4"/>
      <c r="FH1764" s="4"/>
      <c r="FI1764" s="4"/>
      <c r="FJ1764" s="4"/>
      <c r="FK1764" s="4"/>
      <c r="FL1764" s="4"/>
      <c r="FM1764" s="4"/>
      <c r="FN1764" s="4"/>
      <c r="FO1764" s="4"/>
      <c r="FP1764" s="4"/>
      <c r="FQ1764" s="4"/>
      <c r="FR1764" s="4"/>
      <c r="FS1764" s="4"/>
      <c r="FT1764" s="4"/>
      <c r="FU1764" s="4"/>
      <c r="FV1764" s="4"/>
      <c r="FW1764" s="4"/>
      <c r="FX1764" s="4"/>
      <c r="FY1764" s="4"/>
      <c r="FZ1764" s="4"/>
      <c r="GA1764" s="4"/>
      <c r="GB1764" s="4"/>
      <c r="GC1764" s="4"/>
      <c r="GD1764" s="4"/>
      <c r="GE1764" s="4"/>
      <c r="GF1764" s="4"/>
      <c r="GG1764" s="4"/>
      <c r="GH1764" s="4"/>
      <c r="GI1764" s="4"/>
      <c r="GJ1764" s="4"/>
      <c r="GK1764" s="4"/>
      <c r="GL1764" s="4"/>
      <c r="GM1764" s="4"/>
      <c r="GN1764" s="4"/>
      <c r="GO1764" s="4"/>
      <c r="GP1764" s="4"/>
      <c r="GQ1764" s="4"/>
      <c r="GR1764" s="4"/>
      <c r="GS1764" s="4"/>
      <c r="GT1764" s="4"/>
      <c r="GU1764" s="4"/>
      <c r="GV1764" s="4"/>
      <c r="GW1764" s="4"/>
      <c r="GX1764" s="4"/>
      <c r="GY1764" s="4"/>
      <c r="GZ1764" s="4"/>
      <c r="HA1764" s="4"/>
      <c r="HB1764" s="4"/>
      <c r="HC1764" s="4"/>
      <c r="HD1764" s="4"/>
      <c r="HE1764" s="4"/>
      <c r="HF1764" s="4"/>
      <c r="HG1764" s="4"/>
      <c r="HH1764" s="4"/>
      <c r="HI1764" s="4"/>
      <c r="HJ1764" s="4"/>
      <c r="HK1764" s="4"/>
      <c r="HL1764" s="4"/>
      <c r="HM1764" s="4"/>
      <c r="HN1764" s="4"/>
      <c r="HO1764" s="4"/>
      <c r="HP1764" s="4"/>
      <c r="HQ1764" s="4"/>
      <c r="HR1764" s="4"/>
      <c r="HS1764" s="4"/>
      <c r="HT1764" s="4"/>
      <c r="HU1764" s="4"/>
      <c r="HV1764" s="4"/>
      <c r="HW1764" s="4"/>
      <c r="HX1764" s="4"/>
      <c r="HY1764" s="4"/>
      <c r="HZ1764" s="4"/>
      <c r="IA1764" s="4"/>
      <c r="IB1764" s="4"/>
      <c r="IC1764" s="4"/>
      <c r="ID1764" s="4"/>
      <c r="IE1764" s="4"/>
      <c r="IF1764" s="4"/>
    </row>
    <row r="1765" spans="26:240" x14ac:dyDescent="0.2">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c r="CX1765" s="4"/>
      <c r="CY1765" s="4"/>
      <c r="CZ1765" s="4"/>
      <c r="DA1765" s="4"/>
      <c r="DB1765" s="4"/>
      <c r="DC1765" s="4"/>
      <c r="DD1765" s="4"/>
      <c r="DE1765" s="4"/>
      <c r="DF1765" s="4"/>
      <c r="DG1765" s="4"/>
      <c r="DH1765" s="4"/>
      <c r="DI1765" s="4"/>
      <c r="DJ1765" s="4"/>
      <c r="DK1765" s="4"/>
      <c r="DL1765" s="4"/>
      <c r="DM1765" s="4"/>
      <c r="DN1765" s="4"/>
      <c r="DO1765" s="4"/>
      <c r="DP1765" s="4"/>
      <c r="DQ1765" s="4"/>
      <c r="DR1765" s="4"/>
      <c r="DS1765" s="4"/>
      <c r="DT1765" s="4"/>
      <c r="DU1765" s="4"/>
      <c r="DV1765" s="4"/>
      <c r="DW1765" s="4"/>
      <c r="DX1765" s="4"/>
      <c r="DY1765" s="4"/>
      <c r="DZ1765" s="4"/>
      <c r="EA1765" s="4"/>
      <c r="EB1765" s="4"/>
      <c r="EC1765" s="4"/>
      <c r="ED1765" s="4"/>
      <c r="EE1765" s="4"/>
      <c r="EF1765" s="4"/>
      <c r="EG1765" s="4"/>
      <c r="EH1765" s="4"/>
      <c r="EI1765" s="4"/>
      <c r="EJ1765" s="4"/>
      <c r="EK1765" s="4"/>
      <c r="EL1765" s="4"/>
      <c r="EM1765" s="4"/>
      <c r="EN1765" s="4"/>
      <c r="EO1765" s="4"/>
      <c r="EP1765" s="4"/>
      <c r="EQ1765" s="4"/>
      <c r="ER1765" s="4"/>
      <c r="ES1765" s="4"/>
      <c r="ET1765" s="4"/>
      <c r="EU1765" s="4"/>
      <c r="EV1765" s="4"/>
      <c r="EW1765" s="4"/>
      <c r="EX1765" s="4"/>
      <c r="EY1765" s="4"/>
      <c r="EZ1765" s="4"/>
      <c r="FA1765" s="4"/>
      <c r="FB1765" s="4"/>
      <c r="FC1765" s="4"/>
      <c r="FD1765" s="4"/>
      <c r="FE1765" s="4"/>
      <c r="FF1765" s="4"/>
      <c r="FG1765" s="4"/>
      <c r="FH1765" s="4"/>
      <c r="FI1765" s="4"/>
      <c r="FJ1765" s="4"/>
      <c r="FK1765" s="4"/>
      <c r="FL1765" s="4"/>
      <c r="FM1765" s="4"/>
      <c r="FN1765" s="4"/>
      <c r="FO1765" s="4"/>
      <c r="FP1765" s="4"/>
      <c r="FQ1765" s="4"/>
      <c r="FR1765" s="4"/>
      <c r="FS1765" s="4"/>
      <c r="FT1765" s="4"/>
      <c r="FU1765" s="4"/>
      <c r="FV1765" s="4"/>
      <c r="FW1765" s="4"/>
      <c r="FX1765" s="4"/>
      <c r="FY1765" s="4"/>
      <c r="FZ1765" s="4"/>
      <c r="GA1765" s="4"/>
      <c r="GB1765" s="4"/>
      <c r="GC1765" s="4"/>
      <c r="GD1765" s="4"/>
      <c r="GE1765" s="4"/>
      <c r="GF1765" s="4"/>
      <c r="GG1765" s="4"/>
      <c r="GH1765" s="4"/>
      <c r="GI1765" s="4"/>
      <c r="GJ1765" s="4"/>
      <c r="GK1765" s="4"/>
      <c r="GL1765" s="4"/>
      <c r="GM1765" s="4"/>
      <c r="GN1765" s="4"/>
      <c r="GO1765" s="4"/>
      <c r="GP1765" s="4"/>
      <c r="GQ1765" s="4"/>
      <c r="GR1765" s="4"/>
      <c r="GS1765" s="4"/>
      <c r="GT1765" s="4"/>
      <c r="GU1765" s="4"/>
      <c r="GV1765" s="4"/>
      <c r="GW1765" s="4"/>
      <c r="GX1765" s="4"/>
      <c r="GY1765" s="4"/>
      <c r="GZ1765" s="4"/>
      <c r="HA1765" s="4"/>
      <c r="HB1765" s="4"/>
      <c r="HC1765" s="4"/>
      <c r="HD1765" s="4"/>
      <c r="HE1765" s="4"/>
      <c r="HF1765" s="4"/>
      <c r="HG1765" s="4"/>
      <c r="HH1765" s="4"/>
      <c r="HI1765" s="4"/>
      <c r="HJ1765" s="4"/>
      <c r="HK1765" s="4"/>
      <c r="HL1765" s="4"/>
      <c r="HM1765" s="4"/>
      <c r="HN1765" s="4"/>
      <c r="HO1765" s="4"/>
      <c r="HP1765" s="4"/>
      <c r="HQ1765" s="4"/>
      <c r="HR1765" s="4"/>
      <c r="HS1765" s="4"/>
      <c r="HT1765" s="4"/>
      <c r="HU1765" s="4"/>
      <c r="HV1765" s="4"/>
      <c r="HW1765" s="4"/>
      <c r="HX1765" s="4"/>
      <c r="HY1765" s="4"/>
      <c r="HZ1765" s="4"/>
      <c r="IA1765" s="4"/>
      <c r="IB1765" s="4"/>
      <c r="IC1765" s="4"/>
      <c r="ID1765" s="4"/>
      <c r="IE1765" s="4"/>
      <c r="IF1765" s="4"/>
    </row>
    <row r="1766" spans="26:240" x14ac:dyDescent="0.2">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c r="CX1766" s="4"/>
      <c r="CY1766" s="4"/>
      <c r="CZ1766" s="4"/>
      <c r="DA1766" s="4"/>
      <c r="DB1766" s="4"/>
      <c r="DC1766" s="4"/>
      <c r="DD1766" s="4"/>
      <c r="DE1766" s="4"/>
      <c r="DF1766" s="4"/>
      <c r="DG1766" s="4"/>
      <c r="DH1766" s="4"/>
      <c r="DI1766" s="4"/>
      <c r="DJ1766" s="4"/>
      <c r="DK1766" s="4"/>
      <c r="DL1766" s="4"/>
      <c r="DM1766" s="4"/>
      <c r="DN1766" s="4"/>
      <c r="DO1766" s="4"/>
      <c r="DP1766" s="4"/>
      <c r="DQ1766" s="4"/>
      <c r="DR1766" s="4"/>
      <c r="DS1766" s="4"/>
      <c r="DT1766" s="4"/>
      <c r="DU1766" s="4"/>
      <c r="DV1766" s="4"/>
      <c r="DW1766" s="4"/>
      <c r="DX1766" s="4"/>
      <c r="DY1766" s="4"/>
      <c r="DZ1766" s="4"/>
      <c r="EA1766" s="4"/>
      <c r="EB1766" s="4"/>
      <c r="EC1766" s="4"/>
      <c r="ED1766" s="4"/>
      <c r="EE1766" s="4"/>
      <c r="EF1766" s="4"/>
      <c r="EG1766" s="4"/>
      <c r="EH1766" s="4"/>
      <c r="EI1766" s="4"/>
      <c r="EJ1766" s="4"/>
      <c r="EK1766" s="4"/>
      <c r="EL1766" s="4"/>
      <c r="EM1766" s="4"/>
      <c r="EN1766" s="4"/>
      <c r="EO1766" s="4"/>
      <c r="EP1766" s="4"/>
      <c r="EQ1766" s="4"/>
      <c r="ER1766" s="4"/>
      <c r="ES1766" s="4"/>
      <c r="ET1766" s="4"/>
      <c r="EU1766" s="4"/>
      <c r="EV1766" s="4"/>
      <c r="EW1766" s="4"/>
      <c r="EX1766" s="4"/>
      <c r="EY1766" s="4"/>
      <c r="EZ1766" s="4"/>
      <c r="FA1766" s="4"/>
      <c r="FB1766" s="4"/>
      <c r="FC1766" s="4"/>
      <c r="FD1766" s="4"/>
      <c r="FE1766" s="4"/>
      <c r="FF1766" s="4"/>
      <c r="FG1766" s="4"/>
      <c r="FH1766" s="4"/>
      <c r="FI1766" s="4"/>
      <c r="FJ1766" s="4"/>
      <c r="FK1766" s="4"/>
      <c r="FL1766" s="4"/>
      <c r="FM1766" s="4"/>
      <c r="FN1766" s="4"/>
      <c r="FO1766" s="4"/>
      <c r="FP1766" s="4"/>
      <c r="FQ1766" s="4"/>
      <c r="FR1766" s="4"/>
      <c r="FS1766" s="4"/>
      <c r="FT1766" s="4"/>
      <c r="FU1766" s="4"/>
      <c r="FV1766" s="4"/>
      <c r="FW1766" s="4"/>
      <c r="FX1766" s="4"/>
      <c r="FY1766" s="4"/>
      <c r="FZ1766" s="4"/>
      <c r="GA1766" s="4"/>
      <c r="GB1766" s="4"/>
      <c r="GC1766" s="4"/>
      <c r="GD1766" s="4"/>
      <c r="GE1766" s="4"/>
      <c r="GF1766" s="4"/>
      <c r="GG1766" s="4"/>
      <c r="GH1766" s="4"/>
      <c r="GI1766" s="4"/>
      <c r="GJ1766" s="4"/>
      <c r="GK1766" s="4"/>
      <c r="GL1766" s="4"/>
      <c r="GM1766" s="4"/>
      <c r="GN1766" s="4"/>
      <c r="GO1766" s="4"/>
      <c r="GP1766" s="4"/>
      <c r="GQ1766" s="4"/>
      <c r="GR1766" s="4"/>
      <c r="GS1766" s="4"/>
      <c r="GT1766" s="4"/>
      <c r="GU1766" s="4"/>
      <c r="GV1766" s="4"/>
      <c r="GW1766" s="4"/>
      <c r="GX1766" s="4"/>
      <c r="GY1766" s="4"/>
      <c r="GZ1766" s="4"/>
      <c r="HA1766" s="4"/>
      <c r="HB1766" s="4"/>
      <c r="HC1766" s="4"/>
      <c r="HD1766" s="4"/>
      <c r="HE1766" s="4"/>
      <c r="HF1766" s="4"/>
      <c r="HG1766" s="4"/>
      <c r="HH1766" s="4"/>
      <c r="HI1766" s="4"/>
      <c r="HJ1766" s="4"/>
      <c r="HK1766" s="4"/>
      <c r="HL1766" s="4"/>
      <c r="HM1766" s="4"/>
      <c r="HN1766" s="4"/>
      <c r="HO1766" s="4"/>
      <c r="HP1766" s="4"/>
      <c r="HQ1766" s="4"/>
      <c r="HR1766" s="4"/>
      <c r="HS1766" s="4"/>
      <c r="HT1766" s="4"/>
      <c r="HU1766" s="4"/>
      <c r="HV1766" s="4"/>
      <c r="HW1766" s="4"/>
      <c r="HX1766" s="4"/>
      <c r="HY1766" s="4"/>
      <c r="HZ1766" s="4"/>
      <c r="IA1766" s="4"/>
      <c r="IB1766" s="4"/>
      <c r="IC1766" s="4"/>
      <c r="ID1766" s="4"/>
      <c r="IE1766" s="4"/>
      <c r="IF1766" s="4"/>
    </row>
    <row r="1767" spans="26:240" x14ac:dyDescent="0.2">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c r="CX1767" s="4"/>
      <c r="CY1767" s="4"/>
      <c r="CZ1767" s="4"/>
      <c r="DA1767" s="4"/>
      <c r="DB1767" s="4"/>
      <c r="DC1767" s="4"/>
      <c r="DD1767" s="4"/>
      <c r="DE1767" s="4"/>
      <c r="DF1767" s="4"/>
      <c r="DG1767" s="4"/>
      <c r="DH1767" s="4"/>
      <c r="DI1767" s="4"/>
      <c r="DJ1767" s="4"/>
      <c r="DK1767" s="4"/>
      <c r="DL1767" s="4"/>
      <c r="DM1767" s="4"/>
      <c r="DN1767" s="4"/>
      <c r="DO1767" s="4"/>
      <c r="DP1767" s="4"/>
      <c r="DQ1767" s="4"/>
      <c r="DR1767" s="4"/>
      <c r="DS1767" s="4"/>
      <c r="DT1767" s="4"/>
      <c r="DU1767" s="4"/>
      <c r="DV1767" s="4"/>
      <c r="DW1767" s="4"/>
      <c r="DX1767" s="4"/>
      <c r="DY1767" s="4"/>
      <c r="DZ1767" s="4"/>
      <c r="EA1767" s="4"/>
      <c r="EB1767" s="4"/>
      <c r="EC1767" s="4"/>
      <c r="ED1767" s="4"/>
      <c r="EE1767" s="4"/>
      <c r="EF1767" s="4"/>
      <c r="EG1767" s="4"/>
      <c r="EH1767" s="4"/>
      <c r="EI1767" s="4"/>
      <c r="EJ1767" s="4"/>
      <c r="EK1767" s="4"/>
      <c r="EL1767" s="4"/>
      <c r="EM1767" s="4"/>
      <c r="EN1767" s="4"/>
      <c r="EO1767" s="4"/>
      <c r="EP1767" s="4"/>
      <c r="EQ1767" s="4"/>
      <c r="ER1767" s="4"/>
      <c r="ES1767" s="4"/>
      <c r="ET1767" s="4"/>
      <c r="EU1767" s="4"/>
      <c r="EV1767" s="4"/>
      <c r="EW1767" s="4"/>
      <c r="EX1767" s="4"/>
      <c r="EY1767" s="4"/>
      <c r="EZ1767" s="4"/>
      <c r="FA1767" s="4"/>
      <c r="FB1767" s="4"/>
      <c r="FC1767" s="4"/>
      <c r="FD1767" s="4"/>
      <c r="FE1767" s="4"/>
      <c r="FF1767" s="4"/>
      <c r="FG1767" s="4"/>
      <c r="FH1767" s="4"/>
      <c r="FI1767" s="4"/>
      <c r="FJ1767" s="4"/>
      <c r="FK1767" s="4"/>
      <c r="FL1767" s="4"/>
      <c r="FM1767" s="4"/>
      <c r="FN1767" s="4"/>
      <c r="FO1767" s="4"/>
      <c r="FP1767" s="4"/>
      <c r="FQ1767" s="4"/>
      <c r="FR1767" s="4"/>
      <c r="FS1767" s="4"/>
      <c r="FT1767" s="4"/>
      <c r="FU1767" s="4"/>
      <c r="FV1767" s="4"/>
      <c r="FW1767" s="4"/>
      <c r="FX1767" s="4"/>
      <c r="FY1767" s="4"/>
      <c r="FZ1767" s="4"/>
      <c r="GA1767" s="4"/>
      <c r="GB1767" s="4"/>
      <c r="GC1767" s="4"/>
      <c r="GD1767" s="4"/>
      <c r="GE1767" s="4"/>
      <c r="GF1767" s="4"/>
      <c r="GG1767" s="4"/>
      <c r="GH1767" s="4"/>
      <c r="GI1767" s="4"/>
      <c r="GJ1767" s="4"/>
      <c r="GK1767" s="4"/>
      <c r="GL1767" s="4"/>
      <c r="GM1767" s="4"/>
      <c r="GN1767" s="4"/>
      <c r="GO1767" s="4"/>
      <c r="GP1767" s="4"/>
      <c r="GQ1767" s="4"/>
      <c r="GR1767" s="4"/>
      <c r="GS1767" s="4"/>
      <c r="GT1767" s="4"/>
      <c r="GU1767" s="4"/>
      <c r="GV1767" s="4"/>
      <c r="GW1767" s="4"/>
      <c r="GX1767" s="4"/>
      <c r="GY1767" s="4"/>
      <c r="GZ1767" s="4"/>
      <c r="HA1767" s="4"/>
      <c r="HB1767" s="4"/>
      <c r="HC1767" s="4"/>
      <c r="HD1767" s="4"/>
      <c r="HE1767" s="4"/>
      <c r="HF1767" s="4"/>
      <c r="HG1767" s="4"/>
      <c r="HH1767" s="4"/>
      <c r="HI1767" s="4"/>
      <c r="HJ1767" s="4"/>
      <c r="HK1767" s="4"/>
      <c r="HL1767" s="4"/>
      <c r="HM1767" s="4"/>
      <c r="HN1767" s="4"/>
      <c r="HO1767" s="4"/>
      <c r="HP1767" s="4"/>
      <c r="HQ1767" s="4"/>
      <c r="HR1767" s="4"/>
      <c r="HS1767" s="4"/>
      <c r="HT1767" s="4"/>
      <c r="HU1767" s="4"/>
      <c r="HV1767" s="4"/>
      <c r="HW1767" s="4"/>
      <c r="HX1767" s="4"/>
      <c r="HY1767" s="4"/>
      <c r="HZ1767" s="4"/>
      <c r="IA1767" s="4"/>
      <c r="IB1767" s="4"/>
      <c r="IC1767" s="4"/>
      <c r="ID1767" s="4"/>
      <c r="IE1767" s="4"/>
      <c r="IF1767" s="4"/>
    </row>
    <row r="1768" spans="26:240" x14ac:dyDescent="0.2">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c r="CX1768" s="4"/>
      <c r="CY1768" s="4"/>
      <c r="CZ1768" s="4"/>
      <c r="DA1768" s="4"/>
      <c r="DB1768" s="4"/>
      <c r="DC1768" s="4"/>
      <c r="DD1768" s="4"/>
      <c r="DE1768" s="4"/>
      <c r="DF1768" s="4"/>
      <c r="DG1768" s="4"/>
      <c r="DH1768" s="4"/>
      <c r="DI1768" s="4"/>
      <c r="DJ1768" s="4"/>
      <c r="DK1768" s="4"/>
      <c r="DL1768" s="4"/>
      <c r="DM1768" s="4"/>
      <c r="DN1768" s="4"/>
      <c r="DO1768" s="4"/>
      <c r="DP1768" s="4"/>
      <c r="DQ1768" s="4"/>
      <c r="DR1768" s="4"/>
      <c r="DS1768" s="4"/>
      <c r="DT1768" s="4"/>
      <c r="DU1768" s="4"/>
      <c r="DV1768" s="4"/>
      <c r="DW1768" s="4"/>
      <c r="DX1768" s="4"/>
      <c r="DY1768" s="4"/>
      <c r="DZ1768" s="4"/>
      <c r="EA1768" s="4"/>
      <c r="EB1768" s="4"/>
      <c r="EC1768" s="4"/>
      <c r="ED1768" s="4"/>
      <c r="EE1768" s="4"/>
      <c r="EF1768" s="4"/>
      <c r="EG1768" s="4"/>
      <c r="EH1768" s="4"/>
      <c r="EI1768" s="4"/>
      <c r="EJ1768" s="4"/>
      <c r="EK1768" s="4"/>
      <c r="EL1768" s="4"/>
      <c r="EM1768" s="4"/>
      <c r="EN1768" s="4"/>
      <c r="EO1768" s="4"/>
      <c r="EP1768" s="4"/>
      <c r="EQ1768" s="4"/>
      <c r="ER1768" s="4"/>
      <c r="ES1768" s="4"/>
      <c r="ET1768" s="4"/>
      <c r="EU1768" s="4"/>
      <c r="EV1768" s="4"/>
      <c r="EW1768" s="4"/>
      <c r="EX1768" s="4"/>
      <c r="EY1768" s="4"/>
      <c r="EZ1768" s="4"/>
      <c r="FA1768" s="4"/>
      <c r="FB1768" s="4"/>
      <c r="FC1768" s="4"/>
      <c r="FD1768" s="4"/>
      <c r="FE1768" s="4"/>
      <c r="FF1768" s="4"/>
      <c r="FG1768" s="4"/>
      <c r="FH1768" s="4"/>
      <c r="FI1768" s="4"/>
      <c r="FJ1768" s="4"/>
      <c r="FK1768" s="4"/>
      <c r="FL1768" s="4"/>
      <c r="FM1768" s="4"/>
      <c r="FN1768" s="4"/>
      <c r="FO1768" s="4"/>
      <c r="FP1768" s="4"/>
      <c r="FQ1768" s="4"/>
      <c r="FR1768" s="4"/>
      <c r="FS1768" s="4"/>
      <c r="FT1768" s="4"/>
      <c r="FU1768" s="4"/>
      <c r="FV1768" s="4"/>
      <c r="FW1768" s="4"/>
      <c r="FX1768" s="4"/>
      <c r="FY1768" s="4"/>
      <c r="FZ1768" s="4"/>
      <c r="GA1768" s="4"/>
      <c r="GB1768" s="4"/>
      <c r="GC1768" s="4"/>
      <c r="GD1768" s="4"/>
      <c r="GE1768" s="4"/>
      <c r="GF1768" s="4"/>
      <c r="GG1768" s="4"/>
      <c r="GH1768" s="4"/>
      <c r="GI1768" s="4"/>
      <c r="GJ1768" s="4"/>
      <c r="GK1768" s="4"/>
      <c r="GL1768" s="4"/>
      <c r="GM1768" s="4"/>
      <c r="GN1768" s="4"/>
      <c r="GO1768" s="4"/>
      <c r="GP1768" s="4"/>
      <c r="GQ1768" s="4"/>
      <c r="GR1768" s="4"/>
      <c r="GS1768" s="4"/>
      <c r="GT1768" s="4"/>
      <c r="GU1768" s="4"/>
      <c r="GV1768" s="4"/>
      <c r="GW1768" s="4"/>
      <c r="GX1768" s="4"/>
      <c r="GY1768" s="4"/>
      <c r="GZ1768" s="4"/>
      <c r="HA1768" s="4"/>
      <c r="HB1768" s="4"/>
      <c r="HC1768" s="4"/>
      <c r="HD1768" s="4"/>
      <c r="HE1768" s="4"/>
      <c r="HF1768" s="4"/>
      <c r="HG1768" s="4"/>
      <c r="HH1768" s="4"/>
      <c r="HI1768" s="4"/>
      <c r="HJ1768" s="4"/>
      <c r="HK1768" s="4"/>
      <c r="HL1768" s="4"/>
      <c r="HM1768" s="4"/>
      <c r="HN1768" s="4"/>
      <c r="HO1768" s="4"/>
      <c r="HP1768" s="4"/>
      <c r="HQ1768" s="4"/>
      <c r="HR1768" s="4"/>
      <c r="HS1768" s="4"/>
      <c r="HT1768" s="4"/>
      <c r="HU1768" s="4"/>
      <c r="HV1768" s="4"/>
      <c r="HW1768" s="4"/>
      <c r="HX1768" s="4"/>
      <c r="HY1768" s="4"/>
      <c r="HZ1768" s="4"/>
      <c r="IA1768" s="4"/>
      <c r="IB1768" s="4"/>
      <c r="IC1768" s="4"/>
      <c r="ID1768" s="4"/>
      <c r="IE1768" s="4"/>
      <c r="IF1768" s="4"/>
    </row>
    <row r="1769" spans="26:240" x14ac:dyDescent="0.2">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c r="CX1769" s="4"/>
      <c r="CY1769" s="4"/>
      <c r="CZ1769" s="4"/>
      <c r="DA1769" s="4"/>
      <c r="DB1769" s="4"/>
      <c r="DC1769" s="4"/>
      <c r="DD1769" s="4"/>
      <c r="DE1769" s="4"/>
      <c r="DF1769" s="4"/>
      <c r="DG1769" s="4"/>
      <c r="DH1769" s="4"/>
      <c r="DI1769" s="4"/>
      <c r="DJ1769" s="4"/>
      <c r="DK1769" s="4"/>
      <c r="DL1769" s="4"/>
      <c r="DM1769" s="4"/>
      <c r="DN1769" s="4"/>
      <c r="DO1769" s="4"/>
      <c r="DP1769" s="4"/>
      <c r="DQ1769" s="4"/>
      <c r="DR1769" s="4"/>
      <c r="DS1769" s="4"/>
      <c r="DT1769" s="4"/>
      <c r="DU1769" s="4"/>
      <c r="DV1769" s="4"/>
      <c r="DW1769" s="4"/>
      <c r="DX1769" s="4"/>
      <c r="DY1769" s="4"/>
      <c r="DZ1769" s="4"/>
      <c r="EA1769" s="4"/>
      <c r="EB1769" s="4"/>
      <c r="EC1769" s="4"/>
      <c r="ED1769" s="4"/>
      <c r="EE1769" s="4"/>
      <c r="EF1769" s="4"/>
      <c r="EG1769" s="4"/>
      <c r="EH1769" s="4"/>
      <c r="EI1769" s="4"/>
      <c r="EJ1769" s="4"/>
      <c r="EK1769" s="4"/>
      <c r="EL1769" s="4"/>
      <c r="EM1769" s="4"/>
      <c r="EN1769" s="4"/>
      <c r="EO1769" s="4"/>
      <c r="EP1769" s="4"/>
      <c r="EQ1769" s="4"/>
      <c r="ER1769" s="4"/>
      <c r="ES1769" s="4"/>
      <c r="ET1769" s="4"/>
      <c r="EU1769" s="4"/>
      <c r="EV1769" s="4"/>
      <c r="EW1769" s="4"/>
      <c r="EX1769" s="4"/>
      <c r="EY1769" s="4"/>
      <c r="EZ1769" s="4"/>
      <c r="FA1769" s="4"/>
      <c r="FB1769" s="4"/>
      <c r="FC1769" s="4"/>
      <c r="FD1769" s="4"/>
      <c r="FE1769" s="4"/>
      <c r="FF1769" s="4"/>
      <c r="FG1769" s="4"/>
      <c r="FH1769" s="4"/>
      <c r="FI1769" s="4"/>
      <c r="FJ1769" s="4"/>
      <c r="FK1769" s="4"/>
      <c r="FL1769" s="4"/>
      <c r="FM1769" s="4"/>
      <c r="FN1769" s="4"/>
      <c r="FO1769" s="4"/>
      <c r="FP1769" s="4"/>
      <c r="FQ1769" s="4"/>
      <c r="FR1769" s="4"/>
      <c r="FS1769" s="4"/>
      <c r="FT1769" s="4"/>
      <c r="FU1769" s="4"/>
      <c r="FV1769" s="4"/>
      <c r="FW1769" s="4"/>
      <c r="FX1769" s="4"/>
      <c r="FY1769" s="4"/>
      <c r="FZ1769" s="4"/>
      <c r="GA1769" s="4"/>
      <c r="GB1769" s="4"/>
      <c r="GC1769" s="4"/>
      <c r="GD1769" s="4"/>
      <c r="GE1769" s="4"/>
      <c r="GF1769" s="4"/>
      <c r="GG1769" s="4"/>
      <c r="GH1769" s="4"/>
      <c r="GI1769" s="4"/>
      <c r="GJ1769" s="4"/>
      <c r="GK1769" s="4"/>
      <c r="GL1769" s="4"/>
      <c r="GM1769" s="4"/>
      <c r="GN1769" s="4"/>
      <c r="GO1769" s="4"/>
      <c r="GP1769" s="4"/>
      <c r="GQ1769" s="4"/>
      <c r="GR1769" s="4"/>
      <c r="GS1769" s="4"/>
      <c r="GT1769" s="4"/>
      <c r="GU1769" s="4"/>
      <c r="GV1769" s="4"/>
      <c r="GW1769" s="4"/>
      <c r="GX1769" s="4"/>
      <c r="GY1769" s="4"/>
      <c r="GZ1769" s="4"/>
      <c r="HA1769" s="4"/>
      <c r="HB1769" s="4"/>
      <c r="HC1769" s="4"/>
      <c r="HD1769" s="4"/>
      <c r="HE1769" s="4"/>
      <c r="HF1769" s="4"/>
      <c r="HG1769" s="4"/>
      <c r="HH1769" s="4"/>
      <c r="HI1769" s="4"/>
      <c r="HJ1769" s="4"/>
      <c r="HK1769" s="4"/>
      <c r="HL1769" s="4"/>
      <c r="HM1769" s="4"/>
      <c r="HN1769" s="4"/>
      <c r="HO1769" s="4"/>
      <c r="HP1769" s="4"/>
      <c r="HQ1769" s="4"/>
      <c r="HR1769" s="4"/>
      <c r="HS1769" s="4"/>
      <c r="HT1769" s="4"/>
      <c r="HU1769" s="4"/>
      <c r="HV1769" s="4"/>
      <c r="HW1769" s="4"/>
      <c r="HX1769" s="4"/>
      <c r="HY1769" s="4"/>
      <c r="HZ1769" s="4"/>
      <c r="IA1769" s="4"/>
      <c r="IB1769" s="4"/>
      <c r="IC1769" s="4"/>
      <c r="ID1769" s="4"/>
      <c r="IE1769" s="4"/>
      <c r="IF1769" s="4"/>
    </row>
    <row r="1770" spans="26:240" x14ac:dyDescent="0.2">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c r="CX1770" s="4"/>
      <c r="CY1770" s="4"/>
      <c r="CZ1770" s="4"/>
      <c r="DA1770" s="4"/>
      <c r="DB1770" s="4"/>
      <c r="DC1770" s="4"/>
      <c r="DD1770" s="4"/>
      <c r="DE1770" s="4"/>
      <c r="DF1770" s="4"/>
      <c r="DG1770" s="4"/>
      <c r="DH1770" s="4"/>
      <c r="DI1770" s="4"/>
      <c r="DJ1770" s="4"/>
      <c r="DK1770" s="4"/>
      <c r="DL1770" s="4"/>
      <c r="DM1770" s="4"/>
      <c r="DN1770" s="4"/>
      <c r="DO1770" s="4"/>
      <c r="DP1770" s="4"/>
      <c r="DQ1770" s="4"/>
      <c r="DR1770" s="4"/>
      <c r="DS1770" s="4"/>
      <c r="DT1770" s="4"/>
      <c r="DU1770" s="4"/>
      <c r="DV1770" s="4"/>
      <c r="DW1770" s="4"/>
      <c r="DX1770" s="4"/>
      <c r="DY1770" s="4"/>
      <c r="DZ1770" s="4"/>
      <c r="EA1770" s="4"/>
      <c r="EB1770" s="4"/>
      <c r="EC1770" s="4"/>
      <c r="ED1770" s="4"/>
      <c r="EE1770" s="4"/>
      <c r="EF1770" s="4"/>
      <c r="EG1770" s="4"/>
      <c r="EH1770" s="4"/>
      <c r="EI1770" s="4"/>
      <c r="EJ1770" s="4"/>
      <c r="EK1770" s="4"/>
      <c r="EL1770" s="4"/>
      <c r="EM1770" s="4"/>
      <c r="EN1770" s="4"/>
      <c r="EO1770" s="4"/>
      <c r="EP1770" s="4"/>
      <c r="EQ1770" s="4"/>
      <c r="ER1770" s="4"/>
      <c r="ES1770" s="4"/>
      <c r="ET1770" s="4"/>
      <c r="EU1770" s="4"/>
      <c r="EV1770" s="4"/>
      <c r="EW1770" s="4"/>
      <c r="EX1770" s="4"/>
      <c r="EY1770" s="4"/>
      <c r="EZ1770" s="4"/>
      <c r="FA1770" s="4"/>
      <c r="FB1770" s="4"/>
      <c r="FC1770" s="4"/>
      <c r="FD1770" s="4"/>
      <c r="FE1770" s="4"/>
      <c r="FF1770" s="4"/>
      <c r="FG1770" s="4"/>
      <c r="FH1770" s="4"/>
      <c r="FI1770" s="4"/>
      <c r="FJ1770" s="4"/>
      <c r="FK1770" s="4"/>
      <c r="FL1770" s="4"/>
      <c r="FM1770" s="4"/>
      <c r="FN1770" s="4"/>
      <c r="FO1770" s="4"/>
      <c r="FP1770" s="4"/>
      <c r="FQ1770" s="4"/>
      <c r="FR1770" s="4"/>
      <c r="FS1770" s="4"/>
      <c r="FT1770" s="4"/>
      <c r="FU1770" s="4"/>
      <c r="FV1770" s="4"/>
      <c r="FW1770" s="4"/>
      <c r="FX1770" s="4"/>
      <c r="FY1770" s="4"/>
      <c r="FZ1770" s="4"/>
      <c r="GA1770" s="4"/>
      <c r="GB1770" s="4"/>
      <c r="GC1770" s="4"/>
      <c r="GD1770" s="4"/>
      <c r="GE1770" s="4"/>
      <c r="GF1770" s="4"/>
      <c r="GG1770" s="4"/>
      <c r="GH1770" s="4"/>
      <c r="GI1770" s="4"/>
      <c r="GJ1770" s="4"/>
      <c r="GK1770" s="4"/>
      <c r="GL1770" s="4"/>
      <c r="GM1770" s="4"/>
      <c r="GN1770" s="4"/>
      <c r="GO1770" s="4"/>
      <c r="GP1770" s="4"/>
      <c r="GQ1770" s="4"/>
      <c r="GR1770" s="4"/>
      <c r="GS1770" s="4"/>
      <c r="GT1770" s="4"/>
      <c r="GU1770" s="4"/>
      <c r="GV1770" s="4"/>
      <c r="GW1770" s="4"/>
      <c r="GX1770" s="4"/>
      <c r="GY1770" s="4"/>
      <c r="GZ1770" s="4"/>
      <c r="HA1770" s="4"/>
      <c r="HB1770" s="4"/>
      <c r="HC1770" s="4"/>
      <c r="HD1770" s="4"/>
      <c r="HE1770" s="4"/>
      <c r="HF1770" s="4"/>
      <c r="HG1770" s="4"/>
      <c r="HH1770" s="4"/>
      <c r="HI1770" s="4"/>
      <c r="HJ1770" s="4"/>
      <c r="HK1770" s="4"/>
      <c r="HL1770" s="4"/>
      <c r="HM1770" s="4"/>
      <c r="HN1770" s="4"/>
      <c r="HO1770" s="4"/>
      <c r="HP1770" s="4"/>
      <c r="HQ1770" s="4"/>
      <c r="HR1770" s="4"/>
      <c r="HS1770" s="4"/>
      <c r="HT1770" s="4"/>
      <c r="HU1770" s="4"/>
      <c r="HV1770" s="4"/>
      <c r="HW1770" s="4"/>
      <c r="HX1770" s="4"/>
      <c r="HY1770" s="4"/>
      <c r="HZ1770" s="4"/>
      <c r="IA1770" s="4"/>
      <c r="IB1770" s="4"/>
      <c r="IC1770" s="4"/>
      <c r="ID1770" s="4"/>
      <c r="IE1770" s="4"/>
      <c r="IF1770" s="4"/>
    </row>
    <row r="1771" spans="26:240" x14ac:dyDescent="0.2">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c r="CX1771" s="4"/>
      <c r="CY1771" s="4"/>
      <c r="CZ1771" s="4"/>
      <c r="DA1771" s="4"/>
      <c r="DB1771" s="4"/>
      <c r="DC1771" s="4"/>
      <c r="DD1771" s="4"/>
      <c r="DE1771" s="4"/>
      <c r="DF1771" s="4"/>
      <c r="DG1771" s="4"/>
      <c r="DH1771" s="4"/>
      <c r="DI1771" s="4"/>
      <c r="DJ1771" s="4"/>
      <c r="DK1771" s="4"/>
      <c r="DL1771" s="4"/>
      <c r="DM1771" s="4"/>
      <c r="DN1771" s="4"/>
      <c r="DO1771" s="4"/>
      <c r="DP1771" s="4"/>
      <c r="DQ1771" s="4"/>
      <c r="DR1771" s="4"/>
      <c r="DS1771" s="4"/>
      <c r="DT1771" s="4"/>
      <c r="DU1771" s="4"/>
      <c r="DV1771" s="4"/>
      <c r="DW1771" s="4"/>
      <c r="DX1771" s="4"/>
      <c r="DY1771" s="4"/>
      <c r="DZ1771" s="4"/>
      <c r="EA1771" s="4"/>
      <c r="EB1771" s="4"/>
      <c r="EC1771" s="4"/>
      <c r="ED1771" s="4"/>
      <c r="EE1771" s="4"/>
      <c r="EF1771" s="4"/>
      <c r="EG1771" s="4"/>
      <c r="EH1771" s="4"/>
      <c r="EI1771" s="4"/>
      <c r="EJ1771" s="4"/>
      <c r="EK1771" s="4"/>
      <c r="EL1771" s="4"/>
      <c r="EM1771" s="4"/>
      <c r="EN1771" s="4"/>
      <c r="EO1771" s="4"/>
      <c r="EP1771" s="4"/>
      <c r="EQ1771" s="4"/>
      <c r="ER1771" s="4"/>
      <c r="ES1771" s="4"/>
      <c r="ET1771" s="4"/>
      <c r="EU1771" s="4"/>
      <c r="EV1771" s="4"/>
      <c r="EW1771" s="4"/>
      <c r="EX1771" s="4"/>
      <c r="EY1771" s="4"/>
      <c r="EZ1771" s="4"/>
      <c r="FA1771" s="4"/>
      <c r="FB1771" s="4"/>
      <c r="FC1771" s="4"/>
      <c r="FD1771" s="4"/>
      <c r="FE1771" s="4"/>
      <c r="FF1771" s="4"/>
      <c r="FG1771" s="4"/>
      <c r="FH1771" s="4"/>
      <c r="FI1771" s="4"/>
      <c r="FJ1771" s="4"/>
      <c r="FK1771" s="4"/>
      <c r="FL1771" s="4"/>
      <c r="FM1771" s="4"/>
      <c r="FN1771" s="4"/>
      <c r="FO1771" s="4"/>
      <c r="FP1771" s="4"/>
      <c r="FQ1771" s="4"/>
      <c r="FR1771" s="4"/>
      <c r="FS1771" s="4"/>
      <c r="FT1771" s="4"/>
      <c r="FU1771" s="4"/>
      <c r="FV1771" s="4"/>
      <c r="FW1771" s="4"/>
      <c r="FX1771" s="4"/>
      <c r="FY1771" s="4"/>
      <c r="FZ1771" s="4"/>
      <c r="GA1771" s="4"/>
      <c r="GB1771" s="4"/>
      <c r="GC1771" s="4"/>
      <c r="GD1771" s="4"/>
      <c r="GE1771" s="4"/>
      <c r="GF1771" s="4"/>
      <c r="GG1771" s="4"/>
      <c r="GH1771" s="4"/>
      <c r="GI1771" s="4"/>
      <c r="GJ1771" s="4"/>
      <c r="GK1771" s="4"/>
      <c r="GL1771" s="4"/>
      <c r="GM1771" s="4"/>
      <c r="GN1771" s="4"/>
      <c r="GO1771" s="4"/>
      <c r="GP1771" s="4"/>
      <c r="GQ1771" s="4"/>
      <c r="GR1771" s="4"/>
      <c r="GS1771" s="4"/>
      <c r="GT1771" s="4"/>
      <c r="GU1771" s="4"/>
      <c r="GV1771" s="4"/>
      <c r="GW1771" s="4"/>
      <c r="GX1771" s="4"/>
      <c r="GY1771" s="4"/>
      <c r="GZ1771" s="4"/>
      <c r="HA1771" s="4"/>
      <c r="HB1771" s="4"/>
      <c r="HC1771" s="4"/>
      <c r="HD1771" s="4"/>
      <c r="HE1771" s="4"/>
      <c r="HF1771" s="4"/>
      <c r="HG1771" s="4"/>
      <c r="HH1771" s="4"/>
      <c r="HI1771" s="4"/>
      <c r="HJ1771" s="4"/>
      <c r="HK1771" s="4"/>
      <c r="HL1771" s="4"/>
      <c r="HM1771" s="4"/>
      <c r="HN1771" s="4"/>
      <c r="HO1771" s="4"/>
      <c r="HP1771" s="4"/>
      <c r="HQ1771" s="4"/>
      <c r="HR1771" s="4"/>
      <c r="HS1771" s="4"/>
      <c r="HT1771" s="4"/>
      <c r="HU1771" s="4"/>
      <c r="HV1771" s="4"/>
      <c r="HW1771" s="4"/>
      <c r="HX1771" s="4"/>
      <c r="HY1771" s="4"/>
      <c r="HZ1771" s="4"/>
      <c r="IA1771" s="4"/>
      <c r="IB1771" s="4"/>
      <c r="IC1771" s="4"/>
      <c r="ID1771" s="4"/>
      <c r="IE1771" s="4"/>
      <c r="IF1771" s="4"/>
    </row>
    <row r="1772" spans="26:240" x14ac:dyDescent="0.2">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c r="CX1772" s="4"/>
      <c r="CY1772" s="4"/>
      <c r="CZ1772" s="4"/>
      <c r="DA1772" s="4"/>
      <c r="DB1772" s="4"/>
      <c r="DC1772" s="4"/>
      <c r="DD1772" s="4"/>
      <c r="DE1772" s="4"/>
      <c r="DF1772" s="4"/>
      <c r="DG1772" s="4"/>
      <c r="DH1772" s="4"/>
      <c r="DI1772" s="4"/>
      <c r="DJ1772" s="4"/>
      <c r="DK1772" s="4"/>
      <c r="DL1772" s="4"/>
      <c r="DM1772" s="4"/>
      <c r="DN1772" s="4"/>
      <c r="DO1772" s="4"/>
      <c r="DP1772" s="4"/>
      <c r="DQ1772" s="4"/>
      <c r="DR1772" s="4"/>
      <c r="DS1772" s="4"/>
      <c r="DT1772" s="4"/>
      <c r="DU1772" s="4"/>
      <c r="DV1772" s="4"/>
      <c r="DW1772" s="4"/>
      <c r="DX1772" s="4"/>
      <c r="DY1772" s="4"/>
      <c r="DZ1772" s="4"/>
      <c r="EA1772" s="4"/>
      <c r="EB1772" s="4"/>
      <c r="EC1772" s="4"/>
      <c r="ED1772" s="4"/>
      <c r="EE1772" s="4"/>
      <c r="EF1772" s="4"/>
      <c r="EG1772" s="4"/>
      <c r="EH1772" s="4"/>
      <c r="EI1772" s="4"/>
      <c r="EJ1772" s="4"/>
      <c r="EK1772" s="4"/>
      <c r="EL1772" s="4"/>
      <c r="EM1772" s="4"/>
      <c r="EN1772" s="4"/>
      <c r="EO1772" s="4"/>
      <c r="EP1772" s="4"/>
      <c r="EQ1772" s="4"/>
      <c r="ER1772" s="4"/>
      <c r="ES1772" s="4"/>
      <c r="ET1772" s="4"/>
      <c r="EU1772" s="4"/>
      <c r="EV1772" s="4"/>
      <c r="EW1772" s="4"/>
      <c r="EX1772" s="4"/>
      <c r="EY1772" s="4"/>
      <c r="EZ1772" s="4"/>
      <c r="FA1772" s="4"/>
      <c r="FB1772" s="4"/>
      <c r="FC1772" s="4"/>
      <c r="FD1772" s="4"/>
      <c r="FE1772" s="4"/>
      <c r="FF1772" s="4"/>
      <c r="FG1772" s="4"/>
      <c r="FH1772" s="4"/>
      <c r="FI1772" s="4"/>
      <c r="FJ1772" s="4"/>
      <c r="FK1772" s="4"/>
      <c r="FL1772" s="4"/>
      <c r="FM1772" s="4"/>
      <c r="FN1772" s="4"/>
      <c r="FO1772" s="4"/>
      <c r="FP1772" s="4"/>
      <c r="FQ1772" s="4"/>
      <c r="FR1772" s="4"/>
      <c r="FS1772" s="4"/>
      <c r="FT1772" s="4"/>
      <c r="FU1772" s="4"/>
      <c r="FV1772" s="4"/>
      <c r="FW1772" s="4"/>
      <c r="FX1772" s="4"/>
      <c r="FY1772" s="4"/>
      <c r="FZ1772" s="4"/>
      <c r="GA1772" s="4"/>
      <c r="GB1772" s="4"/>
      <c r="GC1772" s="4"/>
      <c r="GD1772" s="4"/>
      <c r="GE1772" s="4"/>
      <c r="GF1772" s="4"/>
      <c r="GG1772" s="4"/>
      <c r="GH1772" s="4"/>
      <c r="GI1772" s="4"/>
      <c r="GJ1772" s="4"/>
      <c r="GK1772" s="4"/>
      <c r="GL1772" s="4"/>
      <c r="GM1772" s="4"/>
      <c r="GN1772" s="4"/>
      <c r="GO1772" s="4"/>
      <c r="GP1772" s="4"/>
      <c r="GQ1772" s="4"/>
      <c r="GR1772" s="4"/>
      <c r="GS1772" s="4"/>
      <c r="GT1772" s="4"/>
      <c r="GU1772" s="4"/>
      <c r="GV1772" s="4"/>
      <c r="GW1772" s="4"/>
      <c r="GX1772" s="4"/>
      <c r="GY1772" s="4"/>
      <c r="GZ1772" s="4"/>
      <c r="HA1772" s="4"/>
      <c r="HB1772" s="4"/>
      <c r="HC1772" s="4"/>
      <c r="HD1772" s="4"/>
      <c r="HE1772" s="4"/>
      <c r="HF1772" s="4"/>
      <c r="HG1772" s="4"/>
      <c r="HH1772" s="4"/>
      <c r="HI1772" s="4"/>
      <c r="HJ1772" s="4"/>
      <c r="HK1772" s="4"/>
      <c r="HL1772" s="4"/>
      <c r="HM1772" s="4"/>
      <c r="HN1772" s="4"/>
      <c r="HO1772" s="4"/>
      <c r="HP1772" s="4"/>
      <c r="HQ1772" s="4"/>
      <c r="HR1772" s="4"/>
      <c r="HS1772" s="4"/>
      <c r="HT1772" s="4"/>
      <c r="HU1772" s="4"/>
      <c r="HV1772" s="4"/>
      <c r="HW1772" s="4"/>
      <c r="HX1772" s="4"/>
      <c r="HY1772" s="4"/>
      <c r="HZ1772" s="4"/>
      <c r="IA1772" s="4"/>
      <c r="IB1772" s="4"/>
      <c r="IC1772" s="4"/>
      <c r="ID1772" s="4"/>
      <c r="IE1772" s="4"/>
      <c r="IF1772" s="4"/>
    </row>
    <row r="1773" spans="26:240" x14ac:dyDescent="0.2">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c r="CX1773" s="4"/>
      <c r="CY1773" s="4"/>
      <c r="CZ1773" s="4"/>
      <c r="DA1773" s="4"/>
      <c r="DB1773" s="4"/>
      <c r="DC1773" s="4"/>
      <c r="DD1773" s="4"/>
      <c r="DE1773" s="4"/>
      <c r="DF1773" s="4"/>
      <c r="DG1773" s="4"/>
      <c r="DH1773" s="4"/>
      <c r="DI1773" s="4"/>
      <c r="DJ1773" s="4"/>
      <c r="DK1773" s="4"/>
      <c r="DL1773" s="4"/>
      <c r="DM1773" s="4"/>
      <c r="DN1773" s="4"/>
      <c r="DO1773" s="4"/>
      <c r="DP1773" s="4"/>
      <c r="DQ1773" s="4"/>
      <c r="DR1773" s="4"/>
      <c r="DS1773" s="4"/>
      <c r="DT1773" s="4"/>
      <c r="DU1773" s="4"/>
      <c r="DV1773" s="4"/>
      <c r="DW1773" s="4"/>
      <c r="DX1773" s="4"/>
      <c r="DY1773" s="4"/>
      <c r="DZ1773" s="4"/>
      <c r="EA1773" s="4"/>
      <c r="EB1773" s="4"/>
      <c r="EC1773" s="4"/>
      <c r="ED1773" s="4"/>
      <c r="EE1773" s="4"/>
      <c r="EF1773" s="4"/>
      <c r="EG1773" s="4"/>
      <c r="EH1773" s="4"/>
      <c r="EI1773" s="4"/>
      <c r="EJ1773" s="4"/>
      <c r="EK1773" s="4"/>
      <c r="EL1773" s="4"/>
      <c r="EM1773" s="4"/>
      <c r="EN1773" s="4"/>
      <c r="EO1773" s="4"/>
      <c r="EP1773" s="4"/>
      <c r="EQ1773" s="4"/>
      <c r="ER1773" s="4"/>
      <c r="ES1773" s="4"/>
      <c r="ET1773" s="4"/>
      <c r="EU1773" s="4"/>
      <c r="EV1773" s="4"/>
      <c r="EW1773" s="4"/>
      <c r="EX1773" s="4"/>
      <c r="EY1773" s="4"/>
      <c r="EZ1773" s="4"/>
      <c r="FA1773" s="4"/>
      <c r="FB1773" s="4"/>
      <c r="FC1773" s="4"/>
      <c r="FD1773" s="4"/>
      <c r="FE1773" s="4"/>
      <c r="FF1773" s="4"/>
      <c r="FG1773" s="4"/>
      <c r="FH1773" s="4"/>
      <c r="FI1773" s="4"/>
      <c r="FJ1773" s="4"/>
      <c r="FK1773" s="4"/>
      <c r="FL1773" s="4"/>
      <c r="FM1773" s="4"/>
      <c r="FN1773" s="4"/>
      <c r="FO1773" s="4"/>
      <c r="FP1773" s="4"/>
      <c r="FQ1773" s="4"/>
      <c r="FR1773" s="4"/>
      <c r="FS1773" s="4"/>
      <c r="FT1773" s="4"/>
      <c r="FU1773" s="4"/>
      <c r="FV1773" s="4"/>
      <c r="FW1773" s="4"/>
      <c r="FX1773" s="4"/>
      <c r="FY1773" s="4"/>
      <c r="FZ1773" s="4"/>
      <c r="GA1773" s="4"/>
      <c r="GB1773" s="4"/>
      <c r="GC1773" s="4"/>
      <c r="GD1773" s="4"/>
      <c r="GE1773" s="4"/>
      <c r="GF1773" s="4"/>
      <c r="GG1773" s="4"/>
      <c r="GH1773" s="4"/>
      <c r="GI1773" s="4"/>
      <c r="GJ1773" s="4"/>
      <c r="GK1773" s="4"/>
      <c r="GL1773" s="4"/>
      <c r="GM1773" s="4"/>
      <c r="GN1773" s="4"/>
      <c r="GO1773" s="4"/>
      <c r="GP1773" s="4"/>
      <c r="GQ1773" s="4"/>
      <c r="GR1773" s="4"/>
      <c r="GS1773" s="4"/>
      <c r="GT1773" s="4"/>
      <c r="GU1773" s="4"/>
      <c r="GV1773" s="4"/>
      <c r="GW1773" s="4"/>
      <c r="GX1773" s="4"/>
      <c r="GY1773" s="4"/>
      <c r="GZ1773" s="4"/>
      <c r="HA1773" s="4"/>
      <c r="HB1773" s="4"/>
      <c r="HC1773" s="4"/>
      <c r="HD1773" s="4"/>
      <c r="HE1773" s="4"/>
      <c r="HF1773" s="4"/>
      <c r="HG1773" s="4"/>
      <c r="HH1773" s="4"/>
      <c r="HI1773" s="4"/>
      <c r="HJ1773" s="4"/>
      <c r="HK1773" s="4"/>
      <c r="HL1773" s="4"/>
      <c r="HM1773" s="4"/>
      <c r="HN1773" s="4"/>
      <c r="HO1773" s="4"/>
      <c r="HP1773" s="4"/>
      <c r="HQ1773" s="4"/>
      <c r="HR1773" s="4"/>
      <c r="HS1773" s="4"/>
      <c r="HT1773" s="4"/>
      <c r="HU1773" s="4"/>
      <c r="HV1773" s="4"/>
      <c r="HW1773" s="4"/>
      <c r="HX1773" s="4"/>
      <c r="HY1773" s="4"/>
      <c r="HZ1773" s="4"/>
      <c r="IA1773" s="4"/>
      <c r="IB1773" s="4"/>
      <c r="IC1773" s="4"/>
      <c r="ID1773" s="4"/>
      <c r="IE1773" s="4"/>
      <c r="IF1773" s="4"/>
    </row>
    <row r="1774" spans="26:240" x14ac:dyDescent="0.2">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c r="CX1774" s="4"/>
      <c r="CY1774" s="4"/>
      <c r="CZ1774" s="4"/>
      <c r="DA1774" s="4"/>
      <c r="DB1774" s="4"/>
      <c r="DC1774" s="4"/>
      <c r="DD1774" s="4"/>
      <c r="DE1774" s="4"/>
      <c r="DF1774" s="4"/>
      <c r="DG1774" s="4"/>
      <c r="DH1774" s="4"/>
      <c r="DI1774" s="4"/>
      <c r="DJ1774" s="4"/>
      <c r="DK1774" s="4"/>
      <c r="DL1774" s="4"/>
      <c r="DM1774" s="4"/>
      <c r="DN1774" s="4"/>
      <c r="DO1774" s="4"/>
      <c r="DP1774" s="4"/>
      <c r="DQ1774" s="4"/>
      <c r="DR1774" s="4"/>
      <c r="DS1774" s="4"/>
      <c r="DT1774" s="4"/>
      <c r="DU1774" s="4"/>
      <c r="DV1774" s="4"/>
      <c r="DW1774" s="4"/>
      <c r="DX1774" s="4"/>
      <c r="DY1774" s="4"/>
      <c r="DZ1774" s="4"/>
      <c r="EA1774" s="4"/>
      <c r="EB1774" s="4"/>
      <c r="EC1774" s="4"/>
      <c r="ED1774" s="4"/>
      <c r="EE1774" s="4"/>
      <c r="EF1774" s="4"/>
      <c r="EG1774" s="4"/>
      <c r="EH1774" s="4"/>
      <c r="EI1774" s="4"/>
      <c r="EJ1774" s="4"/>
      <c r="EK1774" s="4"/>
      <c r="EL1774" s="4"/>
      <c r="EM1774" s="4"/>
      <c r="EN1774" s="4"/>
      <c r="EO1774" s="4"/>
      <c r="EP1774" s="4"/>
      <c r="EQ1774" s="4"/>
      <c r="ER1774" s="4"/>
      <c r="ES1774" s="4"/>
      <c r="ET1774" s="4"/>
      <c r="EU1774" s="4"/>
      <c r="EV1774" s="4"/>
      <c r="EW1774" s="4"/>
      <c r="EX1774" s="4"/>
      <c r="EY1774" s="4"/>
      <c r="EZ1774" s="4"/>
      <c r="FA1774" s="4"/>
      <c r="FB1774" s="4"/>
      <c r="FC1774" s="4"/>
      <c r="FD1774" s="4"/>
      <c r="FE1774" s="4"/>
      <c r="FF1774" s="4"/>
      <c r="FG1774" s="4"/>
      <c r="FH1774" s="4"/>
      <c r="FI1774" s="4"/>
      <c r="FJ1774" s="4"/>
      <c r="FK1774" s="4"/>
      <c r="FL1774" s="4"/>
      <c r="FM1774" s="4"/>
      <c r="FN1774" s="4"/>
      <c r="FO1774" s="4"/>
      <c r="FP1774" s="4"/>
      <c r="FQ1774" s="4"/>
      <c r="FR1774" s="4"/>
      <c r="FS1774" s="4"/>
      <c r="FT1774" s="4"/>
      <c r="FU1774" s="4"/>
      <c r="FV1774" s="4"/>
      <c r="FW1774" s="4"/>
      <c r="FX1774" s="4"/>
      <c r="FY1774" s="4"/>
      <c r="FZ1774" s="4"/>
      <c r="GA1774" s="4"/>
      <c r="GB1774" s="4"/>
      <c r="GC1774" s="4"/>
      <c r="GD1774" s="4"/>
      <c r="GE1774" s="4"/>
      <c r="GF1774" s="4"/>
      <c r="GG1774" s="4"/>
      <c r="GH1774" s="4"/>
      <c r="GI1774" s="4"/>
      <c r="GJ1774" s="4"/>
      <c r="GK1774" s="4"/>
      <c r="GL1774" s="4"/>
      <c r="GM1774" s="4"/>
      <c r="GN1774" s="4"/>
      <c r="GO1774" s="4"/>
      <c r="GP1774" s="4"/>
      <c r="GQ1774" s="4"/>
      <c r="GR1774" s="4"/>
      <c r="GS1774" s="4"/>
      <c r="GT1774" s="4"/>
      <c r="GU1774" s="4"/>
      <c r="GV1774" s="4"/>
      <c r="GW1774" s="4"/>
      <c r="GX1774" s="4"/>
      <c r="GY1774" s="4"/>
      <c r="GZ1774" s="4"/>
      <c r="HA1774" s="4"/>
      <c r="HB1774" s="4"/>
      <c r="HC1774" s="4"/>
      <c r="HD1774" s="4"/>
      <c r="HE1774" s="4"/>
      <c r="HF1774" s="4"/>
      <c r="HG1774" s="4"/>
      <c r="HH1774" s="4"/>
      <c r="HI1774" s="4"/>
      <c r="HJ1774" s="4"/>
      <c r="HK1774" s="4"/>
      <c r="HL1774" s="4"/>
      <c r="HM1774" s="4"/>
      <c r="HN1774" s="4"/>
      <c r="HO1774" s="4"/>
      <c r="HP1774" s="4"/>
      <c r="HQ1774" s="4"/>
      <c r="HR1774" s="4"/>
      <c r="HS1774" s="4"/>
      <c r="HT1774" s="4"/>
      <c r="HU1774" s="4"/>
      <c r="HV1774" s="4"/>
      <c r="HW1774" s="4"/>
      <c r="HX1774" s="4"/>
      <c r="HY1774" s="4"/>
      <c r="HZ1774" s="4"/>
      <c r="IA1774" s="4"/>
      <c r="IB1774" s="4"/>
      <c r="IC1774" s="4"/>
      <c r="ID1774" s="4"/>
      <c r="IE1774" s="4"/>
      <c r="IF1774" s="4"/>
    </row>
    <row r="1775" spans="26:240" x14ac:dyDescent="0.2">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c r="CX1775" s="4"/>
      <c r="CY1775" s="4"/>
      <c r="CZ1775" s="4"/>
      <c r="DA1775" s="4"/>
      <c r="DB1775" s="4"/>
      <c r="DC1775" s="4"/>
      <c r="DD1775" s="4"/>
      <c r="DE1775" s="4"/>
      <c r="DF1775" s="4"/>
      <c r="DG1775" s="4"/>
      <c r="DH1775" s="4"/>
      <c r="DI1775" s="4"/>
      <c r="DJ1775" s="4"/>
      <c r="DK1775" s="4"/>
      <c r="DL1775" s="4"/>
      <c r="DM1775" s="4"/>
      <c r="DN1775" s="4"/>
      <c r="DO1775" s="4"/>
      <c r="DP1775" s="4"/>
      <c r="DQ1775" s="4"/>
      <c r="DR1775" s="4"/>
      <c r="DS1775" s="4"/>
      <c r="DT1775" s="4"/>
      <c r="DU1775" s="4"/>
      <c r="DV1775" s="4"/>
      <c r="DW1775" s="4"/>
      <c r="DX1775" s="4"/>
      <c r="DY1775" s="4"/>
      <c r="DZ1775" s="4"/>
      <c r="EA1775" s="4"/>
      <c r="EB1775" s="4"/>
      <c r="EC1775" s="4"/>
      <c r="ED1775" s="4"/>
      <c r="EE1775" s="4"/>
      <c r="EF1775" s="4"/>
      <c r="EG1775" s="4"/>
      <c r="EH1775" s="4"/>
      <c r="EI1775" s="4"/>
      <c r="EJ1775" s="4"/>
      <c r="EK1775" s="4"/>
      <c r="EL1775" s="4"/>
      <c r="EM1775" s="4"/>
      <c r="EN1775" s="4"/>
      <c r="EO1775" s="4"/>
      <c r="EP1775" s="4"/>
      <c r="EQ1775" s="4"/>
      <c r="ER1775" s="4"/>
      <c r="ES1775" s="4"/>
      <c r="ET1775" s="4"/>
      <c r="EU1775" s="4"/>
      <c r="EV1775" s="4"/>
      <c r="EW1775" s="4"/>
      <c r="EX1775" s="4"/>
      <c r="EY1775" s="4"/>
      <c r="EZ1775" s="4"/>
      <c r="FA1775" s="4"/>
      <c r="FB1775" s="4"/>
      <c r="FC1775" s="4"/>
      <c r="FD1775" s="4"/>
      <c r="FE1775" s="4"/>
      <c r="FF1775" s="4"/>
      <c r="FG1775" s="4"/>
      <c r="FH1775" s="4"/>
      <c r="FI1775" s="4"/>
      <c r="FJ1775" s="4"/>
      <c r="FK1775" s="4"/>
      <c r="FL1775" s="4"/>
      <c r="FM1775" s="4"/>
      <c r="FN1775" s="4"/>
      <c r="FO1775" s="4"/>
      <c r="FP1775" s="4"/>
      <c r="FQ1775" s="4"/>
      <c r="FR1775" s="4"/>
      <c r="FS1775" s="4"/>
      <c r="FT1775" s="4"/>
      <c r="FU1775" s="4"/>
      <c r="FV1775" s="4"/>
      <c r="FW1775" s="4"/>
      <c r="FX1775" s="4"/>
      <c r="FY1775" s="4"/>
      <c r="FZ1775" s="4"/>
      <c r="GA1775" s="4"/>
      <c r="GB1775" s="4"/>
      <c r="GC1775" s="4"/>
      <c r="GD1775" s="4"/>
      <c r="GE1775" s="4"/>
      <c r="GF1775" s="4"/>
      <c r="GG1775" s="4"/>
      <c r="GH1775" s="4"/>
      <c r="GI1775" s="4"/>
      <c r="GJ1775" s="4"/>
      <c r="GK1775" s="4"/>
      <c r="GL1775" s="4"/>
      <c r="GM1775" s="4"/>
      <c r="GN1775" s="4"/>
      <c r="GO1775" s="4"/>
      <c r="GP1775" s="4"/>
      <c r="GQ1775" s="4"/>
      <c r="GR1775" s="4"/>
      <c r="GS1775" s="4"/>
      <c r="GT1775" s="4"/>
      <c r="GU1775" s="4"/>
      <c r="GV1775" s="4"/>
      <c r="GW1775" s="4"/>
      <c r="GX1775" s="4"/>
      <c r="GY1775" s="4"/>
      <c r="GZ1775" s="4"/>
      <c r="HA1775" s="4"/>
      <c r="HB1775" s="4"/>
      <c r="HC1775" s="4"/>
      <c r="HD1775" s="4"/>
      <c r="HE1775" s="4"/>
      <c r="HF1775" s="4"/>
      <c r="HG1775" s="4"/>
      <c r="HH1775" s="4"/>
      <c r="HI1775" s="4"/>
      <c r="HJ1775" s="4"/>
      <c r="HK1775" s="4"/>
      <c r="HL1775" s="4"/>
      <c r="HM1775" s="4"/>
      <c r="HN1775" s="4"/>
      <c r="HO1775" s="4"/>
      <c r="HP1775" s="4"/>
      <c r="HQ1775" s="4"/>
      <c r="HR1775" s="4"/>
      <c r="HS1775" s="4"/>
      <c r="HT1775" s="4"/>
      <c r="HU1775" s="4"/>
      <c r="HV1775" s="4"/>
      <c r="HW1775" s="4"/>
      <c r="HX1775" s="4"/>
      <c r="HY1775" s="4"/>
      <c r="HZ1775" s="4"/>
      <c r="IA1775" s="4"/>
      <c r="IB1775" s="4"/>
      <c r="IC1775" s="4"/>
      <c r="ID1775" s="4"/>
      <c r="IE1775" s="4"/>
      <c r="IF1775" s="4"/>
    </row>
    <row r="1776" spans="26:240" x14ac:dyDescent="0.2">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c r="CX1776" s="4"/>
      <c r="CY1776" s="4"/>
      <c r="CZ1776" s="4"/>
      <c r="DA1776" s="4"/>
      <c r="DB1776" s="4"/>
      <c r="DC1776" s="4"/>
      <c r="DD1776" s="4"/>
      <c r="DE1776" s="4"/>
      <c r="DF1776" s="4"/>
      <c r="DG1776" s="4"/>
      <c r="DH1776" s="4"/>
      <c r="DI1776" s="4"/>
      <c r="DJ1776" s="4"/>
      <c r="DK1776" s="4"/>
      <c r="DL1776" s="4"/>
      <c r="DM1776" s="4"/>
      <c r="DN1776" s="4"/>
      <c r="DO1776" s="4"/>
      <c r="DP1776" s="4"/>
      <c r="DQ1776" s="4"/>
      <c r="DR1776" s="4"/>
      <c r="DS1776" s="4"/>
      <c r="DT1776" s="4"/>
      <c r="DU1776" s="4"/>
      <c r="DV1776" s="4"/>
      <c r="DW1776" s="4"/>
      <c r="DX1776" s="4"/>
      <c r="DY1776" s="4"/>
      <c r="DZ1776" s="4"/>
      <c r="EA1776" s="4"/>
      <c r="EB1776" s="4"/>
      <c r="EC1776" s="4"/>
      <c r="ED1776" s="4"/>
      <c r="EE1776" s="4"/>
      <c r="EF1776" s="4"/>
      <c r="EG1776" s="4"/>
      <c r="EH1776" s="4"/>
      <c r="EI1776" s="4"/>
      <c r="EJ1776" s="4"/>
      <c r="EK1776" s="4"/>
      <c r="EL1776" s="4"/>
      <c r="EM1776" s="4"/>
      <c r="EN1776" s="4"/>
      <c r="EO1776" s="4"/>
      <c r="EP1776" s="4"/>
      <c r="EQ1776" s="4"/>
      <c r="ER1776" s="4"/>
      <c r="ES1776" s="4"/>
      <c r="ET1776" s="4"/>
      <c r="EU1776" s="4"/>
      <c r="EV1776" s="4"/>
      <c r="EW1776" s="4"/>
      <c r="EX1776" s="4"/>
      <c r="EY1776" s="4"/>
      <c r="EZ1776" s="4"/>
      <c r="FA1776" s="4"/>
      <c r="FB1776" s="4"/>
      <c r="FC1776" s="4"/>
      <c r="FD1776" s="4"/>
      <c r="FE1776" s="4"/>
      <c r="FF1776" s="4"/>
      <c r="FG1776" s="4"/>
      <c r="FH1776" s="4"/>
      <c r="FI1776" s="4"/>
      <c r="FJ1776" s="4"/>
      <c r="FK1776" s="4"/>
      <c r="FL1776" s="4"/>
      <c r="FM1776" s="4"/>
      <c r="FN1776" s="4"/>
      <c r="FO1776" s="4"/>
      <c r="FP1776" s="4"/>
      <c r="FQ1776" s="4"/>
      <c r="FR1776" s="4"/>
      <c r="FS1776" s="4"/>
      <c r="FT1776" s="4"/>
      <c r="FU1776" s="4"/>
      <c r="FV1776" s="4"/>
      <c r="FW1776" s="4"/>
      <c r="FX1776" s="4"/>
      <c r="FY1776" s="4"/>
      <c r="FZ1776" s="4"/>
      <c r="GA1776" s="4"/>
      <c r="GB1776" s="4"/>
      <c r="GC1776" s="4"/>
      <c r="GD1776" s="4"/>
      <c r="GE1776" s="4"/>
      <c r="GF1776" s="4"/>
      <c r="GG1776" s="4"/>
      <c r="GH1776" s="4"/>
      <c r="GI1776" s="4"/>
      <c r="GJ1776" s="4"/>
      <c r="GK1776" s="4"/>
      <c r="GL1776" s="4"/>
      <c r="GM1776" s="4"/>
      <c r="GN1776" s="4"/>
      <c r="GO1776" s="4"/>
      <c r="GP1776" s="4"/>
      <c r="GQ1776" s="4"/>
      <c r="GR1776" s="4"/>
      <c r="GS1776" s="4"/>
      <c r="GT1776" s="4"/>
      <c r="GU1776" s="4"/>
      <c r="GV1776" s="4"/>
      <c r="GW1776" s="4"/>
      <c r="GX1776" s="4"/>
      <c r="GY1776" s="4"/>
      <c r="GZ1776" s="4"/>
      <c r="HA1776" s="4"/>
      <c r="HB1776" s="4"/>
      <c r="HC1776" s="4"/>
      <c r="HD1776" s="4"/>
      <c r="HE1776" s="4"/>
      <c r="HF1776" s="4"/>
      <c r="HG1776" s="4"/>
      <c r="HH1776" s="4"/>
      <c r="HI1776" s="4"/>
      <c r="HJ1776" s="4"/>
      <c r="HK1776" s="4"/>
      <c r="HL1776" s="4"/>
      <c r="HM1776" s="4"/>
      <c r="HN1776" s="4"/>
      <c r="HO1776" s="4"/>
      <c r="HP1776" s="4"/>
      <c r="HQ1776" s="4"/>
      <c r="HR1776" s="4"/>
      <c r="HS1776" s="4"/>
      <c r="HT1776" s="4"/>
      <c r="HU1776" s="4"/>
      <c r="HV1776" s="4"/>
      <c r="HW1776" s="4"/>
      <c r="HX1776" s="4"/>
      <c r="HY1776" s="4"/>
      <c r="HZ1776" s="4"/>
      <c r="IA1776" s="4"/>
      <c r="IB1776" s="4"/>
      <c r="IC1776" s="4"/>
      <c r="ID1776" s="4"/>
      <c r="IE1776" s="4"/>
      <c r="IF1776" s="4"/>
    </row>
    <row r="1777" spans="26:240" x14ac:dyDescent="0.2">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c r="CX1777" s="4"/>
      <c r="CY1777" s="4"/>
      <c r="CZ1777" s="4"/>
      <c r="DA1777" s="4"/>
      <c r="DB1777" s="4"/>
      <c r="DC1777" s="4"/>
      <c r="DD1777" s="4"/>
      <c r="DE1777" s="4"/>
      <c r="DF1777" s="4"/>
      <c r="DG1777" s="4"/>
      <c r="DH1777" s="4"/>
      <c r="DI1777" s="4"/>
      <c r="DJ1777" s="4"/>
      <c r="DK1777" s="4"/>
      <c r="DL1777" s="4"/>
      <c r="DM1777" s="4"/>
      <c r="DN1777" s="4"/>
      <c r="DO1777" s="4"/>
      <c r="DP1777" s="4"/>
      <c r="DQ1777" s="4"/>
      <c r="DR1777" s="4"/>
      <c r="DS1777" s="4"/>
      <c r="DT1777" s="4"/>
      <c r="DU1777" s="4"/>
      <c r="DV1777" s="4"/>
      <c r="DW1777" s="4"/>
      <c r="DX1777" s="4"/>
      <c r="DY1777" s="4"/>
      <c r="DZ1777" s="4"/>
      <c r="EA1777" s="4"/>
      <c r="EB1777" s="4"/>
      <c r="EC1777" s="4"/>
      <c r="ED1777" s="4"/>
      <c r="EE1777" s="4"/>
      <c r="EF1777" s="4"/>
      <c r="EG1777" s="4"/>
      <c r="EH1777" s="4"/>
      <c r="EI1777" s="4"/>
      <c r="EJ1777" s="4"/>
      <c r="EK1777" s="4"/>
      <c r="EL1777" s="4"/>
      <c r="EM1777" s="4"/>
      <c r="EN1777" s="4"/>
      <c r="EO1777" s="4"/>
      <c r="EP1777" s="4"/>
      <c r="EQ1777" s="4"/>
      <c r="ER1777" s="4"/>
      <c r="ES1777" s="4"/>
      <c r="ET1777" s="4"/>
      <c r="EU1777" s="4"/>
      <c r="EV1777" s="4"/>
      <c r="EW1777" s="4"/>
      <c r="EX1777" s="4"/>
      <c r="EY1777" s="4"/>
      <c r="EZ1777" s="4"/>
      <c r="FA1777" s="4"/>
      <c r="FB1777" s="4"/>
      <c r="FC1777" s="4"/>
      <c r="FD1777" s="4"/>
      <c r="FE1777" s="4"/>
      <c r="FF1777" s="4"/>
      <c r="FG1777" s="4"/>
      <c r="FH1777" s="4"/>
      <c r="FI1777" s="4"/>
      <c r="FJ1777" s="4"/>
      <c r="FK1777" s="4"/>
      <c r="FL1777" s="4"/>
      <c r="FM1777" s="4"/>
      <c r="FN1777" s="4"/>
      <c r="FO1777" s="4"/>
      <c r="FP1777" s="4"/>
      <c r="FQ1777" s="4"/>
      <c r="FR1777" s="4"/>
      <c r="FS1777" s="4"/>
      <c r="FT1777" s="4"/>
      <c r="FU1777" s="4"/>
      <c r="FV1777" s="4"/>
      <c r="FW1777" s="4"/>
      <c r="FX1777" s="4"/>
      <c r="FY1777" s="4"/>
      <c r="FZ1777" s="4"/>
      <c r="GA1777" s="4"/>
      <c r="GB1777" s="4"/>
      <c r="GC1777" s="4"/>
      <c r="GD1777" s="4"/>
      <c r="GE1777" s="4"/>
      <c r="GF1777" s="4"/>
      <c r="GG1777" s="4"/>
      <c r="GH1777" s="4"/>
      <c r="GI1777" s="4"/>
      <c r="GJ1777" s="4"/>
      <c r="GK1777" s="4"/>
      <c r="GL1777" s="4"/>
      <c r="GM1777" s="4"/>
      <c r="GN1777" s="4"/>
      <c r="GO1777" s="4"/>
      <c r="GP1777" s="4"/>
      <c r="GQ1777" s="4"/>
      <c r="GR1777" s="4"/>
      <c r="GS1777" s="4"/>
      <c r="GT1777" s="4"/>
      <c r="GU1777" s="4"/>
      <c r="GV1777" s="4"/>
      <c r="GW1777" s="4"/>
      <c r="GX1777" s="4"/>
      <c r="GY1777" s="4"/>
      <c r="GZ1777" s="4"/>
      <c r="HA1777" s="4"/>
      <c r="HB1777" s="4"/>
      <c r="HC1777" s="4"/>
      <c r="HD1777" s="4"/>
      <c r="HE1777" s="4"/>
      <c r="HF1777" s="4"/>
      <c r="HG1777" s="4"/>
      <c r="HH1777" s="4"/>
      <c r="HI1777" s="4"/>
      <c r="HJ1777" s="4"/>
      <c r="HK1777" s="4"/>
      <c r="HL1777" s="4"/>
      <c r="HM1777" s="4"/>
      <c r="HN1777" s="4"/>
      <c r="HO1777" s="4"/>
      <c r="HP1777" s="4"/>
      <c r="HQ1777" s="4"/>
      <c r="HR1777" s="4"/>
      <c r="HS1777" s="4"/>
      <c r="HT1777" s="4"/>
      <c r="HU1777" s="4"/>
      <c r="HV1777" s="4"/>
      <c r="HW1777" s="4"/>
      <c r="HX1777" s="4"/>
      <c r="HY1777" s="4"/>
      <c r="HZ1777" s="4"/>
      <c r="IA1777" s="4"/>
      <c r="IB1777" s="4"/>
      <c r="IC1777" s="4"/>
      <c r="ID1777" s="4"/>
      <c r="IE1777" s="4"/>
      <c r="IF1777" s="4"/>
    </row>
    <row r="1778" spans="26:240" x14ac:dyDescent="0.2">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c r="CX1778" s="4"/>
      <c r="CY1778" s="4"/>
      <c r="CZ1778" s="4"/>
      <c r="DA1778" s="4"/>
      <c r="DB1778" s="4"/>
      <c r="DC1778" s="4"/>
      <c r="DD1778" s="4"/>
      <c r="DE1778" s="4"/>
      <c r="DF1778" s="4"/>
      <c r="DG1778" s="4"/>
      <c r="DH1778" s="4"/>
      <c r="DI1778" s="4"/>
      <c r="DJ1778" s="4"/>
      <c r="DK1778" s="4"/>
      <c r="DL1778" s="4"/>
      <c r="DM1778" s="4"/>
      <c r="DN1778" s="4"/>
      <c r="DO1778" s="4"/>
      <c r="DP1778" s="4"/>
      <c r="DQ1778" s="4"/>
      <c r="DR1778" s="4"/>
      <c r="DS1778" s="4"/>
      <c r="DT1778" s="4"/>
      <c r="DU1778" s="4"/>
      <c r="DV1778" s="4"/>
      <c r="DW1778" s="4"/>
      <c r="DX1778" s="4"/>
      <c r="DY1778" s="4"/>
      <c r="DZ1778" s="4"/>
      <c r="EA1778" s="4"/>
      <c r="EB1778" s="4"/>
      <c r="EC1778" s="4"/>
      <c r="ED1778" s="4"/>
      <c r="EE1778" s="4"/>
      <c r="EF1778" s="4"/>
      <c r="EG1778" s="4"/>
      <c r="EH1778" s="4"/>
      <c r="EI1778" s="4"/>
      <c r="EJ1778" s="4"/>
      <c r="EK1778" s="4"/>
      <c r="EL1778" s="4"/>
      <c r="EM1778" s="4"/>
      <c r="EN1778" s="4"/>
      <c r="EO1778" s="4"/>
      <c r="EP1778" s="4"/>
      <c r="EQ1778" s="4"/>
      <c r="ER1778" s="4"/>
      <c r="ES1778" s="4"/>
      <c r="ET1778" s="4"/>
      <c r="EU1778" s="4"/>
      <c r="EV1778" s="4"/>
      <c r="EW1778" s="4"/>
      <c r="EX1778" s="4"/>
      <c r="EY1778" s="4"/>
      <c r="EZ1778" s="4"/>
      <c r="FA1778" s="4"/>
      <c r="FB1778" s="4"/>
      <c r="FC1778" s="4"/>
      <c r="FD1778" s="4"/>
      <c r="FE1778" s="4"/>
      <c r="FF1778" s="4"/>
      <c r="FG1778" s="4"/>
      <c r="FH1778" s="4"/>
      <c r="FI1778" s="4"/>
      <c r="FJ1778" s="4"/>
      <c r="FK1778" s="4"/>
      <c r="FL1778" s="4"/>
      <c r="FM1778" s="4"/>
      <c r="FN1778" s="4"/>
      <c r="FO1778" s="4"/>
      <c r="FP1778" s="4"/>
      <c r="FQ1778" s="4"/>
      <c r="FR1778" s="4"/>
      <c r="FS1778" s="4"/>
      <c r="FT1778" s="4"/>
      <c r="FU1778" s="4"/>
      <c r="FV1778" s="4"/>
      <c r="FW1778" s="4"/>
      <c r="FX1778" s="4"/>
      <c r="FY1778" s="4"/>
      <c r="FZ1778" s="4"/>
      <c r="GA1778" s="4"/>
      <c r="GB1778" s="4"/>
      <c r="GC1778" s="4"/>
      <c r="GD1778" s="4"/>
      <c r="GE1778" s="4"/>
      <c r="GF1778" s="4"/>
      <c r="GG1778" s="4"/>
      <c r="GH1778" s="4"/>
      <c r="GI1778" s="4"/>
      <c r="GJ1778" s="4"/>
      <c r="GK1778" s="4"/>
      <c r="GL1778" s="4"/>
      <c r="GM1778" s="4"/>
      <c r="GN1778" s="4"/>
      <c r="GO1778" s="4"/>
      <c r="GP1778" s="4"/>
      <c r="GQ1778" s="4"/>
      <c r="GR1778" s="4"/>
      <c r="GS1778" s="4"/>
      <c r="GT1778" s="4"/>
      <c r="GU1778" s="4"/>
      <c r="GV1778" s="4"/>
      <c r="GW1778" s="4"/>
      <c r="GX1778" s="4"/>
      <c r="GY1778" s="4"/>
      <c r="GZ1778" s="4"/>
      <c r="HA1778" s="4"/>
      <c r="HB1778" s="4"/>
      <c r="HC1778" s="4"/>
      <c r="HD1778" s="4"/>
      <c r="HE1778" s="4"/>
      <c r="HF1778" s="4"/>
      <c r="HG1778" s="4"/>
      <c r="HH1778" s="4"/>
      <c r="HI1778" s="4"/>
      <c r="HJ1778" s="4"/>
      <c r="HK1778" s="4"/>
      <c r="HL1778" s="4"/>
      <c r="HM1778" s="4"/>
      <c r="HN1778" s="4"/>
      <c r="HO1778" s="4"/>
      <c r="HP1778" s="4"/>
      <c r="HQ1778" s="4"/>
      <c r="HR1778" s="4"/>
      <c r="HS1778" s="4"/>
      <c r="HT1778" s="4"/>
      <c r="HU1778" s="4"/>
      <c r="HV1778" s="4"/>
      <c r="HW1778" s="4"/>
      <c r="HX1778" s="4"/>
      <c r="HY1778" s="4"/>
      <c r="HZ1778" s="4"/>
      <c r="IA1778" s="4"/>
      <c r="IB1778" s="4"/>
      <c r="IC1778" s="4"/>
      <c r="ID1778" s="4"/>
      <c r="IE1778" s="4"/>
      <c r="IF1778" s="4"/>
    </row>
    <row r="1779" spans="26:240" x14ac:dyDescent="0.2">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c r="CX1779" s="4"/>
      <c r="CY1779" s="4"/>
      <c r="CZ1779" s="4"/>
      <c r="DA1779" s="4"/>
      <c r="DB1779" s="4"/>
      <c r="DC1779" s="4"/>
      <c r="DD1779" s="4"/>
      <c r="DE1779" s="4"/>
      <c r="DF1779" s="4"/>
      <c r="DG1779" s="4"/>
      <c r="DH1779" s="4"/>
      <c r="DI1779" s="4"/>
      <c r="DJ1779" s="4"/>
      <c r="DK1779" s="4"/>
      <c r="DL1779" s="4"/>
      <c r="DM1779" s="4"/>
      <c r="DN1779" s="4"/>
      <c r="DO1779" s="4"/>
      <c r="DP1779" s="4"/>
      <c r="DQ1779" s="4"/>
      <c r="DR1779" s="4"/>
      <c r="DS1779" s="4"/>
      <c r="DT1779" s="4"/>
      <c r="DU1779" s="4"/>
      <c r="DV1779" s="4"/>
      <c r="DW1779" s="4"/>
      <c r="DX1779" s="4"/>
      <c r="DY1779" s="4"/>
      <c r="DZ1779" s="4"/>
      <c r="EA1779" s="4"/>
      <c r="EB1779" s="4"/>
      <c r="EC1779" s="4"/>
      <c r="ED1779" s="4"/>
      <c r="EE1779" s="4"/>
      <c r="EF1779" s="4"/>
      <c r="EG1779" s="4"/>
      <c r="EH1779" s="4"/>
      <c r="EI1779" s="4"/>
      <c r="EJ1779" s="4"/>
      <c r="EK1779" s="4"/>
      <c r="EL1779" s="4"/>
      <c r="EM1779" s="4"/>
      <c r="EN1779" s="4"/>
      <c r="EO1779" s="4"/>
      <c r="EP1779" s="4"/>
      <c r="EQ1779" s="4"/>
      <c r="ER1779" s="4"/>
      <c r="ES1779" s="4"/>
      <c r="ET1779" s="4"/>
      <c r="EU1779" s="4"/>
      <c r="EV1779" s="4"/>
      <c r="EW1779" s="4"/>
      <c r="EX1779" s="4"/>
      <c r="EY1779" s="4"/>
      <c r="EZ1779" s="4"/>
      <c r="FA1779" s="4"/>
      <c r="FB1779" s="4"/>
      <c r="FC1779" s="4"/>
      <c r="FD1779" s="4"/>
      <c r="FE1779" s="4"/>
      <c r="FF1779" s="4"/>
      <c r="FG1779" s="4"/>
      <c r="FH1779" s="4"/>
      <c r="FI1779" s="4"/>
      <c r="FJ1779" s="4"/>
      <c r="FK1779" s="4"/>
      <c r="FL1779" s="4"/>
      <c r="FM1779" s="4"/>
      <c r="FN1779" s="4"/>
      <c r="FO1779" s="4"/>
      <c r="FP1779" s="4"/>
      <c r="FQ1779" s="4"/>
      <c r="FR1779" s="4"/>
      <c r="FS1779" s="4"/>
      <c r="FT1779" s="4"/>
      <c r="FU1779" s="4"/>
      <c r="FV1779" s="4"/>
      <c r="FW1779" s="4"/>
      <c r="FX1779" s="4"/>
      <c r="FY1779" s="4"/>
      <c r="FZ1779" s="4"/>
      <c r="GA1779" s="4"/>
      <c r="GB1779" s="4"/>
      <c r="GC1779" s="4"/>
      <c r="GD1779" s="4"/>
      <c r="GE1779" s="4"/>
      <c r="GF1779" s="4"/>
      <c r="GG1779" s="4"/>
      <c r="GH1779" s="4"/>
      <c r="GI1779" s="4"/>
      <c r="GJ1779" s="4"/>
      <c r="GK1779" s="4"/>
      <c r="GL1779" s="4"/>
      <c r="GM1779" s="4"/>
      <c r="GN1779" s="4"/>
      <c r="GO1779" s="4"/>
      <c r="GP1779" s="4"/>
      <c r="GQ1779" s="4"/>
      <c r="GR1779" s="4"/>
      <c r="GS1779" s="4"/>
      <c r="GT1779" s="4"/>
      <c r="GU1779" s="4"/>
      <c r="GV1779" s="4"/>
      <c r="GW1779" s="4"/>
      <c r="GX1779" s="4"/>
      <c r="GY1779" s="4"/>
      <c r="GZ1779" s="4"/>
      <c r="HA1779" s="4"/>
      <c r="HB1779" s="4"/>
      <c r="HC1779" s="4"/>
      <c r="HD1779" s="4"/>
      <c r="HE1779" s="4"/>
      <c r="HF1779" s="4"/>
      <c r="HG1779" s="4"/>
      <c r="HH1779" s="4"/>
      <c r="HI1779" s="4"/>
      <c r="HJ1779" s="4"/>
      <c r="HK1779" s="4"/>
      <c r="HL1779" s="4"/>
      <c r="HM1779" s="4"/>
      <c r="HN1779" s="4"/>
      <c r="HO1779" s="4"/>
      <c r="HP1779" s="4"/>
      <c r="HQ1779" s="4"/>
      <c r="HR1779" s="4"/>
      <c r="HS1779" s="4"/>
      <c r="HT1779" s="4"/>
      <c r="HU1779" s="4"/>
      <c r="HV1779" s="4"/>
      <c r="HW1779" s="4"/>
      <c r="HX1779" s="4"/>
      <c r="HY1779" s="4"/>
      <c r="HZ1779" s="4"/>
      <c r="IA1779" s="4"/>
      <c r="IB1779" s="4"/>
      <c r="IC1779" s="4"/>
      <c r="ID1779" s="4"/>
      <c r="IE1779" s="4"/>
      <c r="IF1779" s="4"/>
    </row>
    <row r="1780" spans="26:240" x14ac:dyDescent="0.2">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c r="CX1780" s="4"/>
      <c r="CY1780" s="4"/>
      <c r="CZ1780" s="4"/>
      <c r="DA1780" s="4"/>
      <c r="DB1780" s="4"/>
      <c r="DC1780" s="4"/>
      <c r="DD1780" s="4"/>
      <c r="DE1780" s="4"/>
      <c r="DF1780" s="4"/>
      <c r="DG1780" s="4"/>
      <c r="DH1780" s="4"/>
      <c r="DI1780" s="4"/>
      <c r="DJ1780" s="4"/>
      <c r="DK1780" s="4"/>
      <c r="DL1780" s="4"/>
      <c r="DM1780" s="4"/>
      <c r="DN1780" s="4"/>
      <c r="DO1780" s="4"/>
      <c r="DP1780" s="4"/>
      <c r="DQ1780" s="4"/>
      <c r="DR1780" s="4"/>
      <c r="DS1780" s="4"/>
      <c r="DT1780" s="4"/>
      <c r="DU1780" s="4"/>
      <c r="DV1780" s="4"/>
      <c r="DW1780" s="4"/>
      <c r="DX1780" s="4"/>
      <c r="DY1780" s="4"/>
      <c r="DZ1780" s="4"/>
      <c r="EA1780" s="4"/>
      <c r="EB1780" s="4"/>
      <c r="EC1780" s="4"/>
      <c r="ED1780" s="4"/>
      <c r="EE1780" s="4"/>
      <c r="EF1780" s="4"/>
      <c r="EG1780" s="4"/>
      <c r="EH1780" s="4"/>
      <c r="EI1780" s="4"/>
      <c r="EJ1780" s="4"/>
      <c r="EK1780" s="4"/>
      <c r="EL1780" s="4"/>
      <c r="EM1780" s="4"/>
      <c r="EN1780" s="4"/>
      <c r="EO1780" s="4"/>
      <c r="EP1780" s="4"/>
      <c r="EQ1780" s="4"/>
      <c r="ER1780" s="4"/>
      <c r="ES1780" s="4"/>
      <c r="ET1780" s="4"/>
      <c r="EU1780" s="4"/>
      <c r="EV1780" s="4"/>
      <c r="EW1780" s="4"/>
      <c r="EX1780" s="4"/>
      <c r="EY1780" s="4"/>
      <c r="EZ1780" s="4"/>
      <c r="FA1780" s="4"/>
      <c r="FB1780" s="4"/>
      <c r="FC1780" s="4"/>
      <c r="FD1780" s="4"/>
      <c r="FE1780" s="4"/>
      <c r="FF1780" s="4"/>
      <c r="FG1780" s="4"/>
      <c r="FH1780" s="4"/>
      <c r="FI1780" s="4"/>
      <c r="FJ1780" s="4"/>
      <c r="FK1780" s="4"/>
      <c r="FL1780" s="4"/>
      <c r="FM1780" s="4"/>
      <c r="FN1780" s="4"/>
      <c r="FO1780" s="4"/>
      <c r="FP1780" s="4"/>
      <c r="FQ1780" s="4"/>
      <c r="FR1780" s="4"/>
      <c r="FS1780" s="4"/>
      <c r="FT1780" s="4"/>
      <c r="FU1780" s="4"/>
      <c r="FV1780" s="4"/>
      <c r="FW1780" s="4"/>
      <c r="FX1780" s="4"/>
      <c r="FY1780" s="4"/>
      <c r="FZ1780" s="4"/>
      <c r="GA1780" s="4"/>
      <c r="GB1780" s="4"/>
      <c r="GC1780" s="4"/>
      <c r="GD1780" s="4"/>
      <c r="GE1780" s="4"/>
      <c r="GF1780" s="4"/>
      <c r="GG1780" s="4"/>
      <c r="GH1780" s="4"/>
      <c r="GI1780" s="4"/>
      <c r="GJ1780" s="4"/>
      <c r="GK1780" s="4"/>
      <c r="GL1780" s="4"/>
      <c r="GM1780" s="4"/>
      <c r="GN1780" s="4"/>
      <c r="GO1780" s="4"/>
      <c r="GP1780" s="4"/>
      <c r="GQ1780" s="4"/>
      <c r="GR1780" s="4"/>
      <c r="GS1780" s="4"/>
      <c r="GT1780" s="4"/>
      <c r="GU1780" s="4"/>
      <c r="GV1780" s="4"/>
      <c r="GW1780" s="4"/>
      <c r="GX1780" s="4"/>
      <c r="GY1780" s="4"/>
      <c r="GZ1780" s="4"/>
      <c r="HA1780" s="4"/>
      <c r="HB1780" s="4"/>
      <c r="HC1780" s="4"/>
      <c r="HD1780" s="4"/>
      <c r="HE1780" s="4"/>
      <c r="HF1780" s="4"/>
      <c r="HG1780" s="4"/>
      <c r="HH1780" s="4"/>
      <c r="HI1780" s="4"/>
      <c r="HJ1780" s="4"/>
      <c r="HK1780" s="4"/>
      <c r="HL1780" s="4"/>
      <c r="HM1780" s="4"/>
      <c r="HN1780" s="4"/>
      <c r="HO1780" s="4"/>
      <c r="HP1780" s="4"/>
      <c r="HQ1780" s="4"/>
      <c r="HR1780" s="4"/>
      <c r="HS1780" s="4"/>
      <c r="HT1780" s="4"/>
      <c r="HU1780" s="4"/>
      <c r="HV1780" s="4"/>
      <c r="HW1780" s="4"/>
      <c r="HX1780" s="4"/>
      <c r="HY1780" s="4"/>
      <c r="HZ1780" s="4"/>
      <c r="IA1780" s="4"/>
      <c r="IB1780" s="4"/>
      <c r="IC1780" s="4"/>
      <c r="ID1780" s="4"/>
      <c r="IE1780" s="4"/>
      <c r="IF1780" s="4"/>
    </row>
    <row r="1781" spans="26:240" x14ac:dyDescent="0.2">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c r="CX1781" s="4"/>
      <c r="CY1781" s="4"/>
      <c r="CZ1781" s="4"/>
      <c r="DA1781" s="4"/>
      <c r="DB1781" s="4"/>
      <c r="DC1781" s="4"/>
      <c r="DD1781" s="4"/>
      <c r="DE1781" s="4"/>
      <c r="DF1781" s="4"/>
      <c r="DG1781" s="4"/>
      <c r="DH1781" s="4"/>
      <c r="DI1781" s="4"/>
      <c r="DJ1781" s="4"/>
      <c r="DK1781" s="4"/>
      <c r="DL1781" s="4"/>
      <c r="DM1781" s="4"/>
      <c r="DN1781" s="4"/>
      <c r="DO1781" s="4"/>
      <c r="DP1781" s="4"/>
      <c r="DQ1781" s="4"/>
      <c r="DR1781" s="4"/>
      <c r="DS1781" s="4"/>
      <c r="DT1781" s="4"/>
      <c r="DU1781" s="4"/>
      <c r="DV1781" s="4"/>
      <c r="DW1781" s="4"/>
      <c r="DX1781" s="4"/>
      <c r="DY1781" s="4"/>
      <c r="DZ1781" s="4"/>
      <c r="EA1781" s="4"/>
      <c r="EB1781" s="4"/>
      <c r="EC1781" s="4"/>
      <c r="ED1781" s="4"/>
      <c r="EE1781" s="4"/>
      <c r="EF1781" s="4"/>
      <c r="EG1781" s="4"/>
      <c r="EH1781" s="4"/>
      <c r="EI1781" s="4"/>
      <c r="EJ1781" s="4"/>
      <c r="EK1781" s="4"/>
      <c r="EL1781" s="4"/>
      <c r="EM1781" s="4"/>
      <c r="EN1781" s="4"/>
      <c r="EO1781" s="4"/>
      <c r="EP1781" s="4"/>
      <c r="EQ1781" s="4"/>
      <c r="ER1781" s="4"/>
      <c r="ES1781" s="4"/>
      <c r="ET1781" s="4"/>
      <c r="EU1781" s="4"/>
      <c r="EV1781" s="4"/>
      <c r="EW1781" s="4"/>
      <c r="EX1781" s="4"/>
      <c r="EY1781" s="4"/>
      <c r="EZ1781" s="4"/>
      <c r="FA1781" s="4"/>
      <c r="FB1781" s="4"/>
      <c r="FC1781" s="4"/>
      <c r="FD1781" s="4"/>
      <c r="FE1781" s="4"/>
      <c r="FF1781" s="4"/>
      <c r="FG1781" s="4"/>
      <c r="FH1781" s="4"/>
      <c r="FI1781" s="4"/>
      <c r="FJ1781" s="4"/>
      <c r="FK1781" s="4"/>
      <c r="FL1781" s="4"/>
      <c r="FM1781" s="4"/>
      <c r="FN1781" s="4"/>
      <c r="FO1781" s="4"/>
      <c r="FP1781" s="4"/>
      <c r="FQ1781" s="4"/>
      <c r="FR1781" s="4"/>
      <c r="FS1781" s="4"/>
      <c r="FT1781" s="4"/>
      <c r="FU1781" s="4"/>
      <c r="FV1781" s="4"/>
      <c r="FW1781" s="4"/>
      <c r="FX1781" s="4"/>
      <c r="FY1781" s="4"/>
      <c r="FZ1781" s="4"/>
      <c r="GA1781" s="4"/>
      <c r="GB1781" s="4"/>
      <c r="GC1781" s="4"/>
      <c r="GD1781" s="4"/>
      <c r="GE1781" s="4"/>
      <c r="GF1781" s="4"/>
      <c r="GG1781" s="4"/>
      <c r="GH1781" s="4"/>
      <c r="GI1781" s="4"/>
      <c r="GJ1781" s="4"/>
      <c r="GK1781" s="4"/>
      <c r="GL1781" s="4"/>
      <c r="GM1781" s="4"/>
      <c r="GN1781" s="4"/>
      <c r="GO1781" s="4"/>
      <c r="GP1781" s="4"/>
      <c r="GQ1781" s="4"/>
      <c r="GR1781" s="4"/>
      <c r="GS1781" s="4"/>
      <c r="GT1781" s="4"/>
      <c r="GU1781" s="4"/>
      <c r="GV1781" s="4"/>
      <c r="GW1781" s="4"/>
      <c r="GX1781" s="4"/>
      <c r="GY1781" s="4"/>
      <c r="GZ1781" s="4"/>
      <c r="HA1781" s="4"/>
      <c r="HB1781" s="4"/>
      <c r="HC1781" s="4"/>
      <c r="HD1781" s="4"/>
      <c r="HE1781" s="4"/>
      <c r="HF1781" s="4"/>
      <c r="HG1781" s="4"/>
      <c r="HH1781" s="4"/>
      <c r="HI1781" s="4"/>
      <c r="HJ1781" s="4"/>
      <c r="HK1781" s="4"/>
      <c r="HL1781" s="4"/>
      <c r="HM1781" s="4"/>
      <c r="HN1781" s="4"/>
      <c r="HO1781" s="4"/>
      <c r="HP1781" s="4"/>
      <c r="HQ1781" s="4"/>
      <c r="HR1781" s="4"/>
      <c r="HS1781" s="4"/>
      <c r="HT1781" s="4"/>
      <c r="HU1781" s="4"/>
      <c r="HV1781" s="4"/>
      <c r="HW1781" s="4"/>
      <c r="HX1781" s="4"/>
      <c r="HY1781" s="4"/>
      <c r="HZ1781" s="4"/>
      <c r="IA1781" s="4"/>
      <c r="IB1781" s="4"/>
      <c r="IC1781" s="4"/>
      <c r="ID1781" s="4"/>
      <c r="IE1781" s="4"/>
      <c r="IF1781" s="4"/>
    </row>
    <row r="1782" spans="26:240" x14ac:dyDescent="0.2">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c r="CX1782" s="4"/>
      <c r="CY1782" s="4"/>
      <c r="CZ1782" s="4"/>
      <c r="DA1782" s="4"/>
      <c r="DB1782" s="4"/>
      <c r="DC1782" s="4"/>
      <c r="DD1782" s="4"/>
      <c r="DE1782" s="4"/>
      <c r="DF1782" s="4"/>
      <c r="DG1782" s="4"/>
      <c r="DH1782" s="4"/>
      <c r="DI1782" s="4"/>
      <c r="DJ1782" s="4"/>
      <c r="DK1782" s="4"/>
      <c r="DL1782" s="4"/>
      <c r="DM1782" s="4"/>
      <c r="DN1782" s="4"/>
      <c r="DO1782" s="4"/>
      <c r="DP1782" s="4"/>
      <c r="DQ1782" s="4"/>
      <c r="DR1782" s="4"/>
      <c r="DS1782" s="4"/>
      <c r="DT1782" s="4"/>
      <c r="DU1782" s="4"/>
      <c r="DV1782" s="4"/>
      <c r="DW1782" s="4"/>
      <c r="DX1782" s="4"/>
      <c r="DY1782" s="4"/>
      <c r="DZ1782" s="4"/>
      <c r="EA1782" s="4"/>
      <c r="EB1782" s="4"/>
      <c r="EC1782" s="4"/>
      <c r="ED1782" s="4"/>
      <c r="EE1782" s="4"/>
      <c r="EF1782" s="4"/>
      <c r="EG1782" s="4"/>
      <c r="EH1782" s="4"/>
      <c r="EI1782" s="4"/>
      <c r="EJ1782" s="4"/>
      <c r="EK1782" s="4"/>
      <c r="EL1782" s="4"/>
      <c r="EM1782" s="4"/>
      <c r="EN1782" s="4"/>
      <c r="EO1782" s="4"/>
      <c r="EP1782" s="4"/>
      <c r="EQ1782" s="4"/>
      <c r="ER1782" s="4"/>
      <c r="ES1782" s="4"/>
      <c r="ET1782" s="4"/>
      <c r="EU1782" s="4"/>
      <c r="EV1782" s="4"/>
      <c r="EW1782" s="4"/>
      <c r="EX1782" s="4"/>
      <c r="EY1782" s="4"/>
      <c r="EZ1782" s="4"/>
      <c r="FA1782" s="4"/>
      <c r="FB1782" s="4"/>
      <c r="FC1782" s="4"/>
      <c r="FD1782" s="4"/>
      <c r="FE1782" s="4"/>
      <c r="FF1782" s="4"/>
      <c r="FG1782" s="4"/>
      <c r="FH1782" s="4"/>
      <c r="FI1782" s="4"/>
      <c r="FJ1782" s="4"/>
      <c r="FK1782" s="4"/>
      <c r="FL1782" s="4"/>
      <c r="FM1782" s="4"/>
      <c r="FN1782" s="4"/>
      <c r="FO1782" s="4"/>
      <c r="FP1782" s="4"/>
      <c r="FQ1782" s="4"/>
      <c r="FR1782" s="4"/>
      <c r="FS1782" s="4"/>
      <c r="FT1782" s="4"/>
      <c r="FU1782" s="4"/>
      <c r="FV1782" s="4"/>
      <c r="FW1782" s="4"/>
      <c r="FX1782" s="4"/>
      <c r="FY1782" s="4"/>
      <c r="FZ1782" s="4"/>
      <c r="GA1782" s="4"/>
      <c r="GB1782" s="4"/>
      <c r="GC1782" s="4"/>
      <c r="GD1782" s="4"/>
      <c r="GE1782" s="4"/>
      <c r="GF1782" s="4"/>
      <c r="GG1782" s="4"/>
      <c r="GH1782" s="4"/>
      <c r="GI1782" s="4"/>
      <c r="GJ1782" s="4"/>
      <c r="GK1782" s="4"/>
      <c r="GL1782" s="4"/>
      <c r="GM1782" s="4"/>
      <c r="GN1782" s="4"/>
      <c r="GO1782" s="4"/>
      <c r="GP1782" s="4"/>
      <c r="GQ1782" s="4"/>
      <c r="GR1782" s="4"/>
      <c r="GS1782" s="4"/>
      <c r="GT1782" s="4"/>
      <c r="GU1782" s="4"/>
      <c r="GV1782" s="4"/>
      <c r="GW1782" s="4"/>
      <c r="GX1782" s="4"/>
      <c r="GY1782" s="4"/>
      <c r="GZ1782" s="4"/>
      <c r="HA1782" s="4"/>
      <c r="HB1782" s="4"/>
      <c r="HC1782" s="4"/>
      <c r="HD1782" s="4"/>
      <c r="HE1782" s="4"/>
      <c r="HF1782" s="4"/>
      <c r="HG1782" s="4"/>
      <c r="HH1782" s="4"/>
      <c r="HI1782" s="4"/>
      <c r="HJ1782" s="4"/>
      <c r="HK1782" s="4"/>
      <c r="HL1782" s="4"/>
      <c r="HM1782" s="4"/>
      <c r="HN1782" s="4"/>
      <c r="HO1782" s="4"/>
      <c r="HP1782" s="4"/>
      <c r="HQ1782" s="4"/>
      <c r="HR1782" s="4"/>
      <c r="HS1782" s="4"/>
      <c r="HT1782" s="4"/>
      <c r="HU1782" s="4"/>
      <c r="HV1782" s="4"/>
      <c r="HW1782" s="4"/>
      <c r="HX1782" s="4"/>
      <c r="HY1782" s="4"/>
      <c r="HZ1782" s="4"/>
      <c r="IA1782" s="4"/>
      <c r="IB1782" s="4"/>
      <c r="IC1782" s="4"/>
      <c r="ID1782" s="4"/>
      <c r="IE1782" s="4"/>
      <c r="IF1782" s="4"/>
    </row>
    <row r="1783" spans="26:240" x14ac:dyDescent="0.2">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c r="CX1783" s="4"/>
      <c r="CY1783" s="4"/>
      <c r="CZ1783" s="4"/>
      <c r="DA1783" s="4"/>
      <c r="DB1783" s="4"/>
      <c r="DC1783" s="4"/>
      <c r="DD1783" s="4"/>
      <c r="DE1783" s="4"/>
      <c r="DF1783" s="4"/>
      <c r="DG1783" s="4"/>
      <c r="DH1783" s="4"/>
      <c r="DI1783" s="4"/>
      <c r="DJ1783" s="4"/>
      <c r="DK1783" s="4"/>
      <c r="DL1783" s="4"/>
      <c r="DM1783" s="4"/>
      <c r="DN1783" s="4"/>
      <c r="DO1783" s="4"/>
      <c r="DP1783" s="4"/>
      <c r="DQ1783" s="4"/>
      <c r="DR1783" s="4"/>
      <c r="DS1783" s="4"/>
      <c r="DT1783" s="4"/>
      <c r="DU1783" s="4"/>
      <c r="DV1783" s="4"/>
      <c r="DW1783" s="4"/>
      <c r="DX1783" s="4"/>
      <c r="DY1783" s="4"/>
      <c r="DZ1783" s="4"/>
      <c r="EA1783" s="4"/>
      <c r="EB1783" s="4"/>
      <c r="EC1783" s="4"/>
      <c r="ED1783" s="4"/>
      <c r="EE1783" s="4"/>
      <c r="EF1783" s="4"/>
      <c r="EG1783" s="4"/>
      <c r="EH1783" s="4"/>
      <c r="EI1783" s="4"/>
      <c r="EJ1783" s="4"/>
      <c r="EK1783" s="4"/>
      <c r="EL1783" s="4"/>
      <c r="EM1783" s="4"/>
      <c r="EN1783" s="4"/>
      <c r="EO1783" s="4"/>
      <c r="EP1783" s="4"/>
      <c r="EQ1783" s="4"/>
      <c r="ER1783" s="4"/>
      <c r="ES1783" s="4"/>
      <c r="ET1783" s="4"/>
      <c r="EU1783" s="4"/>
      <c r="EV1783" s="4"/>
      <c r="EW1783" s="4"/>
      <c r="EX1783" s="4"/>
      <c r="EY1783" s="4"/>
      <c r="EZ1783" s="4"/>
      <c r="FA1783" s="4"/>
      <c r="FB1783" s="4"/>
      <c r="FC1783" s="4"/>
      <c r="FD1783" s="4"/>
      <c r="FE1783" s="4"/>
      <c r="FF1783" s="4"/>
      <c r="FG1783" s="4"/>
      <c r="FH1783" s="4"/>
      <c r="FI1783" s="4"/>
      <c r="FJ1783" s="4"/>
      <c r="FK1783" s="4"/>
      <c r="FL1783" s="4"/>
      <c r="FM1783" s="4"/>
      <c r="FN1783" s="4"/>
      <c r="FO1783" s="4"/>
      <c r="FP1783" s="4"/>
      <c r="FQ1783" s="4"/>
      <c r="FR1783" s="4"/>
      <c r="FS1783" s="4"/>
      <c r="FT1783" s="4"/>
      <c r="FU1783" s="4"/>
      <c r="FV1783" s="4"/>
      <c r="FW1783" s="4"/>
      <c r="FX1783" s="4"/>
      <c r="FY1783" s="4"/>
      <c r="FZ1783" s="4"/>
      <c r="GA1783" s="4"/>
      <c r="GB1783" s="4"/>
      <c r="GC1783" s="4"/>
      <c r="GD1783" s="4"/>
      <c r="GE1783" s="4"/>
      <c r="GF1783" s="4"/>
      <c r="GG1783" s="4"/>
      <c r="GH1783" s="4"/>
      <c r="GI1783" s="4"/>
      <c r="GJ1783" s="4"/>
      <c r="GK1783" s="4"/>
      <c r="GL1783" s="4"/>
      <c r="GM1783" s="4"/>
      <c r="GN1783" s="4"/>
      <c r="GO1783" s="4"/>
      <c r="GP1783" s="4"/>
      <c r="GQ1783" s="4"/>
      <c r="GR1783" s="4"/>
      <c r="GS1783" s="4"/>
      <c r="GT1783" s="4"/>
      <c r="GU1783" s="4"/>
      <c r="GV1783" s="4"/>
      <c r="GW1783" s="4"/>
      <c r="GX1783" s="4"/>
      <c r="GY1783" s="4"/>
      <c r="GZ1783" s="4"/>
      <c r="HA1783" s="4"/>
      <c r="HB1783" s="4"/>
      <c r="HC1783" s="4"/>
      <c r="HD1783" s="4"/>
      <c r="HE1783" s="4"/>
      <c r="HF1783" s="4"/>
      <c r="HG1783" s="4"/>
      <c r="HH1783" s="4"/>
      <c r="HI1783" s="4"/>
      <c r="HJ1783" s="4"/>
      <c r="HK1783" s="4"/>
      <c r="HL1783" s="4"/>
      <c r="HM1783" s="4"/>
      <c r="HN1783" s="4"/>
      <c r="HO1783" s="4"/>
      <c r="HP1783" s="4"/>
      <c r="HQ1783" s="4"/>
      <c r="HR1783" s="4"/>
      <c r="HS1783" s="4"/>
      <c r="HT1783" s="4"/>
      <c r="HU1783" s="4"/>
      <c r="HV1783" s="4"/>
      <c r="HW1783" s="4"/>
      <c r="HX1783" s="4"/>
      <c r="HY1783" s="4"/>
      <c r="HZ1783" s="4"/>
      <c r="IA1783" s="4"/>
      <c r="IB1783" s="4"/>
      <c r="IC1783" s="4"/>
      <c r="ID1783" s="4"/>
      <c r="IE1783" s="4"/>
      <c r="IF1783" s="4"/>
    </row>
    <row r="1784" spans="26:240" x14ac:dyDescent="0.2">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c r="CX1784" s="4"/>
      <c r="CY1784" s="4"/>
      <c r="CZ1784" s="4"/>
      <c r="DA1784" s="4"/>
      <c r="DB1784" s="4"/>
      <c r="DC1784" s="4"/>
      <c r="DD1784" s="4"/>
      <c r="DE1784" s="4"/>
      <c r="DF1784" s="4"/>
      <c r="DG1784" s="4"/>
      <c r="DH1784" s="4"/>
      <c r="DI1784" s="4"/>
      <c r="DJ1784" s="4"/>
      <c r="DK1784" s="4"/>
      <c r="DL1784" s="4"/>
      <c r="DM1784" s="4"/>
      <c r="DN1784" s="4"/>
      <c r="DO1784" s="4"/>
      <c r="DP1784" s="4"/>
      <c r="DQ1784" s="4"/>
      <c r="DR1784" s="4"/>
      <c r="DS1784" s="4"/>
      <c r="DT1784" s="4"/>
      <c r="DU1784" s="4"/>
      <c r="DV1784" s="4"/>
      <c r="DW1784" s="4"/>
      <c r="DX1784" s="4"/>
      <c r="DY1784" s="4"/>
      <c r="DZ1784" s="4"/>
      <c r="EA1784" s="4"/>
      <c r="EB1784" s="4"/>
      <c r="EC1784" s="4"/>
      <c r="ED1784" s="4"/>
      <c r="EE1784" s="4"/>
      <c r="EF1784" s="4"/>
      <c r="EG1784" s="4"/>
      <c r="EH1784" s="4"/>
      <c r="EI1784" s="4"/>
      <c r="EJ1784" s="4"/>
      <c r="EK1784" s="4"/>
      <c r="EL1784" s="4"/>
      <c r="EM1784" s="4"/>
      <c r="EN1784" s="4"/>
      <c r="EO1784" s="4"/>
      <c r="EP1784" s="4"/>
      <c r="EQ1784" s="4"/>
      <c r="ER1784" s="4"/>
      <c r="ES1784" s="4"/>
      <c r="ET1784" s="4"/>
      <c r="EU1784" s="4"/>
      <c r="EV1784" s="4"/>
      <c r="EW1784" s="4"/>
      <c r="EX1784" s="4"/>
      <c r="EY1784" s="4"/>
      <c r="EZ1784" s="4"/>
      <c r="FA1784" s="4"/>
      <c r="FB1784" s="4"/>
      <c r="FC1784" s="4"/>
      <c r="FD1784" s="4"/>
      <c r="FE1784" s="4"/>
      <c r="FF1784" s="4"/>
      <c r="FG1784" s="4"/>
      <c r="FH1784" s="4"/>
      <c r="FI1784" s="4"/>
      <c r="FJ1784" s="4"/>
      <c r="FK1784" s="4"/>
      <c r="FL1784" s="4"/>
      <c r="FM1784" s="4"/>
      <c r="FN1784" s="4"/>
      <c r="FO1784" s="4"/>
      <c r="FP1784" s="4"/>
      <c r="FQ1784" s="4"/>
      <c r="FR1784" s="4"/>
      <c r="FS1784" s="4"/>
      <c r="FT1784" s="4"/>
      <c r="FU1784" s="4"/>
      <c r="FV1784" s="4"/>
      <c r="FW1784" s="4"/>
      <c r="FX1784" s="4"/>
      <c r="FY1784" s="4"/>
      <c r="FZ1784" s="4"/>
      <c r="GA1784" s="4"/>
      <c r="GB1784" s="4"/>
      <c r="GC1784" s="4"/>
      <c r="GD1784" s="4"/>
      <c r="GE1784" s="4"/>
      <c r="GF1784" s="4"/>
      <c r="GG1784" s="4"/>
      <c r="GH1784" s="4"/>
      <c r="GI1784" s="4"/>
      <c r="GJ1784" s="4"/>
      <c r="GK1784" s="4"/>
      <c r="GL1784" s="4"/>
      <c r="GM1784" s="4"/>
      <c r="GN1784" s="4"/>
      <c r="GO1784" s="4"/>
      <c r="GP1784" s="4"/>
      <c r="GQ1784" s="4"/>
      <c r="GR1784" s="4"/>
      <c r="GS1784" s="4"/>
      <c r="GT1784" s="4"/>
      <c r="GU1784" s="4"/>
      <c r="GV1784" s="4"/>
      <c r="GW1784" s="4"/>
      <c r="GX1784" s="4"/>
      <c r="GY1784" s="4"/>
      <c r="GZ1784" s="4"/>
      <c r="HA1784" s="4"/>
      <c r="HB1784" s="4"/>
      <c r="HC1784" s="4"/>
      <c r="HD1784" s="4"/>
      <c r="HE1784" s="4"/>
      <c r="HF1784" s="4"/>
      <c r="HG1784" s="4"/>
      <c r="HH1784" s="4"/>
      <c r="HI1784" s="4"/>
      <c r="HJ1784" s="4"/>
      <c r="HK1784" s="4"/>
      <c r="HL1784" s="4"/>
      <c r="HM1784" s="4"/>
      <c r="HN1784" s="4"/>
      <c r="HO1784" s="4"/>
      <c r="HP1784" s="4"/>
      <c r="HQ1784" s="4"/>
      <c r="HR1784" s="4"/>
      <c r="HS1784" s="4"/>
      <c r="HT1784" s="4"/>
      <c r="HU1784" s="4"/>
      <c r="HV1784" s="4"/>
      <c r="HW1784" s="4"/>
      <c r="HX1784" s="4"/>
      <c r="HY1784" s="4"/>
      <c r="HZ1784" s="4"/>
      <c r="IA1784" s="4"/>
      <c r="IB1784" s="4"/>
      <c r="IC1784" s="4"/>
      <c r="ID1784" s="4"/>
      <c r="IE1784" s="4"/>
      <c r="IF1784" s="4"/>
    </row>
    <row r="1785" spans="26:240" x14ac:dyDescent="0.2">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c r="CX1785" s="4"/>
      <c r="CY1785" s="4"/>
      <c r="CZ1785" s="4"/>
      <c r="DA1785" s="4"/>
      <c r="DB1785" s="4"/>
      <c r="DC1785" s="4"/>
      <c r="DD1785" s="4"/>
      <c r="DE1785" s="4"/>
      <c r="DF1785" s="4"/>
      <c r="DG1785" s="4"/>
      <c r="DH1785" s="4"/>
      <c r="DI1785" s="4"/>
      <c r="DJ1785" s="4"/>
      <c r="DK1785" s="4"/>
      <c r="DL1785" s="4"/>
      <c r="DM1785" s="4"/>
      <c r="DN1785" s="4"/>
      <c r="DO1785" s="4"/>
      <c r="DP1785" s="4"/>
      <c r="DQ1785" s="4"/>
      <c r="DR1785" s="4"/>
      <c r="DS1785" s="4"/>
      <c r="DT1785" s="4"/>
      <c r="DU1785" s="4"/>
      <c r="DV1785" s="4"/>
      <c r="DW1785" s="4"/>
      <c r="DX1785" s="4"/>
      <c r="DY1785" s="4"/>
      <c r="DZ1785" s="4"/>
      <c r="EA1785" s="4"/>
      <c r="EB1785" s="4"/>
      <c r="EC1785" s="4"/>
      <c r="ED1785" s="4"/>
      <c r="EE1785" s="4"/>
      <c r="EF1785" s="4"/>
      <c r="EG1785" s="4"/>
      <c r="EH1785" s="4"/>
      <c r="EI1785" s="4"/>
      <c r="EJ1785" s="4"/>
      <c r="EK1785" s="4"/>
      <c r="EL1785" s="4"/>
      <c r="EM1785" s="4"/>
      <c r="EN1785" s="4"/>
      <c r="EO1785" s="4"/>
      <c r="EP1785" s="4"/>
      <c r="EQ1785" s="4"/>
      <c r="ER1785" s="4"/>
      <c r="ES1785" s="4"/>
      <c r="ET1785" s="4"/>
      <c r="EU1785" s="4"/>
      <c r="EV1785" s="4"/>
      <c r="EW1785" s="4"/>
      <c r="EX1785" s="4"/>
      <c r="EY1785" s="4"/>
      <c r="EZ1785" s="4"/>
      <c r="FA1785" s="4"/>
      <c r="FB1785" s="4"/>
      <c r="FC1785" s="4"/>
      <c r="FD1785" s="4"/>
      <c r="FE1785" s="4"/>
      <c r="FF1785" s="4"/>
      <c r="FG1785" s="4"/>
      <c r="FH1785" s="4"/>
      <c r="FI1785" s="4"/>
      <c r="FJ1785" s="4"/>
      <c r="FK1785" s="4"/>
      <c r="FL1785" s="4"/>
      <c r="FM1785" s="4"/>
      <c r="FN1785" s="4"/>
      <c r="FO1785" s="4"/>
      <c r="FP1785" s="4"/>
      <c r="FQ1785" s="4"/>
      <c r="FR1785" s="4"/>
      <c r="FS1785" s="4"/>
      <c r="FT1785" s="4"/>
      <c r="FU1785" s="4"/>
      <c r="FV1785" s="4"/>
      <c r="FW1785" s="4"/>
      <c r="FX1785" s="4"/>
      <c r="FY1785" s="4"/>
      <c r="FZ1785" s="4"/>
      <c r="GA1785" s="4"/>
      <c r="GB1785" s="4"/>
      <c r="GC1785" s="4"/>
      <c r="GD1785" s="4"/>
      <c r="GE1785" s="4"/>
      <c r="GF1785" s="4"/>
      <c r="GG1785" s="4"/>
      <c r="GH1785" s="4"/>
      <c r="GI1785" s="4"/>
      <c r="GJ1785" s="4"/>
      <c r="GK1785" s="4"/>
      <c r="GL1785" s="4"/>
      <c r="GM1785" s="4"/>
      <c r="GN1785" s="4"/>
      <c r="GO1785" s="4"/>
      <c r="GP1785" s="4"/>
      <c r="GQ1785" s="4"/>
      <c r="GR1785" s="4"/>
      <c r="GS1785" s="4"/>
      <c r="GT1785" s="4"/>
      <c r="GU1785" s="4"/>
      <c r="GV1785" s="4"/>
      <c r="GW1785" s="4"/>
      <c r="GX1785" s="4"/>
      <c r="GY1785" s="4"/>
      <c r="GZ1785" s="4"/>
      <c r="HA1785" s="4"/>
      <c r="HB1785" s="4"/>
      <c r="HC1785" s="4"/>
      <c r="HD1785" s="4"/>
      <c r="HE1785" s="4"/>
      <c r="HF1785" s="4"/>
      <c r="HG1785" s="4"/>
      <c r="HH1785" s="4"/>
      <c r="HI1785" s="4"/>
      <c r="HJ1785" s="4"/>
      <c r="HK1785" s="4"/>
      <c r="HL1785" s="4"/>
      <c r="HM1785" s="4"/>
      <c r="HN1785" s="4"/>
      <c r="HO1785" s="4"/>
      <c r="HP1785" s="4"/>
      <c r="HQ1785" s="4"/>
      <c r="HR1785" s="4"/>
      <c r="HS1785" s="4"/>
      <c r="HT1785" s="4"/>
      <c r="HU1785" s="4"/>
      <c r="HV1785" s="4"/>
      <c r="HW1785" s="4"/>
      <c r="HX1785" s="4"/>
      <c r="HY1785" s="4"/>
      <c r="HZ1785" s="4"/>
      <c r="IA1785" s="4"/>
      <c r="IB1785" s="4"/>
      <c r="IC1785" s="4"/>
      <c r="ID1785" s="4"/>
      <c r="IE1785" s="4"/>
      <c r="IF1785" s="4"/>
    </row>
    <row r="1786" spans="26:240" x14ac:dyDescent="0.2">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c r="CX1786" s="4"/>
      <c r="CY1786" s="4"/>
      <c r="CZ1786" s="4"/>
      <c r="DA1786" s="4"/>
      <c r="DB1786" s="4"/>
      <c r="DC1786" s="4"/>
      <c r="DD1786" s="4"/>
      <c r="DE1786" s="4"/>
      <c r="DF1786" s="4"/>
      <c r="DG1786" s="4"/>
      <c r="DH1786" s="4"/>
      <c r="DI1786" s="4"/>
      <c r="DJ1786" s="4"/>
      <c r="DK1786" s="4"/>
      <c r="DL1786" s="4"/>
      <c r="DM1786" s="4"/>
      <c r="DN1786" s="4"/>
      <c r="DO1786" s="4"/>
      <c r="DP1786" s="4"/>
      <c r="DQ1786" s="4"/>
      <c r="DR1786" s="4"/>
      <c r="DS1786" s="4"/>
      <c r="DT1786" s="4"/>
      <c r="DU1786" s="4"/>
      <c r="DV1786" s="4"/>
      <c r="DW1786" s="4"/>
      <c r="DX1786" s="4"/>
      <c r="DY1786" s="4"/>
      <c r="DZ1786" s="4"/>
      <c r="EA1786" s="4"/>
      <c r="EB1786" s="4"/>
      <c r="EC1786" s="4"/>
      <c r="ED1786" s="4"/>
      <c r="EE1786" s="4"/>
      <c r="EF1786" s="4"/>
      <c r="EG1786" s="4"/>
      <c r="EH1786" s="4"/>
      <c r="EI1786" s="4"/>
      <c r="EJ1786" s="4"/>
      <c r="EK1786" s="4"/>
      <c r="EL1786" s="4"/>
      <c r="EM1786" s="4"/>
      <c r="EN1786" s="4"/>
      <c r="EO1786" s="4"/>
      <c r="EP1786" s="4"/>
      <c r="EQ1786" s="4"/>
      <c r="ER1786" s="4"/>
      <c r="ES1786" s="4"/>
      <c r="ET1786" s="4"/>
      <c r="EU1786" s="4"/>
      <c r="EV1786" s="4"/>
      <c r="EW1786" s="4"/>
      <c r="EX1786" s="4"/>
      <c r="EY1786" s="4"/>
      <c r="EZ1786" s="4"/>
      <c r="FA1786" s="4"/>
      <c r="FB1786" s="4"/>
      <c r="FC1786" s="4"/>
      <c r="FD1786" s="4"/>
      <c r="FE1786" s="4"/>
      <c r="FF1786" s="4"/>
      <c r="FG1786" s="4"/>
      <c r="FH1786" s="4"/>
      <c r="FI1786" s="4"/>
      <c r="FJ1786" s="4"/>
      <c r="FK1786" s="4"/>
      <c r="FL1786" s="4"/>
      <c r="FM1786" s="4"/>
      <c r="FN1786" s="4"/>
      <c r="FO1786" s="4"/>
      <c r="FP1786" s="4"/>
      <c r="FQ1786" s="4"/>
      <c r="FR1786" s="4"/>
      <c r="FS1786" s="4"/>
      <c r="FT1786" s="4"/>
      <c r="FU1786" s="4"/>
      <c r="FV1786" s="4"/>
      <c r="FW1786" s="4"/>
      <c r="FX1786" s="4"/>
      <c r="FY1786" s="4"/>
      <c r="FZ1786" s="4"/>
      <c r="GA1786" s="4"/>
      <c r="GB1786" s="4"/>
      <c r="GC1786" s="4"/>
      <c r="GD1786" s="4"/>
      <c r="GE1786" s="4"/>
      <c r="GF1786" s="4"/>
      <c r="GG1786" s="4"/>
      <c r="GH1786" s="4"/>
      <c r="GI1786" s="4"/>
      <c r="GJ1786" s="4"/>
      <c r="GK1786" s="4"/>
      <c r="GL1786" s="4"/>
      <c r="GM1786" s="4"/>
      <c r="GN1786" s="4"/>
      <c r="GO1786" s="4"/>
      <c r="GP1786" s="4"/>
      <c r="GQ1786" s="4"/>
      <c r="GR1786" s="4"/>
      <c r="GS1786" s="4"/>
      <c r="GT1786" s="4"/>
      <c r="GU1786" s="4"/>
      <c r="GV1786" s="4"/>
      <c r="GW1786" s="4"/>
      <c r="GX1786" s="4"/>
      <c r="GY1786" s="4"/>
      <c r="GZ1786" s="4"/>
      <c r="HA1786" s="4"/>
      <c r="HB1786" s="4"/>
      <c r="HC1786" s="4"/>
      <c r="HD1786" s="4"/>
      <c r="HE1786" s="4"/>
      <c r="HF1786" s="4"/>
      <c r="HG1786" s="4"/>
      <c r="HH1786" s="4"/>
      <c r="HI1786" s="4"/>
      <c r="HJ1786" s="4"/>
      <c r="HK1786" s="4"/>
      <c r="HL1786" s="4"/>
      <c r="HM1786" s="4"/>
      <c r="HN1786" s="4"/>
      <c r="HO1786" s="4"/>
      <c r="HP1786" s="4"/>
      <c r="HQ1786" s="4"/>
      <c r="HR1786" s="4"/>
      <c r="HS1786" s="4"/>
      <c r="HT1786" s="4"/>
      <c r="HU1786" s="4"/>
      <c r="HV1786" s="4"/>
      <c r="HW1786" s="4"/>
      <c r="HX1786" s="4"/>
      <c r="HY1786" s="4"/>
      <c r="HZ1786" s="4"/>
      <c r="IA1786" s="4"/>
      <c r="IB1786" s="4"/>
      <c r="IC1786" s="4"/>
      <c r="ID1786" s="4"/>
      <c r="IE1786" s="4"/>
      <c r="IF1786" s="4"/>
    </row>
    <row r="1787" spans="26:240" x14ac:dyDescent="0.2">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c r="CX1787" s="4"/>
      <c r="CY1787" s="4"/>
      <c r="CZ1787" s="4"/>
      <c r="DA1787" s="4"/>
      <c r="DB1787" s="4"/>
      <c r="DC1787" s="4"/>
      <c r="DD1787" s="4"/>
      <c r="DE1787" s="4"/>
      <c r="DF1787" s="4"/>
      <c r="DG1787" s="4"/>
      <c r="DH1787" s="4"/>
      <c r="DI1787" s="4"/>
      <c r="DJ1787" s="4"/>
      <c r="DK1787" s="4"/>
      <c r="DL1787" s="4"/>
      <c r="DM1787" s="4"/>
      <c r="DN1787" s="4"/>
      <c r="DO1787" s="4"/>
      <c r="DP1787" s="4"/>
      <c r="DQ1787" s="4"/>
      <c r="DR1787" s="4"/>
      <c r="DS1787" s="4"/>
      <c r="DT1787" s="4"/>
      <c r="DU1787" s="4"/>
      <c r="DV1787" s="4"/>
      <c r="DW1787" s="4"/>
      <c r="DX1787" s="4"/>
      <c r="DY1787" s="4"/>
      <c r="DZ1787" s="4"/>
      <c r="EA1787" s="4"/>
      <c r="EB1787" s="4"/>
      <c r="EC1787" s="4"/>
      <c r="ED1787" s="4"/>
      <c r="EE1787" s="4"/>
      <c r="EF1787" s="4"/>
      <c r="EG1787" s="4"/>
      <c r="EH1787" s="4"/>
      <c r="EI1787" s="4"/>
      <c r="EJ1787" s="4"/>
      <c r="EK1787" s="4"/>
      <c r="EL1787" s="4"/>
      <c r="EM1787" s="4"/>
      <c r="EN1787" s="4"/>
      <c r="EO1787" s="4"/>
      <c r="EP1787" s="4"/>
      <c r="EQ1787" s="4"/>
      <c r="ER1787" s="4"/>
      <c r="ES1787" s="4"/>
      <c r="ET1787" s="4"/>
      <c r="EU1787" s="4"/>
      <c r="EV1787" s="4"/>
      <c r="EW1787" s="4"/>
      <c r="EX1787" s="4"/>
      <c r="EY1787" s="4"/>
      <c r="EZ1787" s="4"/>
      <c r="FA1787" s="4"/>
      <c r="FB1787" s="4"/>
      <c r="FC1787" s="4"/>
      <c r="FD1787" s="4"/>
      <c r="FE1787" s="4"/>
      <c r="FF1787" s="4"/>
      <c r="FG1787" s="4"/>
      <c r="FH1787" s="4"/>
      <c r="FI1787" s="4"/>
      <c r="FJ1787" s="4"/>
      <c r="FK1787" s="4"/>
      <c r="FL1787" s="4"/>
      <c r="FM1787" s="4"/>
      <c r="FN1787" s="4"/>
      <c r="FO1787" s="4"/>
      <c r="FP1787" s="4"/>
      <c r="FQ1787" s="4"/>
      <c r="FR1787" s="4"/>
      <c r="FS1787" s="4"/>
      <c r="FT1787" s="4"/>
      <c r="FU1787" s="4"/>
      <c r="FV1787" s="4"/>
      <c r="FW1787" s="4"/>
      <c r="FX1787" s="4"/>
      <c r="FY1787" s="4"/>
      <c r="FZ1787" s="4"/>
      <c r="GA1787" s="4"/>
      <c r="GB1787" s="4"/>
      <c r="GC1787" s="4"/>
      <c r="GD1787" s="4"/>
      <c r="GE1787" s="4"/>
      <c r="GF1787" s="4"/>
      <c r="GG1787" s="4"/>
      <c r="GH1787" s="4"/>
      <c r="GI1787" s="4"/>
      <c r="GJ1787" s="4"/>
      <c r="GK1787" s="4"/>
      <c r="GL1787" s="4"/>
      <c r="GM1787" s="4"/>
      <c r="GN1787" s="4"/>
      <c r="GO1787" s="4"/>
      <c r="GP1787" s="4"/>
      <c r="GQ1787" s="4"/>
      <c r="GR1787" s="4"/>
      <c r="GS1787" s="4"/>
      <c r="GT1787" s="4"/>
      <c r="GU1787" s="4"/>
      <c r="GV1787" s="4"/>
      <c r="GW1787" s="4"/>
      <c r="GX1787" s="4"/>
      <c r="GY1787" s="4"/>
      <c r="GZ1787" s="4"/>
      <c r="HA1787" s="4"/>
      <c r="HB1787" s="4"/>
      <c r="HC1787" s="4"/>
      <c r="HD1787" s="4"/>
      <c r="HE1787" s="4"/>
      <c r="HF1787" s="4"/>
      <c r="HG1787" s="4"/>
      <c r="HH1787" s="4"/>
      <c r="HI1787" s="4"/>
      <c r="HJ1787" s="4"/>
      <c r="HK1787" s="4"/>
      <c r="HL1787" s="4"/>
      <c r="HM1787" s="4"/>
      <c r="HN1787" s="4"/>
      <c r="HO1787" s="4"/>
      <c r="HP1787" s="4"/>
      <c r="HQ1787" s="4"/>
      <c r="HR1787" s="4"/>
      <c r="HS1787" s="4"/>
      <c r="HT1787" s="4"/>
      <c r="HU1787" s="4"/>
      <c r="HV1787" s="4"/>
      <c r="HW1787" s="4"/>
      <c r="HX1787" s="4"/>
      <c r="HY1787" s="4"/>
      <c r="HZ1787" s="4"/>
      <c r="IA1787" s="4"/>
      <c r="IB1787" s="4"/>
      <c r="IC1787" s="4"/>
      <c r="ID1787" s="4"/>
      <c r="IE1787" s="4"/>
      <c r="IF1787" s="4"/>
    </row>
    <row r="1788" spans="26:240" x14ac:dyDescent="0.2">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c r="CX1788" s="4"/>
      <c r="CY1788" s="4"/>
      <c r="CZ1788" s="4"/>
      <c r="DA1788" s="4"/>
      <c r="DB1788" s="4"/>
      <c r="DC1788" s="4"/>
      <c r="DD1788" s="4"/>
      <c r="DE1788" s="4"/>
      <c r="DF1788" s="4"/>
      <c r="DG1788" s="4"/>
      <c r="DH1788" s="4"/>
      <c r="DI1788" s="4"/>
      <c r="DJ1788" s="4"/>
      <c r="DK1788" s="4"/>
      <c r="DL1788" s="4"/>
      <c r="DM1788" s="4"/>
      <c r="DN1788" s="4"/>
      <c r="DO1788" s="4"/>
      <c r="DP1788" s="4"/>
      <c r="DQ1788" s="4"/>
      <c r="DR1788" s="4"/>
      <c r="DS1788" s="4"/>
      <c r="DT1788" s="4"/>
      <c r="DU1788" s="4"/>
      <c r="DV1788" s="4"/>
      <c r="DW1788" s="4"/>
      <c r="DX1788" s="4"/>
      <c r="DY1788" s="4"/>
      <c r="DZ1788" s="4"/>
      <c r="EA1788" s="4"/>
      <c r="EB1788" s="4"/>
      <c r="EC1788" s="4"/>
      <c r="ED1788" s="4"/>
      <c r="EE1788" s="4"/>
      <c r="EF1788" s="4"/>
      <c r="EG1788" s="4"/>
      <c r="EH1788" s="4"/>
      <c r="EI1788" s="4"/>
      <c r="EJ1788" s="4"/>
      <c r="EK1788" s="4"/>
      <c r="EL1788" s="4"/>
      <c r="EM1788" s="4"/>
      <c r="EN1788" s="4"/>
      <c r="EO1788" s="4"/>
      <c r="EP1788" s="4"/>
      <c r="EQ1788" s="4"/>
      <c r="ER1788" s="4"/>
      <c r="ES1788" s="4"/>
      <c r="ET1788" s="4"/>
      <c r="EU1788" s="4"/>
      <c r="EV1788" s="4"/>
      <c r="EW1788" s="4"/>
      <c r="EX1788" s="4"/>
      <c r="EY1788" s="4"/>
      <c r="EZ1788" s="4"/>
      <c r="FA1788" s="4"/>
      <c r="FB1788" s="4"/>
      <c r="FC1788" s="4"/>
      <c r="FD1788" s="4"/>
      <c r="FE1788" s="4"/>
      <c r="FF1788" s="4"/>
      <c r="FG1788" s="4"/>
      <c r="FH1788" s="4"/>
      <c r="FI1788" s="4"/>
      <c r="FJ1788" s="4"/>
      <c r="FK1788" s="4"/>
      <c r="FL1788" s="4"/>
      <c r="FM1788" s="4"/>
      <c r="FN1788" s="4"/>
      <c r="FO1788" s="4"/>
      <c r="FP1788" s="4"/>
      <c r="FQ1788" s="4"/>
      <c r="FR1788" s="4"/>
      <c r="FS1788" s="4"/>
      <c r="FT1788" s="4"/>
      <c r="FU1788" s="4"/>
      <c r="FV1788" s="4"/>
      <c r="FW1788" s="4"/>
      <c r="FX1788" s="4"/>
      <c r="FY1788" s="4"/>
      <c r="FZ1788" s="4"/>
      <c r="GA1788" s="4"/>
      <c r="GB1788" s="4"/>
      <c r="GC1788" s="4"/>
      <c r="GD1788" s="4"/>
      <c r="GE1788" s="4"/>
      <c r="GF1788" s="4"/>
      <c r="GG1788" s="4"/>
      <c r="GH1788" s="4"/>
      <c r="GI1788" s="4"/>
      <c r="GJ1788" s="4"/>
      <c r="GK1788" s="4"/>
      <c r="GL1788" s="4"/>
      <c r="GM1788" s="4"/>
      <c r="GN1788" s="4"/>
      <c r="GO1788" s="4"/>
      <c r="GP1788" s="4"/>
      <c r="GQ1788" s="4"/>
      <c r="GR1788" s="4"/>
      <c r="GS1788" s="4"/>
      <c r="GT1788" s="4"/>
      <c r="GU1788" s="4"/>
      <c r="GV1788" s="4"/>
      <c r="GW1788" s="4"/>
      <c r="GX1788" s="4"/>
      <c r="GY1788" s="4"/>
      <c r="GZ1788" s="4"/>
      <c r="HA1788" s="4"/>
      <c r="HB1788" s="4"/>
      <c r="HC1788" s="4"/>
      <c r="HD1788" s="4"/>
      <c r="HE1788" s="4"/>
      <c r="HF1788" s="4"/>
      <c r="HG1788" s="4"/>
      <c r="HH1788" s="4"/>
      <c r="HI1788" s="4"/>
      <c r="HJ1788" s="4"/>
      <c r="HK1788" s="4"/>
      <c r="HL1788" s="4"/>
      <c r="HM1788" s="4"/>
      <c r="HN1788" s="4"/>
      <c r="HO1788" s="4"/>
      <c r="HP1788" s="4"/>
      <c r="HQ1788" s="4"/>
      <c r="HR1788" s="4"/>
      <c r="HS1788" s="4"/>
      <c r="HT1788" s="4"/>
      <c r="HU1788" s="4"/>
      <c r="HV1788" s="4"/>
      <c r="HW1788" s="4"/>
      <c r="HX1788" s="4"/>
      <c r="HY1788" s="4"/>
      <c r="HZ1788" s="4"/>
      <c r="IA1788" s="4"/>
      <c r="IB1788" s="4"/>
      <c r="IC1788" s="4"/>
      <c r="ID1788" s="4"/>
      <c r="IE1788" s="4"/>
      <c r="IF1788" s="4"/>
    </row>
    <row r="1789" spans="26:240" x14ac:dyDescent="0.2">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c r="CX1789" s="4"/>
      <c r="CY1789" s="4"/>
      <c r="CZ1789" s="4"/>
      <c r="DA1789" s="4"/>
      <c r="DB1789" s="4"/>
      <c r="DC1789" s="4"/>
      <c r="DD1789" s="4"/>
      <c r="DE1789" s="4"/>
      <c r="DF1789" s="4"/>
      <c r="DG1789" s="4"/>
      <c r="DH1789" s="4"/>
      <c r="DI1789" s="4"/>
      <c r="DJ1789" s="4"/>
      <c r="DK1789" s="4"/>
      <c r="DL1789" s="4"/>
      <c r="DM1789" s="4"/>
      <c r="DN1789" s="4"/>
      <c r="DO1789" s="4"/>
      <c r="DP1789" s="4"/>
      <c r="DQ1789" s="4"/>
      <c r="DR1789" s="4"/>
      <c r="DS1789" s="4"/>
      <c r="DT1789" s="4"/>
      <c r="DU1789" s="4"/>
      <c r="DV1789" s="4"/>
      <c r="DW1789" s="4"/>
      <c r="DX1789" s="4"/>
      <c r="DY1789" s="4"/>
      <c r="DZ1789" s="4"/>
      <c r="EA1789" s="4"/>
      <c r="EB1789" s="4"/>
      <c r="EC1789" s="4"/>
      <c r="ED1789" s="4"/>
      <c r="EE1789" s="4"/>
      <c r="EF1789" s="4"/>
      <c r="EG1789" s="4"/>
      <c r="EH1789" s="4"/>
      <c r="EI1789" s="4"/>
      <c r="EJ1789" s="4"/>
      <c r="EK1789" s="4"/>
      <c r="EL1789" s="4"/>
      <c r="EM1789" s="4"/>
      <c r="EN1789" s="4"/>
      <c r="EO1789" s="4"/>
      <c r="EP1789" s="4"/>
      <c r="EQ1789" s="4"/>
      <c r="ER1789" s="4"/>
      <c r="ES1789" s="4"/>
      <c r="ET1789" s="4"/>
      <c r="EU1789" s="4"/>
      <c r="EV1789" s="4"/>
      <c r="EW1789" s="4"/>
      <c r="EX1789" s="4"/>
      <c r="EY1789" s="4"/>
      <c r="EZ1789" s="4"/>
      <c r="FA1789" s="4"/>
      <c r="FB1789" s="4"/>
      <c r="FC1789" s="4"/>
      <c r="FD1789" s="4"/>
      <c r="FE1789" s="4"/>
      <c r="FF1789" s="4"/>
      <c r="FG1789" s="4"/>
      <c r="FH1789" s="4"/>
      <c r="FI1789" s="4"/>
      <c r="FJ1789" s="4"/>
      <c r="FK1789" s="4"/>
      <c r="FL1789" s="4"/>
      <c r="FM1789" s="4"/>
      <c r="FN1789" s="4"/>
      <c r="FO1789" s="4"/>
      <c r="FP1789" s="4"/>
      <c r="FQ1789" s="4"/>
      <c r="FR1789" s="4"/>
      <c r="FS1789" s="4"/>
      <c r="FT1789" s="4"/>
      <c r="FU1789" s="4"/>
      <c r="FV1789" s="4"/>
      <c r="FW1789" s="4"/>
      <c r="FX1789" s="4"/>
      <c r="FY1789" s="4"/>
      <c r="FZ1789" s="4"/>
      <c r="GA1789" s="4"/>
      <c r="GB1789" s="4"/>
      <c r="GC1789" s="4"/>
      <c r="GD1789" s="4"/>
      <c r="GE1789" s="4"/>
      <c r="GF1789" s="4"/>
      <c r="GG1789" s="4"/>
      <c r="GH1789" s="4"/>
      <c r="GI1789" s="4"/>
      <c r="GJ1789" s="4"/>
      <c r="GK1789" s="4"/>
      <c r="GL1789" s="4"/>
      <c r="GM1789" s="4"/>
      <c r="GN1789" s="4"/>
      <c r="GO1789" s="4"/>
      <c r="GP1789" s="4"/>
      <c r="GQ1789" s="4"/>
      <c r="GR1789" s="4"/>
      <c r="GS1789" s="4"/>
      <c r="GT1789" s="4"/>
      <c r="GU1789" s="4"/>
      <c r="GV1789" s="4"/>
      <c r="GW1789" s="4"/>
      <c r="GX1789" s="4"/>
      <c r="GY1789" s="4"/>
      <c r="GZ1789" s="4"/>
      <c r="HA1789" s="4"/>
      <c r="HB1789" s="4"/>
      <c r="HC1789" s="4"/>
      <c r="HD1789" s="4"/>
      <c r="HE1789" s="4"/>
      <c r="HF1789" s="4"/>
      <c r="HG1789" s="4"/>
      <c r="HH1789" s="4"/>
      <c r="HI1789" s="4"/>
      <c r="HJ1789" s="4"/>
      <c r="HK1789" s="4"/>
      <c r="HL1789" s="4"/>
      <c r="HM1789" s="4"/>
      <c r="HN1789" s="4"/>
      <c r="HO1789" s="4"/>
      <c r="HP1789" s="4"/>
      <c r="HQ1789" s="4"/>
      <c r="HR1789" s="4"/>
      <c r="HS1789" s="4"/>
      <c r="HT1789" s="4"/>
      <c r="HU1789" s="4"/>
      <c r="HV1789" s="4"/>
      <c r="HW1789" s="4"/>
      <c r="HX1789" s="4"/>
      <c r="HY1789" s="4"/>
      <c r="HZ1789" s="4"/>
      <c r="IA1789" s="4"/>
      <c r="IB1789" s="4"/>
      <c r="IC1789" s="4"/>
      <c r="ID1789" s="4"/>
      <c r="IE1789" s="4"/>
      <c r="IF1789" s="4"/>
    </row>
    <row r="1790" spans="26:240" x14ac:dyDescent="0.2">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c r="CX1790" s="4"/>
      <c r="CY1790" s="4"/>
      <c r="CZ1790" s="4"/>
      <c r="DA1790" s="4"/>
      <c r="DB1790" s="4"/>
      <c r="DC1790" s="4"/>
      <c r="DD1790" s="4"/>
      <c r="DE1790" s="4"/>
      <c r="DF1790" s="4"/>
      <c r="DG1790" s="4"/>
      <c r="DH1790" s="4"/>
      <c r="DI1790" s="4"/>
      <c r="DJ1790" s="4"/>
      <c r="DK1790" s="4"/>
      <c r="DL1790" s="4"/>
      <c r="DM1790" s="4"/>
      <c r="DN1790" s="4"/>
      <c r="DO1790" s="4"/>
      <c r="DP1790" s="4"/>
      <c r="DQ1790" s="4"/>
      <c r="DR1790" s="4"/>
      <c r="DS1790" s="4"/>
      <c r="DT1790" s="4"/>
      <c r="DU1790" s="4"/>
      <c r="DV1790" s="4"/>
      <c r="DW1790" s="4"/>
      <c r="DX1790" s="4"/>
      <c r="DY1790" s="4"/>
      <c r="DZ1790" s="4"/>
      <c r="EA1790" s="4"/>
      <c r="EB1790" s="4"/>
      <c r="EC1790" s="4"/>
      <c r="ED1790" s="4"/>
      <c r="EE1790" s="4"/>
      <c r="EF1790" s="4"/>
      <c r="EG1790" s="4"/>
      <c r="EH1790" s="4"/>
      <c r="EI1790" s="4"/>
      <c r="EJ1790" s="4"/>
      <c r="EK1790" s="4"/>
      <c r="EL1790" s="4"/>
      <c r="EM1790" s="4"/>
      <c r="EN1790" s="4"/>
      <c r="EO1790" s="4"/>
      <c r="EP1790" s="4"/>
      <c r="EQ1790" s="4"/>
      <c r="ER1790" s="4"/>
      <c r="ES1790" s="4"/>
      <c r="ET1790" s="4"/>
      <c r="EU1790" s="4"/>
      <c r="EV1790" s="4"/>
      <c r="EW1790" s="4"/>
      <c r="EX1790" s="4"/>
      <c r="EY1790" s="4"/>
      <c r="EZ1790" s="4"/>
      <c r="FA1790" s="4"/>
      <c r="FB1790" s="4"/>
      <c r="FC1790" s="4"/>
      <c r="FD1790" s="4"/>
      <c r="FE1790" s="4"/>
      <c r="FF1790" s="4"/>
      <c r="FG1790" s="4"/>
      <c r="FH1790" s="4"/>
      <c r="FI1790" s="4"/>
      <c r="FJ1790" s="4"/>
      <c r="FK1790" s="4"/>
      <c r="FL1790" s="4"/>
      <c r="FM1790" s="4"/>
      <c r="FN1790" s="4"/>
      <c r="FO1790" s="4"/>
      <c r="FP1790" s="4"/>
      <c r="FQ1790" s="4"/>
      <c r="FR1790" s="4"/>
      <c r="FS1790" s="4"/>
      <c r="FT1790" s="4"/>
      <c r="FU1790" s="4"/>
      <c r="FV1790" s="4"/>
      <c r="FW1790" s="4"/>
      <c r="FX1790" s="4"/>
      <c r="FY1790" s="4"/>
      <c r="FZ1790" s="4"/>
      <c r="GA1790" s="4"/>
      <c r="GB1790" s="4"/>
      <c r="GC1790" s="4"/>
      <c r="GD1790" s="4"/>
      <c r="GE1790" s="4"/>
      <c r="GF1790" s="4"/>
      <c r="GG1790" s="4"/>
      <c r="GH1790" s="4"/>
      <c r="GI1790" s="4"/>
      <c r="GJ1790" s="4"/>
      <c r="GK1790" s="4"/>
      <c r="GL1790" s="4"/>
      <c r="GM1790" s="4"/>
      <c r="GN1790" s="4"/>
      <c r="GO1790" s="4"/>
      <c r="GP1790" s="4"/>
      <c r="GQ1790" s="4"/>
      <c r="GR1790" s="4"/>
      <c r="GS1790" s="4"/>
      <c r="GT1790" s="4"/>
      <c r="GU1790" s="4"/>
      <c r="GV1790" s="4"/>
      <c r="GW1790" s="4"/>
      <c r="GX1790" s="4"/>
      <c r="GY1790" s="4"/>
      <c r="GZ1790" s="4"/>
      <c r="HA1790" s="4"/>
      <c r="HB1790" s="4"/>
      <c r="HC1790" s="4"/>
      <c r="HD1790" s="4"/>
      <c r="HE1790" s="4"/>
      <c r="HF1790" s="4"/>
      <c r="HG1790" s="4"/>
      <c r="HH1790" s="4"/>
      <c r="HI1790" s="4"/>
      <c r="HJ1790" s="4"/>
      <c r="HK1790" s="4"/>
      <c r="HL1790" s="4"/>
      <c r="HM1790" s="4"/>
      <c r="HN1790" s="4"/>
      <c r="HO1790" s="4"/>
      <c r="HP1790" s="4"/>
      <c r="HQ1790" s="4"/>
      <c r="HR1790" s="4"/>
      <c r="HS1790" s="4"/>
      <c r="HT1790" s="4"/>
      <c r="HU1790" s="4"/>
      <c r="HV1790" s="4"/>
      <c r="HW1790" s="4"/>
      <c r="HX1790" s="4"/>
      <c r="HY1790" s="4"/>
      <c r="HZ1790" s="4"/>
      <c r="IA1790" s="4"/>
      <c r="IB1790" s="4"/>
      <c r="IC1790" s="4"/>
      <c r="ID1790" s="4"/>
      <c r="IE1790" s="4"/>
      <c r="IF1790" s="4"/>
    </row>
    <row r="1791" spans="26:240" x14ac:dyDescent="0.2">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c r="CX1791" s="4"/>
      <c r="CY1791" s="4"/>
      <c r="CZ1791" s="4"/>
      <c r="DA1791" s="4"/>
      <c r="DB1791" s="4"/>
      <c r="DC1791" s="4"/>
      <c r="DD1791" s="4"/>
      <c r="DE1791" s="4"/>
      <c r="DF1791" s="4"/>
      <c r="DG1791" s="4"/>
      <c r="DH1791" s="4"/>
      <c r="DI1791" s="4"/>
      <c r="DJ1791" s="4"/>
      <c r="DK1791" s="4"/>
      <c r="DL1791" s="4"/>
      <c r="DM1791" s="4"/>
      <c r="DN1791" s="4"/>
      <c r="DO1791" s="4"/>
      <c r="DP1791" s="4"/>
      <c r="DQ1791" s="4"/>
      <c r="DR1791" s="4"/>
      <c r="DS1791" s="4"/>
      <c r="DT1791" s="4"/>
      <c r="DU1791" s="4"/>
      <c r="DV1791" s="4"/>
      <c r="DW1791" s="4"/>
      <c r="DX1791" s="4"/>
      <c r="DY1791" s="4"/>
      <c r="DZ1791" s="4"/>
      <c r="EA1791" s="4"/>
      <c r="EB1791" s="4"/>
      <c r="EC1791" s="4"/>
      <c r="ED1791" s="4"/>
      <c r="EE1791" s="4"/>
      <c r="EF1791" s="4"/>
      <c r="EG1791" s="4"/>
      <c r="EH1791" s="4"/>
      <c r="EI1791" s="4"/>
      <c r="EJ1791" s="4"/>
      <c r="EK1791" s="4"/>
      <c r="EL1791" s="4"/>
      <c r="EM1791" s="4"/>
      <c r="EN1791" s="4"/>
      <c r="EO1791" s="4"/>
      <c r="EP1791" s="4"/>
      <c r="EQ1791" s="4"/>
      <c r="ER1791" s="4"/>
      <c r="ES1791" s="4"/>
      <c r="ET1791" s="4"/>
      <c r="EU1791" s="4"/>
      <c r="EV1791" s="4"/>
      <c r="EW1791" s="4"/>
      <c r="EX1791" s="4"/>
      <c r="EY1791" s="4"/>
      <c r="EZ1791" s="4"/>
      <c r="FA1791" s="4"/>
      <c r="FB1791" s="4"/>
      <c r="FC1791" s="4"/>
      <c r="FD1791" s="4"/>
      <c r="FE1791" s="4"/>
      <c r="FF1791" s="4"/>
      <c r="FG1791" s="4"/>
      <c r="FH1791" s="4"/>
      <c r="FI1791" s="4"/>
      <c r="FJ1791" s="4"/>
      <c r="FK1791" s="4"/>
      <c r="FL1791" s="4"/>
      <c r="FM1791" s="4"/>
      <c r="FN1791" s="4"/>
      <c r="FO1791" s="4"/>
      <c r="FP1791" s="4"/>
      <c r="FQ1791" s="4"/>
      <c r="FR1791" s="4"/>
      <c r="FS1791" s="4"/>
      <c r="FT1791" s="4"/>
      <c r="FU1791" s="4"/>
      <c r="FV1791" s="4"/>
      <c r="FW1791" s="4"/>
      <c r="FX1791" s="4"/>
      <c r="FY1791" s="4"/>
      <c r="FZ1791" s="4"/>
      <c r="GA1791" s="4"/>
      <c r="GB1791" s="4"/>
      <c r="GC1791" s="4"/>
      <c r="GD1791" s="4"/>
      <c r="GE1791" s="4"/>
      <c r="GF1791" s="4"/>
      <c r="GG1791" s="4"/>
      <c r="GH1791" s="4"/>
      <c r="GI1791" s="4"/>
      <c r="GJ1791" s="4"/>
      <c r="GK1791" s="4"/>
      <c r="GL1791" s="4"/>
      <c r="GM1791" s="4"/>
      <c r="GN1791" s="4"/>
      <c r="GO1791" s="4"/>
      <c r="GP1791" s="4"/>
      <c r="GQ1791" s="4"/>
      <c r="GR1791" s="4"/>
      <c r="GS1791" s="4"/>
      <c r="GT1791" s="4"/>
      <c r="GU1791" s="4"/>
      <c r="GV1791" s="4"/>
      <c r="GW1791" s="4"/>
      <c r="GX1791" s="4"/>
      <c r="GY1791" s="4"/>
      <c r="GZ1791" s="4"/>
      <c r="HA1791" s="4"/>
      <c r="HB1791" s="4"/>
      <c r="HC1791" s="4"/>
      <c r="HD1791" s="4"/>
      <c r="HE1791" s="4"/>
      <c r="HF1791" s="4"/>
      <c r="HG1791" s="4"/>
      <c r="HH1791" s="4"/>
      <c r="HI1791" s="4"/>
      <c r="HJ1791" s="4"/>
      <c r="HK1791" s="4"/>
      <c r="HL1791" s="4"/>
      <c r="HM1791" s="4"/>
      <c r="HN1791" s="4"/>
      <c r="HO1791" s="4"/>
      <c r="HP1791" s="4"/>
      <c r="HQ1791" s="4"/>
      <c r="HR1791" s="4"/>
      <c r="HS1791" s="4"/>
      <c r="HT1791" s="4"/>
      <c r="HU1791" s="4"/>
      <c r="HV1791" s="4"/>
      <c r="HW1791" s="4"/>
      <c r="HX1791" s="4"/>
      <c r="HY1791" s="4"/>
      <c r="HZ1791" s="4"/>
      <c r="IA1791" s="4"/>
      <c r="IB1791" s="4"/>
      <c r="IC1791" s="4"/>
      <c r="ID1791" s="4"/>
      <c r="IE1791" s="4"/>
      <c r="IF1791" s="4"/>
    </row>
    <row r="1792" spans="26:240" x14ac:dyDescent="0.2">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c r="CX1792" s="4"/>
      <c r="CY1792" s="4"/>
      <c r="CZ1792" s="4"/>
      <c r="DA1792" s="4"/>
      <c r="DB1792" s="4"/>
      <c r="DC1792" s="4"/>
      <c r="DD1792" s="4"/>
      <c r="DE1792" s="4"/>
      <c r="DF1792" s="4"/>
      <c r="DG1792" s="4"/>
      <c r="DH1792" s="4"/>
      <c r="DI1792" s="4"/>
      <c r="DJ1792" s="4"/>
      <c r="DK1792" s="4"/>
      <c r="DL1792" s="4"/>
      <c r="DM1792" s="4"/>
      <c r="DN1792" s="4"/>
      <c r="DO1792" s="4"/>
      <c r="DP1792" s="4"/>
      <c r="DQ1792" s="4"/>
      <c r="DR1792" s="4"/>
      <c r="DS1792" s="4"/>
      <c r="DT1792" s="4"/>
      <c r="DU1792" s="4"/>
      <c r="DV1792" s="4"/>
      <c r="DW1792" s="4"/>
      <c r="DX1792" s="4"/>
      <c r="DY1792" s="4"/>
      <c r="DZ1792" s="4"/>
      <c r="EA1792" s="4"/>
      <c r="EB1792" s="4"/>
      <c r="EC1792" s="4"/>
      <c r="ED1792" s="4"/>
      <c r="EE1792" s="4"/>
      <c r="EF1792" s="4"/>
      <c r="EG1792" s="4"/>
      <c r="EH1792" s="4"/>
      <c r="EI1792" s="4"/>
      <c r="EJ1792" s="4"/>
      <c r="EK1792" s="4"/>
      <c r="EL1792" s="4"/>
      <c r="EM1792" s="4"/>
      <c r="EN1792" s="4"/>
      <c r="EO1792" s="4"/>
      <c r="EP1792" s="4"/>
      <c r="EQ1792" s="4"/>
      <c r="ER1792" s="4"/>
      <c r="ES1792" s="4"/>
      <c r="ET1792" s="4"/>
      <c r="EU1792" s="4"/>
      <c r="EV1792" s="4"/>
      <c r="EW1792" s="4"/>
      <c r="EX1792" s="4"/>
      <c r="EY1792" s="4"/>
      <c r="EZ1792" s="4"/>
      <c r="FA1792" s="4"/>
      <c r="FB1792" s="4"/>
      <c r="FC1792" s="4"/>
      <c r="FD1792" s="4"/>
      <c r="FE1792" s="4"/>
      <c r="FF1792" s="4"/>
      <c r="FG1792" s="4"/>
      <c r="FH1792" s="4"/>
      <c r="FI1792" s="4"/>
      <c r="FJ1792" s="4"/>
      <c r="FK1792" s="4"/>
      <c r="FL1792" s="4"/>
      <c r="FM1792" s="4"/>
      <c r="FN1792" s="4"/>
      <c r="FO1792" s="4"/>
      <c r="FP1792" s="4"/>
      <c r="FQ1792" s="4"/>
      <c r="FR1792" s="4"/>
      <c r="FS1792" s="4"/>
      <c r="FT1792" s="4"/>
      <c r="FU1792" s="4"/>
      <c r="FV1792" s="4"/>
      <c r="FW1792" s="4"/>
      <c r="FX1792" s="4"/>
      <c r="FY1792" s="4"/>
      <c r="FZ1792" s="4"/>
      <c r="GA1792" s="4"/>
      <c r="GB1792" s="4"/>
      <c r="GC1792" s="4"/>
      <c r="GD1792" s="4"/>
      <c r="GE1792" s="4"/>
      <c r="GF1792" s="4"/>
      <c r="GG1792" s="4"/>
      <c r="GH1792" s="4"/>
      <c r="GI1792" s="4"/>
      <c r="GJ1792" s="4"/>
      <c r="GK1792" s="4"/>
      <c r="GL1792" s="4"/>
      <c r="GM1792" s="4"/>
      <c r="GN1792" s="4"/>
      <c r="GO1792" s="4"/>
      <c r="GP1792" s="4"/>
      <c r="GQ1792" s="4"/>
      <c r="GR1792" s="4"/>
      <c r="GS1792" s="4"/>
      <c r="GT1792" s="4"/>
      <c r="GU1792" s="4"/>
      <c r="GV1792" s="4"/>
      <c r="GW1792" s="4"/>
      <c r="GX1792" s="4"/>
      <c r="GY1792" s="4"/>
      <c r="GZ1792" s="4"/>
      <c r="HA1792" s="4"/>
      <c r="HB1792" s="4"/>
      <c r="HC1792" s="4"/>
      <c r="HD1792" s="4"/>
      <c r="HE1792" s="4"/>
      <c r="HF1792" s="4"/>
      <c r="HG1792" s="4"/>
      <c r="HH1792" s="4"/>
      <c r="HI1792" s="4"/>
      <c r="HJ1792" s="4"/>
      <c r="HK1792" s="4"/>
      <c r="HL1792" s="4"/>
      <c r="HM1792" s="4"/>
      <c r="HN1792" s="4"/>
      <c r="HO1792" s="4"/>
      <c r="HP1792" s="4"/>
      <c r="HQ1792" s="4"/>
      <c r="HR1792" s="4"/>
      <c r="HS1792" s="4"/>
      <c r="HT1792" s="4"/>
      <c r="HU1792" s="4"/>
      <c r="HV1792" s="4"/>
      <c r="HW1792" s="4"/>
      <c r="HX1792" s="4"/>
      <c r="HY1792" s="4"/>
      <c r="HZ1792" s="4"/>
      <c r="IA1792" s="4"/>
      <c r="IB1792" s="4"/>
      <c r="IC1792" s="4"/>
      <c r="ID1792" s="4"/>
      <c r="IE1792" s="4"/>
      <c r="IF1792" s="4"/>
    </row>
    <row r="1793" spans="26:240" x14ac:dyDescent="0.2">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row>
    <row r="1794" spans="26:240" x14ac:dyDescent="0.2">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row>
    <row r="1795" spans="26:240" x14ac:dyDescent="0.2">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row>
    <row r="1796" spans="26:240" x14ac:dyDescent="0.2">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row>
    <row r="1797" spans="26:240" x14ac:dyDescent="0.2">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row>
    <row r="1798" spans="26:240" x14ac:dyDescent="0.2">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row>
    <row r="1799" spans="26:240" x14ac:dyDescent="0.2">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row>
    <row r="1800" spans="26:240" x14ac:dyDescent="0.2">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row>
    <row r="1801" spans="26:240" x14ac:dyDescent="0.2">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row>
    <row r="1802" spans="26:240" x14ac:dyDescent="0.2">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row>
    <row r="1803" spans="26:240" x14ac:dyDescent="0.2">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row>
    <row r="1804" spans="26:240" x14ac:dyDescent="0.2">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row>
    <row r="1805" spans="26:240" x14ac:dyDescent="0.2">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row>
    <row r="1806" spans="26:240" x14ac:dyDescent="0.2">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row>
    <row r="1807" spans="26:240" x14ac:dyDescent="0.2">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row>
    <row r="1808" spans="26:240" x14ac:dyDescent="0.2">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row>
    <row r="1809" spans="26:240" x14ac:dyDescent="0.2">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row>
    <row r="1810" spans="26:240" x14ac:dyDescent="0.2">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row>
    <row r="1811" spans="26:240" x14ac:dyDescent="0.2">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row>
    <row r="1812" spans="26:240" x14ac:dyDescent="0.2">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row>
    <row r="1813" spans="26:240" x14ac:dyDescent="0.2">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row>
    <row r="1814" spans="26:240" x14ac:dyDescent="0.2">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row>
    <row r="1815" spans="26:240" x14ac:dyDescent="0.2">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row>
    <row r="1816" spans="26:240" x14ac:dyDescent="0.2">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row>
    <row r="1817" spans="26:240" x14ac:dyDescent="0.2">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row>
    <row r="1818" spans="26:240" x14ac:dyDescent="0.2">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row>
    <row r="1819" spans="26:240" x14ac:dyDescent="0.2">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row>
    <row r="1820" spans="26:240" x14ac:dyDescent="0.2">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row>
    <row r="1821" spans="26:240" x14ac:dyDescent="0.2">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row>
    <row r="1822" spans="26:240" x14ac:dyDescent="0.2">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row>
    <row r="1823" spans="26:240" x14ac:dyDescent="0.2">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row>
    <row r="1824" spans="26:240" x14ac:dyDescent="0.2">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row>
    <row r="1825" spans="26:240" x14ac:dyDescent="0.2">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row>
    <row r="1826" spans="26:240" x14ac:dyDescent="0.2">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row>
    <row r="1827" spans="26:240" x14ac:dyDescent="0.2">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row>
    <row r="1828" spans="26:240" x14ac:dyDescent="0.2">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row>
    <row r="1829" spans="26:240" x14ac:dyDescent="0.2">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row>
    <row r="1830" spans="26:240" x14ac:dyDescent="0.2">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row>
    <row r="1831" spans="26:240" x14ac:dyDescent="0.2">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row>
    <row r="1832" spans="26:240" x14ac:dyDescent="0.2">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row>
    <row r="1833" spans="26:240" x14ac:dyDescent="0.2">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row>
    <row r="1834" spans="26:240" x14ac:dyDescent="0.2">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row>
    <row r="1835" spans="26:240" x14ac:dyDescent="0.2">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row>
    <row r="1836" spans="26:240" x14ac:dyDescent="0.2">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row>
    <row r="1837" spans="26:240" x14ac:dyDescent="0.2">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row>
    <row r="1838" spans="26:240" x14ac:dyDescent="0.2">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row>
    <row r="1839" spans="26:240" x14ac:dyDescent="0.2">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row>
    <row r="1840" spans="26:240" x14ac:dyDescent="0.2">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row>
    <row r="1841" spans="26:240" x14ac:dyDescent="0.2">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row>
    <row r="1842" spans="26:240" x14ac:dyDescent="0.2">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row>
    <row r="1843" spans="26:240" x14ac:dyDescent="0.2">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row>
    <row r="1844" spans="26:240" x14ac:dyDescent="0.2">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row>
    <row r="1845" spans="26:240" x14ac:dyDescent="0.2">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row>
    <row r="1846" spans="26:240" x14ac:dyDescent="0.2">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row>
    <row r="1847" spans="26:240" x14ac:dyDescent="0.2">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row>
    <row r="1848" spans="26:240" x14ac:dyDescent="0.2">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row>
    <row r="1849" spans="26:240" x14ac:dyDescent="0.2">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row>
    <row r="1850" spans="26:240" x14ac:dyDescent="0.2">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row>
    <row r="1851" spans="26:240" x14ac:dyDescent="0.2">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row>
    <row r="1852" spans="26:240" x14ac:dyDescent="0.2">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row>
    <row r="1853" spans="26:240" x14ac:dyDescent="0.2">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row>
    <row r="1854" spans="26:240" x14ac:dyDescent="0.2">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row>
    <row r="1855" spans="26:240" x14ac:dyDescent="0.2">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row>
    <row r="1856" spans="26:240" x14ac:dyDescent="0.2">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row>
    <row r="1857" spans="26:240" x14ac:dyDescent="0.2">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row>
    <row r="1858" spans="26:240" x14ac:dyDescent="0.2">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row>
    <row r="1859" spans="26:240" x14ac:dyDescent="0.2">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row>
    <row r="1860" spans="26:240" x14ac:dyDescent="0.2">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row>
    <row r="1861" spans="26:240" x14ac:dyDescent="0.2">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row>
    <row r="1862" spans="26:240" x14ac:dyDescent="0.2">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row>
    <row r="1863" spans="26:240" x14ac:dyDescent="0.2">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row>
    <row r="1864" spans="26:240" x14ac:dyDescent="0.2">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row>
    <row r="1865" spans="26:240" x14ac:dyDescent="0.2">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c r="CX1865" s="4"/>
      <c r="CY1865" s="4"/>
      <c r="CZ1865" s="4"/>
      <c r="DA1865" s="4"/>
      <c r="DB1865" s="4"/>
      <c r="DC1865" s="4"/>
      <c r="DD1865" s="4"/>
      <c r="DE1865" s="4"/>
      <c r="DF1865" s="4"/>
      <c r="DG1865" s="4"/>
      <c r="DH1865" s="4"/>
      <c r="DI1865" s="4"/>
      <c r="DJ1865" s="4"/>
      <c r="DK1865" s="4"/>
      <c r="DL1865" s="4"/>
      <c r="DM1865" s="4"/>
      <c r="DN1865" s="4"/>
      <c r="DO1865" s="4"/>
      <c r="DP1865" s="4"/>
      <c r="DQ1865" s="4"/>
      <c r="DR1865" s="4"/>
      <c r="DS1865" s="4"/>
      <c r="DT1865" s="4"/>
      <c r="DU1865" s="4"/>
      <c r="DV1865" s="4"/>
      <c r="DW1865" s="4"/>
      <c r="DX1865" s="4"/>
      <c r="DY1865" s="4"/>
      <c r="DZ1865" s="4"/>
      <c r="EA1865" s="4"/>
      <c r="EB1865" s="4"/>
      <c r="EC1865" s="4"/>
      <c r="ED1865" s="4"/>
      <c r="EE1865" s="4"/>
      <c r="EF1865" s="4"/>
      <c r="EG1865" s="4"/>
      <c r="EH1865" s="4"/>
      <c r="EI1865" s="4"/>
      <c r="EJ1865" s="4"/>
      <c r="EK1865" s="4"/>
      <c r="EL1865" s="4"/>
      <c r="EM1865" s="4"/>
      <c r="EN1865" s="4"/>
      <c r="EO1865" s="4"/>
      <c r="EP1865" s="4"/>
      <c r="EQ1865" s="4"/>
      <c r="ER1865" s="4"/>
      <c r="ES1865" s="4"/>
      <c r="ET1865" s="4"/>
      <c r="EU1865" s="4"/>
      <c r="EV1865" s="4"/>
      <c r="EW1865" s="4"/>
      <c r="EX1865" s="4"/>
      <c r="EY1865" s="4"/>
      <c r="EZ1865" s="4"/>
      <c r="FA1865" s="4"/>
      <c r="FB1865" s="4"/>
      <c r="FC1865" s="4"/>
      <c r="FD1865" s="4"/>
      <c r="FE1865" s="4"/>
      <c r="FF1865" s="4"/>
      <c r="FG1865" s="4"/>
      <c r="FH1865" s="4"/>
      <c r="FI1865" s="4"/>
      <c r="FJ1865" s="4"/>
      <c r="FK1865" s="4"/>
      <c r="FL1865" s="4"/>
      <c r="FM1865" s="4"/>
      <c r="FN1865" s="4"/>
      <c r="FO1865" s="4"/>
      <c r="FP1865" s="4"/>
      <c r="FQ1865" s="4"/>
      <c r="FR1865" s="4"/>
      <c r="FS1865" s="4"/>
      <c r="FT1865" s="4"/>
      <c r="FU1865" s="4"/>
      <c r="FV1865" s="4"/>
      <c r="FW1865" s="4"/>
      <c r="FX1865" s="4"/>
      <c r="FY1865" s="4"/>
      <c r="FZ1865" s="4"/>
      <c r="GA1865" s="4"/>
      <c r="GB1865" s="4"/>
      <c r="GC1865" s="4"/>
      <c r="GD1865" s="4"/>
      <c r="GE1865" s="4"/>
      <c r="GF1865" s="4"/>
      <c r="GG1865" s="4"/>
      <c r="GH1865" s="4"/>
      <c r="GI1865" s="4"/>
      <c r="GJ1865" s="4"/>
      <c r="GK1865" s="4"/>
      <c r="GL1865" s="4"/>
      <c r="GM1865" s="4"/>
      <c r="GN1865" s="4"/>
      <c r="GO1865" s="4"/>
      <c r="GP1865" s="4"/>
      <c r="GQ1865" s="4"/>
      <c r="GR1865" s="4"/>
      <c r="GS1865" s="4"/>
      <c r="GT1865" s="4"/>
      <c r="GU1865" s="4"/>
      <c r="GV1865" s="4"/>
      <c r="GW1865" s="4"/>
      <c r="GX1865" s="4"/>
      <c r="GY1865" s="4"/>
      <c r="GZ1865" s="4"/>
      <c r="HA1865" s="4"/>
      <c r="HB1865" s="4"/>
      <c r="HC1865" s="4"/>
      <c r="HD1865" s="4"/>
      <c r="HE1865" s="4"/>
      <c r="HF1865" s="4"/>
      <c r="HG1865" s="4"/>
      <c r="HH1865" s="4"/>
      <c r="HI1865" s="4"/>
      <c r="HJ1865" s="4"/>
      <c r="HK1865" s="4"/>
      <c r="HL1865" s="4"/>
      <c r="HM1865" s="4"/>
      <c r="HN1865" s="4"/>
      <c r="HO1865" s="4"/>
      <c r="HP1865" s="4"/>
      <c r="HQ1865" s="4"/>
      <c r="HR1865" s="4"/>
      <c r="HS1865" s="4"/>
      <c r="HT1865" s="4"/>
      <c r="HU1865" s="4"/>
      <c r="HV1865" s="4"/>
      <c r="HW1865" s="4"/>
      <c r="HX1865" s="4"/>
      <c r="HY1865" s="4"/>
      <c r="HZ1865" s="4"/>
      <c r="IA1865" s="4"/>
      <c r="IB1865" s="4"/>
      <c r="IC1865" s="4"/>
      <c r="ID1865" s="4"/>
      <c r="IE1865" s="4"/>
      <c r="IF1865" s="4"/>
    </row>
    <row r="1866" spans="26:240" x14ac:dyDescent="0.2">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c r="CX1866" s="4"/>
      <c r="CY1866" s="4"/>
      <c r="CZ1866" s="4"/>
      <c r="DA1866" s="4"/>
      <c r="DB1866" s="4"/>
      <c r="DC1866" s="4"/>
      <c r="DD1866" s="4"/>
      <c r="DE1866" s="4"/>
      <c r="DF1866" s="4"/>
      <c r="DG1866" s="4"/>
      <c r="DH1866" s="4"/>
      <c r="DI1866" s="4"/>
      <c r="DJ1866" s="4"/>
      <c r="DK1866" s="4"/>
      <c r="DL1866" s="4"/>
      <c r="DM1866" s="4"/>
      <c r="DN1866" s="4"/>
      <c r="DO1866" s="4"/>
      <c r="DP1866" s="4"/>
      <c r="DQ1866" s="4"/>
      <c r="DR1866" s="4"/>
      <c r="DS1866" s="4"/>
      <c r="DT1866" s="4"/>
      <c r="DU1866" s="4"/>
      <c r="DV1866" s="4"/>
      <c r="DW1866" s="4"/>
      <c r="DX1866" s="4"/>
      <c r="DY1866" s="4"/>
      <c r="DZ1866" s="4"/>
      <c r="EA1866" s="4"/>
      <c r="EB1866" s="4"/>
      <c r="EC1866" s="4"/>
      <c r="ED1866" s="4"/>
      <c r="EE1866" s="4"/>
      <c r="EF1866" s="4"/>
      <c r="EG1866" s="4"/>
      <c r="EH1866" s="4"/>
      <c r="EI1866" s="4"/>
      <c r="EJ1866" s="4"/>
      <c r="EK1866" s="4"/>
      <c r="EL1866" s="4"/>
      <c r="EM1866" s="4"/>
      <c r="EN1866" s="4"/>
      <c r="EO1866" s="4"/>
      <c r="EP1866" s="4"/>
      <c r="EQ1866" s="4"/>
      <c r="ER1866" s="4"/>
      <c r="ES1866" s="4"/>
      <c r="ET1866" s="4"/>
      <c r="EU1866" s="4"/>
      <c r="EV1866" s="4"/>
      <c r="EW1866" s="4"/>
      <c r="EX1866" s="4"/>
      <c r="EY1866" s="4"/>
      <c r="EZ1866" s="4"/>
      <c r="FA1866" s="4"/>
      <c r="FB1866" s="4"/>
      <c r="FC1866" s="4"/>
      <c r="FD1866" s="4"/>
      <c r="FE1866" s="4"/>
      <c r="FF1866" s="4"/>
      <c r="FG1866" s="4"/>
      <c r="FH1866" s="4"/>
      <c r="FI1866" s="4"/>
      <c r="FJ1866" s="4"/>
      <c r="FK1866" s="4"/>
      <c r="FL1866" s="4"/>
      <c r="FM1866" s="4"/>
      <c r="FN1866" s="4"/>
      <c r="FO1866" s="4"/>
      <c r="FP1866" s="4"/>
      <c r="FQ1866" s="4"/>
      <c r="FR1866" s="4"/>
      <c r="FS1866" s="4"/>
      <c r="FT1866" s="4"/>
      <c r="FU1866" s="4"/>
      <c r="FV1866" s="4"/>
      <c r="FW1866" s="4"/>
      <c r="FX1866" s="4"/>
      <c r="FY1866" s="4"/>
      <c r="FZ1866" s="4"/>
      <c r="GA1866" s="4"/>
      <c r="GB1866" s="4"/>
      <c r="GC1866" s="4"/>
      <c r="GD1866" s="4"/>
      <c r="GE1866" s="4"/>
      <c r="GF1866" s="4"/>
      <c r="GG1866" s="4"/>
      <c r="GH1866" s="4"/>
      <c r="GI1866" s="4"/>
      <c r="GJ1866" s="4"/>
      <c r="GK1866" s="4"/>
      <c r="GL1866" s="4"/>
      <c r="GM1866" s="4"/>
      <c r="GN1866" s="4"/>
      <c r="GO1866" s="4"/>
      <c r="GP1866" s="4"/>
      <c r="GQ1866" s="4"/>
      <c r="GR1866" s="4"/>
      <c r="GS1866" s="4"/>
      <c r="GT1866" s="4"/>
      <c r="GU1866" s="4"/>
      <c r="GV1866" s="4"/>
      <c r="GW1866" s="4"/>
      <c r="GX1866" s="4"/>
      <c r="GY1866" s="4"/>
      <c r="GZ1866" s="4"/>
      <c r="HA1866" s="4"/>
      <c r="HB1866" s="4"/>
      <c r="HC1866" s="4"/>
      <c r="HD1866" s="4"/>
      <c r="HE1866" s="4"/>
      <c r="HF1866" s="4"/>
      <c r="HG1866" s="4"/>
      <c r="HH1866" s="4"/>
      <c r="HI1866" s="4"/>
      <c r="HJ1866" s="4"/>
      <c r="HK1866" s="4"/>
      <c r="HL1866" s="4"/>
      <c r="HM1866" s="4"/>
      <c r="HN1866" s="4"/>
      <c r="HO1866" s="4"/>
      <c r="HP1866" s="4"/>
      <c r="HQ1866" s="4"/>
      <c r="HR1866" s="4"/>
      <c r="HS1866" s="4"/>
      <c r="HT1866" s="4"/>
      <c r="HU1866" s="4"/>
      <c r="HV1866" s="4"/>
      <c r="HW1866" s="4"/>
      <c r="HX1866" s="4"/>
      <c r="HY1866" s="4"/>
      <c r="HZ1866" s="4"/>
      <c r="IA1866" s="4"/>
      <c r="IB1866" s="4"/>
      <c r="IC1866" s="4"/>
      <c r="ID1866" s="4"/>
      <c r="IE1866" s="4"/>
      <c r="IF1866" s="4"/>
    </row>
    <row r="1867" spans="26:240" x14ac:dyDescent="0.2">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c r="CX1867" s="4"/>
      <c r="CY1867" s="4"/>
      <c r="CZ1867" s="4"/>
      <c r="DA1867" s="4"/>
      <c r="DB1867" s="4"/>
      <c r="DC1867" s="4"/>
      <c r="DD1867" s="4"/>
      <c r="DE1867" s="4"/>
      <c r="DF1867" s="4"/>
      <c r="DG1867" s="4"/>
      <c r="DH1867" s="4"/>
      <c r="DI1867" s="4"/>
      <c r="DJ1867" s="4"/>
      <c r="DK1867" s="4"/>
      <c r="DL1867" s="4"/>
      <c r="DM1867" s="4"/>
      <c r="DN1867" s="4"/>
      <c r="DO1867" s="4"/>
      <c r="DP1867" s="4"/>
      <c r="DQ1867" s="4"/>
      <c r="DR1867" s="4"/>
      <c r="DS1867" s="4"/>
      <c r="DT1867" s="4"/>
      <c r="DU1867" s="4"/>
      <c r="DV1867" s="4"/>
      <c r="DW1867" s="4"/>
      <c r="DX1867" s="4"/>
      <c r="DY1867" s="4"/>
      <c r="DZ1867" s="4"/>
      <c r="EA1867" s="4"/>
      <c r="EB1867" s="4"/>
      <c r="EC1867" s="4"/>
      <c r="ED1867" s="4"/>
      <c r="EE1867" s="4"/>
      <c r="EF1867" s="4"/>
      <c r="EG1867" s="4"/>
      <c r="EH1867" s="4"/>
      <c r="EI1867" s="4"/>
      <c r="EJ1867" s="4"/>
      <c r="EK1867" s="4"/>
      <c r="EL1867" s="4"/>
      <c r="EM1867" s="4"/>
      <c r="EN1867" s="4"/>
      <c r="EO1867" s="4"/>
      <c r="EP1867" s="4"/>
      <c r="EQ1867" s="4"/>
      <c r="ER1867" s="4"/>
      <c r="ES1867" s="4"/>
      <c r="ET1867" s="4"/>
      <c r="EU1867" s="4"/>
      <c r="EV1867" s="4"/>
      <c r="EW1867" s="4"/>
      <c r="EX1867" s="4"/>
      <c r="EY1867" s="4"/>
      <c r="EZ1867" s="4"/>
      <c r="FA1867" s="4"/>
      <c r="FB1867" s="4"/>
      <c r="FC1867" s="4"/>
      <c r="FD1867" s="4"/>
      <c r="FE1867" s="4"/>
      <c r="FF1867" s="4"/>
      <c r="FG1867" s="4"/>
      <c r="FH1867" s="4"/>
      <c r="FI1867" s="4"/>
      <c r="FJ1867" s="4"/>
      <c r="FK1867" s="4"/>
      <c r="FL1867" s="4"/>
      <c r="FM1867" s="4"/>
      <c r="FN1867" s="4"/>
      <c r="FO1867" s="4"/>
      <c r="FP1867" s="4"/>
      <c r="FQ1867" s="4"/>
      <c r="FR1867" s="4"/>
      <c r="FS1867" s="4"/>
      <c r="FT1867" s="4"/>
      <c r="FU1867" s="4"/>
      <c r="FV1867" s="4"/>
      <c r="FW1867" s="4"/>
      <c r="FX1867" s="4"/>
      <c r="FY1867" s="4"/>
      <c r="FZ1867" s="4"/>
      <c r="GA1867" s="4"/>
      <c r="GB1867" s="4"/>
      <c r="GC1867" s="4"/>
      <c r="GD1867" s="4"/>
      <c r="GE1867" s="4"/>
      <c r="GF1867" s="4"/>
      <c r="GG1867" s="4"/>
      <c r="GH1867" s="4"/>
      <c r="GI1867" s="4"/>
      <c r="GJ1867" s="4"/>
      <c r="GK1867" s="4"/>
      <c r="GL1867" s="4"/>
      <c r="GM1867" s="4"/>
      <c r="GN1867" s="4"/>
      <c r="GO1867" s="4"/>
      <c r="GP1867" s="4"/>
      <c r="GQ1867" s="4"/>
      <c r="GR1867" s="4"/>
      <c r="GS1867" s="4"/>
      <c r="GT1867" s="4"/>
      <c r="GU1867" s="4"/>
      <c r="GV1867" s="4"/>
      <c r="GW1867" s="4"/>
      <c r="GX1867" s="4"/>
      <c r="GY1867" s="4"/>
      <c r="GZ1867" s="4"/>
      <c r="HA1867" s="4"/>
      <c r="HB1867" s="4"/>
      <c r="HC1867" s="4"/>
      <c r="HD1867" s="4"/>
      <c r="HE1867" s="4"/>
      <c r="HF1867" s="4"/>
      <c r="HG1867" s="4"/>
      <c r="HH1867" s="4"/>
      <c r="HI1867" s="4"/>
      <c r="HJ1867" s="4"/>
      <c r="HK1867" s="4"/>
      <c r="HL1867" s="4"/>
      <c r="HM1867" s="4"/>
      <c r="HN1867" s="4"/>
      <c r="HO1867" s="4"/>
      <c r="HP1867" s="4"/>
      <c r="HQ1867" s="4"/>
      <c r="HR1867" s="4"/>
      <c r="HS1867" s="4"/>
      <c r="HT1867" s="4"/>
      <c r="HU1867" s="4"/>
      <c r="HV1867" s="4"/>
      <c r="HW1867" s="4"/>
      <c r="HX1867" s="4"/>
      <c r="HY1867" s="4"/>
      <c r="HZ1867" s="4"/>
      <c r="IA1867" s="4"/>
      <c r="IB1867" s="4"/>
      <c r="IC1867" s="4"/>
      <c r="ID1867" s="4"/>
      <c r="IE1867" s="4"/>
      <c r="IF1867" s="4"/>
    </row>
    <row r="1868" spans="26:240" x14ac:dyDescent="0.2">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c r="CX1868" s="4"/>
      <c r="CY1868" s="4"/>
      <c r="CZ1868" s="4"/>
      <c r="DA1868" s="4"/>
      <c r="DB1868" s="4"/>
      <c r="DC1868" s="4"/>
      <c r="DD1868" s="4"/>
      <c r="DE1868" s="4"/>
      <c r="DF1868" s="4"/>
      <c r="DG1868" s="4"/>
      <c r="DH1868" s="4"/>
      <c r="DI1868" s="4"/>
      <c r="DJ1868" s="4"/>
      <c r="DK1868" s="4"/>
      <c r="DL1868" s="4"/>
      <c r="DM1868" s="4"/>
      <c r="DN1868" s="4"/>
      <c r="DO1868" s="4"/>
      <c r="DP1868" s="4"/>
      <c r="DQ1868" s="4"/>
      <c r="DR1868" s="4"/>
      <c r="DS1868" s="4"/>
      <c r="DT1868" s="4"/>
      <c r="DU1868" s="4"/>
      <c r="DV1868" s="4"/>
      <c r="DW1868" s="4"/>
      <c r="DX1868" s="4"/>
      <c r="DY1868" s="4"/>
      <c r="DZ1868" s="4"/>
      <c r="EA1868" s="4"/>
      <c r="EB1868" s="4"/>
      <c r="EC1868" s="4"/>
      <c r="ED1868" s="4"/>
      <c r="EE1868" s="4"/>
      <c r="EF1868" s="4"/>
      <c r="EG1868" s="4"/>
      <c r="EH1868" s="4"/>
      <c r="EI1868" s="4"/>
      <c r="EJ1868" s="4"/>
      <c r="EK1868" s="4"/>
      <c r="EL1868" s="4"/>
      <c r="EM1868" s="4"/>
      <c r="EN1868" s="4"/>
      <c r="EO1868" s="4"/>
      <c r="EP1868" s="4"/>
      <c r="EQ1868" s="4"/>
      <c r="ER1868" s="4"/>
      <c r="ES1868" s="4"/>
      <c r="ET1868" s="4"/>
      <c r="EU1868" s="4"/>
      <c r="EV1868" s="4"/>
      <c r="EW1868" s="4"/>
      <c r="EX1868" s="4"/>
      <c r="EY1868" s="4"/>
      <c r="EZ1868" s="4"/>
      <c r="FA1868" s="4"/>
      <c r="FB1868" s="4"/>
      <c r="FC1868" s="4"/>
      <c r="FD1868" s="4"/>
      <c r="FE1868" s="4"/>
      <c r="FF1868" s="4"/>
      <c r="FG1868" s="4"/>
      <c r="FH1868" s="4"/>
      <c r="FI1868" s="4"/>
      <c r="FJ1868" s="4"/>
      <c r="FK1868" s="4"/>
      <c r="FL1868" s="4"/>
      <c r="FM1868" s="4"/>
      <c r="FN1868" s="4"/>
      <c r="FO1868" s="4"/>
      <c r="FP1868" s="4"/>
      <c r="FQ1868" s="4"/>
      <c r="FR1868" s="4"/>
      <c r="FS1868" s="4"/>
      <c r="FT1868" s="4"/>
      <c r="FU1868" s="4"/>
      <c r="FV1868" s="4"/>
      <c r="FW1868" s="4"/>
      <c r="FX1868" s="4"/>
      <c r="FY1868" s="4"/>
      <c r="FZ1868" s="4"/>
      <c r="GA1868" s="4"/>
      <c r="GB1868" s="4"/>
      <c r="GC1868" s="4"/>
      <c r="GD1868" s="4"/>
      <c r="GE1868" s="4"/>
      <c r="GF1868" s="4"/>
      <c r="GG1868" s="4"/>
      <c r="GH1868" s="4"/>
      <c r="GI1868" s="4"/>
      <c r="GJ1868" s="4"/>
      <c r="GK1868" s="4"/>
      <c r="GL1868" s="4"/>
      <c r="GM1868" s="4"/>
      <c r="GN1868" s="4"/>
      <c r="GO1868" s="4"/>
      <c r="GP1868" s="4"/>
      <c r="GQ1868" s="4"/>
      <c r="GR1868" s="4"/>
      <c r="GS1868" s="4"/>
      <c r="GT1868" s="4"/>
      <c r="GU1868" s="4"/>
      <c r="GV1868" s="4"/>
      <c r="GW1868" s="4"/>
      <c r="GX1868" s="4"/>
      <c r="GY1868" s="4"/>
      <c r="GZ1868" s="4"/>
      <c r="HA1868" s="4"/>
      <c r="HB1868" s="4"/>
      <c r="HC1868" s="4"/>
      <c r="HD1868" s="4"/>
      <c r="HE1868" s="4"/>
      <c r="HF1868" s="4"/>
      <c r="HG1868" s="4"/>
      <c r="HH1868" s="4"/>
      <c r="HI1868" s="4"/>
      <c r="HJ1868" s="4"/>
      <c r="HK1868" s="4"/>
      <c r="HL1868" s="4"/>
      <c r="HM1868" s="4"/>
      <c r="HN1868" s="4"/>
      <c r="HO1868" s="4"/>
      <c r="HP1868" s="4"/>
      <c r="HQ1868" s="4"/>
      <c r="HR1868" s="4"/>
      <c r="HS1868" s="4"/>
      <c r="HT1868" s="4"/>
      <c r="HU1868" s="4"/>
      <c r="HV1868" s="4"/>
      <c r="HW1868" s="4"/>
      <c r="HX1868" s="4"/>
      <c r="HY1868" s="4"/>
      <c r="HZ1868" s="4"/>
      <c r="IA1868" s="4"/>
      <c r="IB1868" s="4"/>
      <c r="IC1868" s="4"/>
      <c r="ID1868" s="4"/>
      <c r="IE1868" s="4"/>
      <c r="IF1868" s="4"/>
    </row>
    <row r="1869" spans="26:240" x14ac:dyDescent="0.2">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c r="CX1869" s="4"/>
      <c r="CY1869" s="4"/>
      <c r="CZ1869" s="4"/>
      <c r="DA1869" s="4"/>
      <c r="DB1869" s="4"/>
      <c r="DC1869" s="4"/>
      <c r="DD1869" s="4"/>
      <c r="DE1869" s="4"/>
      <c r="DF1869" s="4"/>
      <c r="DG1869" s="4"/>
      <c r="DH1869" s="4"/>
      <c r="DI1869" s="4"/>
      <c r="DJ1869" s="4"/>
      <c r="DK1869" s="4"/>
      <c r="DL1869" s="4"/>
      <c r="DM1869" s="4"/>
      <c r="DN1869" s="4"/>
      <c r="DO1869" s="4"/>
      <c r="DP1869" s="4"/>
      <c r="DQ1869" s="4"/>
      <c r="DR1869" s="4"/>
      <c r="DS1869" s="4"/>
      <c r="DT1869" s="4"/>
      <c r="DU1869" s="4"/>
      <c r="DV1869" s="4"/>
      <c r="DW1869" s="4"/>
      <c r="DX1869" s="4"/>
      <c r="DY1869" s="4"/>
      <c r="DZ1869" s="4"/>
      <c r="EA1869" s="4"/>
      <c r="EB1869" s="4"/>
      <c r="EC1869" s="4"/>
      <c r="ED1869" s="4"/>
      <c r="EE1869" s="4"/>
      <c r="EF1869" s="4"/>
      <c r="EG1869" s="4"/>
      <c r="EH1869" s="4"/>
      <c r="EI1869" s="4"/>
      <c r="EJ1869" s="4"/>
      <c r="EK1869" s="4"/>
      <c r="EL1869" s="4"/>
      <c r="EM1869" s="4"/>
      <c r="EN1869" s="4"/>
      <c r="EO1869" s="4"/>
      <c r="EP1869" s="4"/>
      <c r="EQ1869" s="4"/>
      <c r="ER1869" s="4"/>
      <c r="ES1869" s="4"/>
      <c r="ET1869" s="4"/>
      <c r="EU1869" s="4"/>
      <c r="EV1869" s="4"/>
      <c r="EW1869" s="4"/>
      <c r="EX1869" s="4"/>
      <c r="EY1869" s="4"/>
      <c r="EZ1869" s="4"/>
      <c r="FA1869" s="4"/>
      <c r="FB1869" s="4"/>
      <c r="FC1869" s="4"/>
      <c r="FD1869" s="4"/>
      <c r="FE1869" s="4"/>
      <c r="FF1869" s="4"/>
      <c r="FG1869" s="4"/>
      <c r="FH1869" s="4"/>
      <c r="FI1869" s="4"/>
      <c r="FJ1869" s="4"/>
      <c r="FK1869" s="4"/>
      <c r="FL1869" s="4"/>
      <c r="FM1869" s="4"/>
      <c r="FN1869" s="4"/>
      <c r="FO1869" s="4"/>
      <c r="FP1869" s="4"/>
      <c r="FQ1869" s="4"/>
      <c r="FR1869" s="4"/>
      <c r="FS1869" s="4"/>
      <c r="FT1869" s="4"/>
      <c r="FU1869" s="4"/>
      <c r="FV1869" s="4"/>
      <c r="FW1869" s="4"/>
      <c r="FX1869" s="4"/>
      <c r="FY1869" s="4"/>
      <c r="FZ1869" s="4"/>
      <c r="GA1869" s="4"/>
      <c r="GB1869" s="4"/>
      <c r="GC1869" s="4"/>
      <c r="GD1869" s="4"/>
      <c r="GE1869" s="4"/>
      <c r="GF1869" s="4"/>
      <c r="GG1869" s="4"/>
      <c r="GH1869" s="4"/>
      <c r="GI1869" s="4"/>
      <c r="GJ1869" s="4"/>
      <c r="GK1869" s="4"/>
      <c r="GL1869" s="4"/>
      <c r="GM1869" s="4"/>
      <c r="GN1869" s="4"/>
      <c r="GO1869" s="4"/>
      <c r="GP1869" s="4"/>
      <c r="GQ1869" s="4"/>
      <c r="GR1869" s="4"/>
      <c r="GS1869" s="4"/>
      <c r="GT1869" s="4"/>
      <c r="GU1869" s="4"/>
      <c r="GV1869" s="4"/>
      <c r="GW1869" s="4"/>
      <c r="GX1869" s="4"/>
      <c r="GY1869" s="4"/>
      <c r="GZ1869" s="4"/>
      <c r="HA1869" s="4"/>
      <c r="HB1869" s="4"/>
      <c r="HC1869" s="4"/>
      <c r="HD1869" s="4"/>
      <c r="HE1869" s="4"/>
      <c r="HF1869" s="4"/>
      <c r="HG1869" s="4"/>
      <c r="HH1869" s="4"/>
      <c r="HI1869" s="4"/>
      <c r="HJ1869" s="4"/>
      <c r="HK1869" s="4"/>
      <c r="HL1869" s="4"/>
      <c r="HM1869" s="4"/>
      <c r="HN1869" s="4"/>
      <c r="HO1869" s="4"/>
      <c r="HP1869" s="4"/>
      <c r="HQ1869" s="4"/>
      <c r="HR1869" s="4"/>
      <c r="HS1869" s="4"/>
      <c r="HT1869" s="4"/>
      <c r="HU1869" s="4"/>
      <c r="HV1869" s="4"/>
      <c r="HW1869" s="4"/>
      <c r="HX1869" s="4"/>
      <c r="HY1869" s="4"/>
      <c r="HZ1869" s="4"/>
      <c r="IA1869" s="4"/>
      <c r="IB1869" s="4"/>
      <c r="IC1869" s="4"/>
      <c r="ID1869" s="4"/>
      <c r="IE1869" s="4"/>
      <c r="IF1869" s="4"/>
    </row>
    <row r="1870" spans="26:240" x14ac:dyDescent="0.2">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c r="CX1870" s="4"/>
      <c r="CY1870" s="4"/>
      <c r="CZ1870" s="4"/>
      <c r="DA1870" s="4"/>
      <c r="DB1870" s="4"/>
      <c r="DC1870" s="4"/>
      <c r="DD1870" s="4"/>
      <c r="DE1870" s="4"/>
      <c r="DF1870" s="4"/>
      <c r="DG1870" s="4"/>
      <c r="DH1870" s="4"/>
      <c r="DI1870" s="4"/>
      <c r="DJ1870" s="4"/>
      <c r="DK1870" s="4"/>
      <c r="DL1870" s="4"/>
      <c r="DM1870" s="4"/>
      <c r="DN1870" s="4"/>
      <c r="DO1870" s="4"/>
      <c r="DP1870" s="4"/>
      <c r="DQ1870" s="4"/>
      <c r="DR1870" s="4"/>
      <c r="DS1870" s="4"/>
      <c r="DT1870" s="4"/>
      <c r="DU1870" s="4"/>
      <c r="DV1870" s="4"/>
      <c r="DW1870" s="4"/>
      <c r="DX1870" s="4"/>
      <c r="DY1870" s="4"/>
      <c r="DZ1870" s="4"/>
      <c r="EA1870" s="4"/>
      <c r="EB1870" s="4"/>
      <c r="EC1870" s="4"/>
      <c r="ED1870" s="4"/>
      <c r="EE1870" s="4"/>
      <c r="EF1870" s="4"/>
      <c r="EG1870" s="4"/>
      <c r="EH1870" s="4"/>
      <c r="EI1870" s="4"/>
      <c r="EJ1870" s="4"/>
      <c r="EK1870" s="4"/>
      <c r="EL1870" s="4"/>
      <c r="EM1870" s="4"/>
      <c r="EN1870" s="4"/>
      <c r="EO1870" s="4"/>
      <c r="EP1870" s="4"/>
      <c r="EQ1870" s="4"/>
      <c r="ER1870" s="4"/>
      <c r="ES1870" s="4"/>
      <c r="ET1870" s="4"/>
      <c r="EU1870" s="4"/>
      <c r="EV1870" s="4"/>
      <c r="EW1870" s="4"/>
      <c r="EX1870" s="4"/>
      <c r="EY1870" s="4"/>
      <c r="EZ1870" s="4"/>
      <c r="FA1870" s="4"/>
      <c r="FB1870" s="4"/>
      <c r="FC1870" s="4"/>
      <c r="FD1870" s="4"/>
      <c r="FE1870" s="4"/>
      <c r="FF1870" s="4"/>
      <c r="FG1870" s="4"/>
      <c r="FH1870" s="4"/>
      <c r="FI1870" s="4"/>
      <c r="FJ1870" s="4"/>
      <c r="FK1870" s="4"/>
      <c r="FL1870" s="4"/>
      <c r="FM1870" s="4"/>
      <c r="FN1870" s="4"/>
      <c r="FO1870" s="4"/>
      <c r="FP1870" s="4"/>
      <c r="FQ1870" s="4"/>
      <c r="FR1870" s="4"/>
      <c r="FS1870" s="4"/>
      <c r="FT1870" s="4"/>
      <c r="FU1870" s="4"/>
      <c r="FV1870" s="4"/>
      <c r="FW1870" s="4"/>
      <c r="FX1870" s="4"/>
      <c r="FY1870" s="4"/>
      <c r="FZ1870" s="4"/>
      <c r="GA1870" s="4"/>
      <c r="GB1870" s="4"/>
      <c r="GC1870" s="4"/>
      <c r="GD1870" s="4"/>
      <c r="GE1870" s="4"/>
      <c r="GF1870" s="4"/>
      <c r="GG1870" s="4"/>
      <c r="GH1870" s="4"/>
      <c r="GI1870" s="4"/>
      <c r="GJ1870" s="4"/>
      <c r="GK1870" s="4"/>
      <c r="GL1870" s="4"/>
      <c r="GM1870" s="4"/>
      <c r="GN1870" s="4"/>
      <c r="GO1870" s="4"/>
      <c r="GP1870" s="4"/>
      <c r="GQ1870" s="4"/>
      <c r="GR1870" s="4"/>
      <c r="GS1870" s="4"/>
      <c r="GT1870" s="4"/>
      <c r="GU1870" s="4"/>
      <c r="GV1870" s="4"/>
      <c r="GW1870" s="4"/>
      <c r="GX1870" s="4"/>
      <c r="GY1870" s="4"/>
      <c r="GZ1870" s="4"/>
      <c r="HA1870" s="4"/>
      <c r="HB1870" s="4"/>
      <c r="HC1870" s="4"/>
      <c r="HD1870" s="4"/>
      <c r="HE1870" s="4"/>
      <c r="HF1870" s="4"/>
      <c r="HG1870" s="4"/>
      <c r="HH1870" s="4"/>
      <c r="HI1870" s="4"/>
      <c r="HJ1870" s="4"/>
      <c r="HK1870" s="4"/>
      <c r="HL1870" s="4"/>
      <c r="HM1870" s="4"/>
      <c r="HN1870" s="4"/>
      <c r="HO1870" s="4"/>
      <c r="HP1870" s="4"/>
      <c r="HQ1870" s="4"/>
      <c r="HR1870" s="4"/>
      <c r="HS1870" s="4"/>
      <c r="HT1870" s="4"/>
      <c r="HU1870" s="4"/>
      <c r="HV1870" s="4"/>
      <c r="HW1870" s="4"/>
      <c r="HX1870" s="4"/>
      <c r="HY1870" s="4"/>
      <c r="HZ1870" s="4"/>
      <c r="IA1870" s="4"/>
      <c r="IB1870" s="4"/>
      <c r="IC1870" s="4"/>
      <c r="ID1870" s="4"/>
      <c r="IE1870" s="4"/>
      <c r="IF1870" s="4"/>
    </row>
    <row r="1871" spans="26:240" x14ac:dyDescent="0.2">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c r="CX1871" s="4"/>
      <c r="CY1871" s="4"/>
      <c r="CZ1871" s="4"/>
      <c r="DA1871" s="4"/>
      <c r="DB1871" s="4"/>
      <c r="DC1871" s="4"/>
      <c r="DD1871" s="4"/>
      <c r="DE1871" s="4"/>
      <c r="DF1871" s="4"/>
      <c r="DG1871" s="4"/>
      <c r="DH1871" s="4"/>
      <c r="DI1871" s="4"/>
      <c r="DJ1871" s="4"/>
      <c r="DK1871" s="4"/>
      <c r="DL1871" s="4"/>
      <c r="DM1871" s="4"/>
      <c r="DN1871" s="4"/>
      <c r="DO1871" s="4"/>
      <c r="DP1871" s="4"/>
      <c r="DQ1871" s="4"/>
      <c r="DR1871" s="4"/>
      <c r="DS1871" s="4"/>
      <c r="DT1871" s="4"/>
      <c r="DU1871" s="4"/>
      <c r="DV1871" s="4"/>
      <c r="DW1871" s="4"/>
      <c r="DX1871" s="4"/>
      <c r="DY1871" s="4"/>
      <c r="DZ1871" s="4"/>
      <c r="EA1871" s="4"/>
      <c r="EB1871" s="4"/>
      <c r="EC1871" s="4"/>
      <c r="ED1871" s="4"/>
      <c r="EE1871" s="4"/>
      <c r="EF1871" s="4"/>
      <c r="EG1871" s="4"/>
      <c r="EH1871" s="4"/>
      <c r="EI1871" s="4"/>
      <c r="EJ1871" s="4"/>
      <c r="EK1871" s="4"/>
      <c r="EL1871" s="4"/>
      <c r="EM1871" s="4"/>
      <c r="EN1871" s="4"/>
      <c r="EO1871" s="4"/>
      <c r="EP1871" s="4"/>
      <c r="EQ1871" s="4"/>
      <c r="ER1871" s="4"/>
      <c r="ES1871" s="4"/>
      <c r="ET1871" s="4"/>
      <c r="EU1871" s="4"/>
      <c r="EV1871" s="4"/>
      <c r="EW1871" s="4"/>
      <c r="EX1871" s="4"/>
      <c r="EY1871" s="4"/>
      <c r="EZ1871" s="4"/>
      <c r="FA1871" s="4"/>
      <c r="FB1871" s="4"/>
      <c r="FC1871" s="4"/>
      <c r="FD1871" s="4"/>
      <c r="FE1871" s="4"/>
      <c r="FF1871" s="4"/>
      <c r="FG1871" s="4"/>
      <c r="FH1871" s="4"/>
      <c r="FI1871" s="4"/>
      <c r="FJ1871" s="4"/>
      <c r="FK1871" s="4"/>
      <c r="FL1871" s="4"/>
      <c r="FM1871" s="4"/>
      <c r="FN1871" s="4"/>
      <c r="FO1871" s="4"/>
      <c r="FP1871" s="4"/>
      <c r="FQ1871" s="4"/>
      <c r="FR1871" s="4"/>
      <c r="FS1871" s="4"/>
      <c r="FT1871" s="4"/>
      <c r="FU1871" s="4"/>
      <c r="FV1871" s="4"/>
      <c r="FW1871" s="4"/>
      <c r="FX1871" s="4"/>
      <c r="FY1871" s="4"/>
      <c r="FZ1871" s="4"/>
      <c r="GA1871" s="4"/>
      <c r="GB1871" s="4"/>
      <c r="GC1871" s="4"/>
      <c r="GD1871" s="4"/>
      <c r="GE1871" s="4"/>
      <c r="GF1871" s="4"/>
      <c r="GG1871" s="4"/>
      <c r="GH1871" s="4"/>
      <c r="GI1871" s="4"/>
      <c r="GJ1871" s="4"/>
      <c r="GK1871" s="4"/>
      <c r="GL1871" s="4"/>
      <c r="GM1871" s="4"/>
      <c r="GN1871" s="4"/>
      <c r="GO1871" s="4"/>
      <c r="GP1871" s="4"/>
      <c r="GQ1871" s="4"/>
      <c r="GR1871" s="4"/>
      <c r="GS1871" s="4"/>
      <c r="GT1871" s="4"/>
      <c r="GU1871" s="4"/>
      <c r="GV1871" s="4"/>
      <c r="GW1871" s="4"/>
      <c r="GX1871" s="4"/>
      <c r="GY1871" s="4"/>
      <c r="GZ1871" s="4"/>
      <c r="HA1871" s="4"/>
      <c r="HB1871" s="4"/>
      <c r="HC1871" s="4"/>
      <c r="HD1871" s="4"/>
      <c r="HE1871" s="4"/>
      <c r="HF1871" s="4"/>
      <c r="HG1871" s="4"/>
      <c r="HH1871" s="4"/>
      <c r="HI1871" s="4"/>
      <c r="HJ1871" s="4"/>
      <c r="HK1871" s="4"/>
      <c r="HL1871" s="4"/>
      <c r="HM1871" s="4"/>
      <c r="HN1871" s="4"/>
      <c r="HO1871" s="4"/>
      <c r="HP1871" s="4"/>
      <c r="HQ1871" s="4"/>
      <c r="HR1871" s="4"/>
      <c r="HS1871" s="4"/>
      <c r="HT1871" s="4"/>
      <c r="HU1871" s="4"/>
      <c r="HV1871" s="4"/>
      <c r="HW1871" s="4"/>
      <c r="HX1871" s="4"/>
      <c r="HY1871" s="4"/>
      <c r="HZ1871" s="4"/>
      <c r="IA1871" s="4"/>
      <c r="IB1871" s="4"/>
      <c r="IC1871" s="4"/>
      <c r="ID1871" s="4"/>
      <c r="IE1871" s="4"/>
      <c r="IF1871" s="4"/>
    </row>
    <row r="1872" spans="26:240" x14ac:dyDescent="0.2">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row>
    <row r="1873" spans="26:240" x14ac:dyDescent="0.2">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row>
    <row r="1874" spans="26:240" x14ac:dyDescent="0.2">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row>
    <row r="1875" spans="26:240" x14ac:dyDescent="0.2">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row>
    <row r="1876" spans="26:240" x14ac:dyDescent="0.2">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row>
    <row r="1877" spans="26:240" x14ac:dyDescent="0.2">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row>
    <row r="1878" spans="26:240" x14ac:dyDescent="0.2">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row>
    <row r="1879" spans="26:240" x14ac:dyDescent="0.2">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row>
    <row r="1880" spans="26:240" x14ac:dyDescent="0.2">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row>
    <row r="1881" spans="26:240" x14ac:dyDescent="0.2">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row>
    <row r="1882" spans="26:240" x14ac:dyDescent="0.2">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row>
    <row r="1883" spans="26:240" x14ac:dyDescent="0.2">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row>
    <row r="1884" spans="26:240" x14ac:dyDescent="0.2">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row>
    <row r="1885" spans="26:240" x14ac:dyDescent="0.2">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row>
    <row r="1886" spans="26:240" x14ac:dyDescent="0.2">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row>
    <row r="1887" spans="26:240" x14ac:dyDescent="0.2">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row>
    <row r="1888" spans="26:240" x14ac:dyDescent="0.2">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row>
    <row r="1889" spans="26:240" x14ac:dyDescent="0.2">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c r="CX1889" s="4"/>
      <c r="CY1889" s="4"/>
      <c r="CZ1889" s="4"/>
      <c r="DA1889" s="4"/>
      <c r="DB1889" s="4"/>
      <c r="DC1889" s="4"/>
      <c r="DD1889" s="4"/>
      <c r="DE1889" s="4"/>
      <c r="DF1889" s="4"/>
      <c r="DG1889" s="4"/>
      <c r="DH1889" s="4"/>
      <c r="DI1889" s="4"/>
      <c r="DJ1889" s="4"/>
      <c r="DK1889" s="4"/>
      <c r="DL1889" s="4"/>
      <c r="DM1889" s="4"/>
      <c r="DN1889" s="4"/>
      <c r="DO1889" s="4"/>
      <c r="DP1889" s="4"/>
      <c r="DQ1889" s="4"/>
      <c r="DR1889" s="4"/>
      <c r="DS1889" s="4"/>
      <c r="DT1889" s="4"/>
      <c r="DU1889" s="4"/>
      <c r="DV1889" s="4"/>
      <c r="DW1889" s="4"/>
      <c r="DX1889" s="4"/>
      <c r="DY1889" s="4"/>
      <c r="DZ1889" s="4"/>
      <c r="EA1889" s="4"/>
      <c r="EB1889" s="4"/>
      <c r="EC1889" s="4"/>
      <c r="ED1889" s="4"/>
      <c r="EE1889" s="4"/>
      <c r="EF1889" s="4"/>
      <c r="EG1889" s="4"/>
      <c r="EH1889" s="4"/>
      <c r="EI1889" s="4"/>
      <c r="EJ1889" s="4"/>
      <c r="EK1889" s="4"/>
      <c r="EL1889" s="4"/>
      <c r="EM1889" s="4"/>
      <c r="EN1889" s="4"/>
      <c r="EO1889" s="4"/>
      <c r="EP1889" s="4"/>
      <c r="EQ1889" s="4"/>
      <c r="ER1889" s="4"/>
      <c r="ES1889" s="4"/>
      <c r="ET1889" s="4"/>
      <c r="EU1889" s="4"/>
      <c r="EV1889" s="4"/>
      <c r="EW1889" s="4"/>
      <c r="EX1889" s="4"/>
      <c r="EY1889" s="4"/>
      <c r="EZ1889" s="4"/>
      <c r="FA1889" s="4"/>
      <c r="FB1889" s="4"/>
      <c r="FC1889" s="4"/>
      <c r="FD1889" s="4"/>
      <c r="FE1889" s="4"/>
      <c r="FF1889" s="4"/>
      <c r="FG1889" s="4"/>
      <c r="FH1889" s="4"/>
      <c r="FI1889" s="4"/>
      <c r="FJ1889" s="4"/>
      <c r="FK1889" s="4"/>
      <c r="FL1889" s="4"/>
      <c r="FM1889" s="4"/>
      <c r="FN1889" s="4"/>
      <c r="FO1889" s="4"/>
      <c r="FP1889" s="4"/>
      <c r="FQ1889" s="4"/>
      <c r="FR1889" s="4"/>
      <c r="FS1889" s="4"/>
      <c r="FT1889" s="4"/>
      <c r="FU1889" s="4"/>
      <c r="FV1889" s="4"/>
      <c r="FW1889" s="4"/>
      <c r="FX1889" s="4"/>
      <c r="FY1889" s="4"/>
      <c r="FZ1889" s="4"/>
      <c r="GA1889" s="4"/>
      <c r="GB1889" s="4"/>
      <c r="GC1889" s="4"/>
      <c r="GD1889" s="4"/>
      <c r="GE1889" s="4"/>
      <c r="GF1889" s="4"/>
      <c r="GG1889" s="4"/>
      <c r="GH1889" s="4"/>
      <c r="GI1889" s="4"/>
      <c r="GJ1889" s="4"/>
      <c r="GK1889" s="4"/>
      <c r="GL1889" s="4"/>
      <c r="GM1889" s="4"/>
      <c r="GN1889" s="4"/>
      <c r="GO1889" s="4"/>
      <c r="GP1889" s="4"/>
      <c r="GQ1889" s="4"/>
      <c r="GR1889" s="4"/>
      <c r="GS1889" s="4"/>
      <c r="GT1889" s="4"/>
      <c r="GU1889" s="4"/>
      <c r="GV1889" s="4"/>
      <c r="GW1889" s="4"/>
      <c r="GX1889" s="4"/>
      <c r="GY1889" s="4"/>
      <c r="GZ1889" s="4"/>
      <c r="HA1889" s="4"/>
      <c r="HB1889" s="4"/>
      <c r="HC1889" s="4"/>
      <c r="HD1889" s="4"/>
      <c r="HE1889" s="4"/>
      <c r="HF1889" s="4"/>
      <c r="HG1889" s="4"/>
      <c r="HH1889" s="4"/>
      <c r="HI1889" s="4"/>
      <c r="HJ1889" s="4"/>
      <c r="HK1889" s="4"/>
      <c r="HL1889" s="4"/>
      <c r="HM1889" s="4"/>
      <c r="HN1889" s="4"/>
      <c r="HO1889" s="4"/>
      <c r="HP1889" s="4"/>
      <c r="HQ1889" s="4"/>
      <c r="HR1889" s="4"/>
      <c r="HS1889" s="4"/>
      <c r="HT1889" s="4"/>
      <c r="HU1889" s="4"/>
      <c r="HV1889" s="4"/>
      <c r="HW1889" s="4"/>
      <c r="HX1889" s="4"/>
      <c r="HY1889" s="4"/>
      <c r="HZ1889" s="4"/>
      <c r="IA1889" s="4"/>
      <c r="IB1889" s="4"/>
      <c r="IC1889" s="4"/>
      <c r="ID1889" s="4"/>
      <c r="IE1889" s="4"/>
      <c r="IF1889" s="4"/>
    </row>
    <row r="1890" spans="26:240" x14ac:dyDescent="0.2">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c r="CX1890" s="4"/>
      <c r="CY1890" s="4"/>
      <c r="CZ1890" s="4"/>
      <c r="DA1890" s="4"/>
      <c r="DB1890" s="4"/>
      <c r="DC1890" s="4"/>
      <c r="DD1890" s="4"/>
      <c r="DE1890" s="4"/>
      <c r="DF1890" s="4"/>
      <c r="DG1890" s="4"/>
      <c r="DH1890" s="4"/>
      <c r="DI1890" s="4"/>
      <c r="DJ1890" s="4"/>
      <c r="DK1890" s="4"/>
      <c r="DL1890" s="4"/>
      <c r="DM1890" s="4"/>
      <c r="DN1890" s="4"/>
      <c r="DO1890" s="4"/>
      <c r="DP1890" s="4"/>
      <c r="DQ1890" s="4"/>
      <c r="DR1890" s="4"/>
      <c r="DS1890" s="4"/>
      <c r="DT1890" s="4"/>
      <c r="DU1890" s="4"/>
      <c r="DV1890" s="4"/>
      <c r="DW1890" s="4"/>
      <c r="DX1890" s="4"/>
      <c r="DY1890" s="4"/>
      <c r="DZ1890" s="4"/>
      <c r="EA1890" s="4"/>
      <c r="EB1890" s="4"/>
      <c r="EC1890" s="4"/>
      <c r="ED1890" s="4"/>
      <c r="EE1890" s="4"/>
      <c r="EF1890" s="4"/>
      <c r="EG1890" s="4"/>
      <c r="EH1890" s="4"/>
      <c r="EI1890" s="4"/>
      <c r="EJ1890" s="4"/>
      <c r="EK1890" s="4"/>
      <c r="EL1890" s="4"/>
      <c r="EM1890" s="4"/>
      <c r="EN1890" s="4"/>
      <c r="EO1890" s="4"/>
      <c r="EP1890" s="4"/>
      <c r="EQ1890" s="4"/>
      <c r="ER1890" s="4"/>
      <c r="ES1890" s="4"/>
      <c r="ET1890" s="4"/>
      <c r="EU1890" s="4"/>
      <c r="EV1890" s="4"/>
      <c r="EW1890" s="4"/>
      <c r="EX1890" s="4"/>
      <c r="EY1890" s="4"/>
      <c r="EZ1890" s="4"/>
      <c r="FA1890" s="4"/>
      <c r="FB1890" s="4"/>
      <c r="FC1890" s="4"/>
      <c r="FD1890" s="4"/>
      <c r="FE1890" s="4"/>
      <c r="FF1890" s="4"/>
      <c r="FG1890" s="4"/>
      <c r="FH1890" s="4"/>
      <c r="FI1890" s="4"/>
      <c r="FJ1890" s="4"/>
      <c r="FK1890" s="4"/>
      <c r="FL1890" s="4"/>
      <c r="FM1890" s="4"/>
      <c r="FN1890" s="4"/>
      <c r="FO1890" s="4"/>
      <c r="FP1890" s="4"/>
      <c r="FQ1890" s="4"/>
      <c r="FR1890" s="4"/>
      <c r="FS1890" s="4"/>
      <c r="FT1890" s="4"/>
      <c r="FU1890" s="4"/>
      <c r="FV1890" s="4"/>
      <c r="FW1890" s="4"/>
      <c r="FX1890" s="4"/>
      <c r="FY1890" s="4"/>
      <c r="FZ1890" s="4"/>
      <c r="GA1890" s="4"/>
      <c r="GB1890" s="4"/>
      <c r="GC1890" s="4"/>
      <c r="GD1890" s="4"/>
      <c r="GE1890" s="4"/>
      <c r="GF1890" s="4"/>
      <c r="GG1890" s="4"/>
      <c r="GH1890" s="4"/>
      <c r="GI1890" s="4"/>
      <c r="GJ1890" s="4"/>
      <c r="GK1890" s="4"/>
      <c r="GL1890" s="4"/>
      <c r="GM1890" s="4"/>
      <c r="GN1890" s="4"/>
      <c r="GO1890" s="4"/>
      <c r="GP1890" s="4"/>
      <c r="GQ1890" s="4"/>
      <c r="GR1890" s="4"/>
      <c r="GS1890" s="4"/>
      <c r="GT1890" s="4"/>
      <c r="GU1890" s="4"/>
      <c r="GV1890" s="4"/>
      <c r="GW1890" s="4"/>
      <c r="GX1890" s="4"/>
      <c r="GY1890" s="4"/>
      <c r="GZ1890" s="4"/>
      <c r="HA1890" s="4"/>
      <c r="HB1890" s="4"/>
      <c r="HC1890" s="4"/>
      <c r="HD1890" s="4"/>
      <c r="HE1890" s="4"/>
      <c r="HF1890" s="4"/>
      <c r="HG1890" s="4"/>
      <c r="HH1890" s="4"/>
      <c r="HI1890" s="4"/>
      <c r="HJ1890" s="4"/>
      <c r="HK1890" s="4"/>
      <c r="HL1890" s="4"/>
      <c r="HM1890" s="4"/>
      <c r="HN1890" s="4"/>
      <c r="HO1890" s="4"/>
      <c r="HP1890" s="4"/>
      <c r="HQ1890" s="4"/>
      <c r="HR1890" s="4"/>
      <c r="HS1890" s="4"/>
      <c r="HT1890" s="4"/>
      <c r="HU1890" s="4"/>
      <c r="HV1890" s="4"/>
      <c r="HW1890" s="4"/>
      <c r="HX1890" s="4"/>
      <c r="HY1890" s="4"/>
      <c r="HZ1890" s="4"/>
      <c r="IA1890" s="4"/>
      <c r="IB1890" s="4"/>
      <c r="IC1890" s="4"/>
      <c r="ID1890" s="4"/>
      <c r="IE1890" s="4"/>
      <c r="IF1890" s="4"/>
    </row>
    <row r="1891" spans="26:240" x14ac:dyDescent="0.2">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c r="CX1891" s="4"/>
      <c r="CY1891" s="4"/>
      <c r="CZ1891" s="4"/>
      <c r="DA1891" s="4"/>
      <c r="DB1891" s="4"/>
      <c r="DC1891" s="4"/>
      <c r="DD1891" s="4"/>
      <c r="DE1891" s="4"/>
      <c r="DF1891" s="4"/>
      <c r="DG1891" s="4"/>
      <c r="DH1891" s="4"/>
      <c r="DI1891" s="4"/>
      <c r="DJ1891" s="4"/>
      <c r="DK1891" s="4"/>
      <c r="DL1891" s="4"/>
      <c r="DM1891" s="4"/>
      <c r="DN1891" s="4"/>
      <c r="DO1891" s="4"/>
      <c r="DP1891" s="4"/>
      <c r="DQ1891" s="4"/>
      <c r="DR1891" s="4"/>
      <c r="DS1891" s="4"/>
      <c r="DT1891" s="4"/>
      <c r="DU1891" s="4"/>
      <c r="DV1891" s="4"/>
      <c r="DW1891" s="4"/>
      <c r="DX1891" s="4"/>
      <c r="DY1891" s="4"/>
      <c r="DZ1891" s="4"/>
      <c r="EA1891" s="4"/>
      <c r="EB1891" s="4"/>
      <c r="EC1891" s="4"/>
      <c r="ED1891" s="4"/>
      <c r="EE1891" s="4"/>
      <c r="EF1891" s="4"/>
      <c r="EG1891" s="4"/>
      <c r="EH1891" s="4"/>
      <c r="EI1891" s="4"/>
      <c r="EJ1891" s="4"/>
      <c r="EK1891" s="4"/>
      <c r="EL1891" s="4"/>
      <c r="EM1891" s="4"/>
      <c r="EN1891" s="4"/>
      <c r="EO1891" s="4"/>
      <c r="EP1891" s="4"/>
      <c r="EQ1891" s="4"/>
      <c r="ER1891" s="4"/>
      <c r="ES1891" s="4"/>
      <c r="ET1891" s="4"/>
      <c r="EU1891" s="4"/>
      <c r="EV1891" s="4"/>
      <c r="EW1891" s="4"/>
      <c r="EX1891" s="4"/>
      <c r="EY1891" s="4"/>
      <c r="EZ1891" s="4"/>
      <c r="FA1891" s="4"/>
      <c r="FB1891" s="4"/>
      <c r="FC1891" s="4"/>
      <c r="FD1891" s="4"/>
      <c r="FE1891" s="4"/>
      <c r="FF1891" s="4"/>
      <c r="FG1891" s="4"/>
      <c r="FH1891" s="4"/>
      <c r="FI1891" s="4"/>
      <c r="FJ1891" s="4"/>
      <c r="FK1891" s="4"/>
      <c r="FL1891" s="4"/>
      <c r="FM1891" s="4"/>
      <c r="FN1891" s="4"/>
      <c r="FO1891" s="4"/>
      <c r="FP1891" s="4"/>
      <c r="FQ1891" s="4"/>
      <c r="FR1891" s="4"/>
      <c r="FS1891" s="4"/>
      <c r="FT1891" s="4"/>
      <c r="FU1891" s="4"/>
      <c r="FV1891" s="4"/>
      <c r="FW1891" s="4"/>
      <c r="FX1891" s="4"/>
      <c r="FY1891" s="4"/>
      <c r="FZ1891" s="4"/>
      <c r="GA1891" s="4"/>
      <c r="GB1891" s="4"/>
      <c r="GC1891" s="4"/>
      <c r="GD1891" s="4"/>
      <c r="GE1891" s="4"/>
      <c r="GF1891" s="4"/>
      <c r="GG1891" s="4"/>
      <c r="GH1891" s="4"/>
      <c r="GI1891" s="4"/>
      <c r="GJ1891" s="4"/>
      <c r="GK1891" s="4"/>
      <c r="GL1891" s="4"/>
      <c r="GM1891" s="4"/>
      <c r="GN1891" s="4"/>
      <c r="GO1891" s="4"/>
      <c r="GP1891" s="4"/>
      <c r="GQ1891" s="4"/>
      <c r="GR1891" s="4"/>
      <c r="GS1891" s="4"/>
      <c r="GT1891" s="4"/>
      <c r="GU1891" s="4"/>
      <c r="GV1891" s="4"/>
      <c r="GW1891" s="4"/>
      <c r="GX1891" s="4"/>
      <c r="GY1891" s="4"/>
      <c r="GZ1891" s="4"/>
      <c r="HA1891" s="4"/>
      <c r="HB1891" s="4"/>
      <c r="HC1891" s="4"/>
      <c r="HD1891" s="4"/>
      <c r="HE1891" s="4"/>
      <c r="HF1891" s="4"/>
      <c r="HG1891" s="4"/>
      <c r="HH1891" s="4"/>
      <c r="HI1891" s="4"/>
      <c r="HJ1891" s="4"/>
      <c r="HK1891" s="4"/>
      <c r="HL1891" s="4"/>
      <c r="HM1891" s="4"/>
      <c r="HN1891" s="4"/>
      <c r="HO1891" s="4"/>
      <c r="HP1891" s="4"/>
      <c r="HQ1891" s="4"/>
      <c r="HR1891" s="4"/>
      <c r="HS1891" s="4"/>
      <c r="HT1891" s="4"/>
      <c r="HU1891" s="4"/>
      <c r="HV1891" s="4"/>
      <c r="HW1891" s="4"/>
      <c r="HX1891" s="4"/>
      <c r="HY1891" s="4"/>
      <c r="HZ1891" s="4"/>
      <c r="IA1891" s="4"/>
      <c r="IB1891" s="4"/>
      <c r="IC1891" s="4"/>
      <c r="ID1891" s="4"/>
      <c r="IE1891" s="4"/>
      <c r="IF1891" s="4"/>
    </row>
    <row r="1892" spans="26:240" x14ac:dyDescent="0.2">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c r="CX1892" s="4"/>
      <c r="CY1892" s="4"/>
      <c r="CZ1892" s="4"/>
      <c r="DA1892" s="4"/>
      <c r="DB1892" s="4"/>
      <c r="DC1892" s="4"/>
      <c r="DD1892" s="4"/>
      <c r="DE1892" s="4"/>
      <c r="DF1892" s="4"/>
      <c r="DG1892" s="4"/>
      <c r="DH1892" s="4"/>
      <c r="DI1892" s="4"/>
      <c r="DJ1892" s="4"/>
      <c r="DK1892" s="4"/>
      <c r="DL1892" s="4"/>
      <c r="DM1892" s="4"/>
      <c r="DN1892" s="4"/>
      <c r="DO1892" s="4"/>
      <c r="DP1892" s="4"/>
      <c r="DQ1892" s="4"/>
      <c r="DR1892" s="4"/>
      <c r="DS1892" s="4"/>
      <c r="DT1892" s="4"/>
      <c r="DU1892" s="4"/>
      <c r="DV1892" s="4"/>
      <c r="DW1892" s="4"/>
      <c r="DX1892" s="4"/>
      <c r="DY1892" s="4"/>
      <c r="DZ1892" s="4"/>
      <c r="EA1892" s="4"/>
      <c r="EB1892" s="4"/>
      <c r="EC1892" s="4"/>
      <c r="ED1892" s="4"/>
      <c r="EE1892" s="4"/>
      <c r="EF1892" s="4"/>
      <c r="EG1892" s="4"/>
      <c r="EH1892" s="4"/>
      <c r="EI1892" s="4"/>
      <c r="EJ1892" s="4"/>
      <c r="EK1892" s="4"/>
      <c r="EL1892" s="4"/>
      <c r="EM1892" s="4"/>
      <c r="EN1892" s="4"/>
      <c r="EO1892" s="4"/>
      <c r="EP1892" s="4"/>
      <c r="EQ1892" s="4"/>
      <c r="ER1892" s="4"/>
      <c r="ES1892" s="4"/>
      <c r="ET1892" s="4"/>
      <c r="EU1892" s="4"/>
      <c r="EV1892" s="4"/>
      <c r="EW1892" s="4"/>
      <c r="EX1892" s="4"/>
      <c r="EY1892" s="4"/>
      <c r="EZ1892" s="4"/>
      <c r="FA1892" s="4"/>
      <c r="FB1892" s="4"/>
      <c r="FC1892" s="4"/>
      <c r="FD1892" s="4"/>
      <c r="FE1892" s="4"/>
      <c r="FF1892" s="4"/>
      <c r="FG1892" s="4"/>
      <c r="FH1892" s="4"/>
      <c r="FI1892" s="4"/>
      <c r="FJ1892" s="4"/>
      <c r="FK1892" s="4"/>
      <c r="FL1892" s="4"/>
      <c r="FM1892" s="4"/>
      <c r="FN1892" s="4"/>
      <c r="FO1892" s="4"/>
      <c r="FP1892" s="4"/>
      <c r="FQ1892" s="4"/>
      <c r="FR1892" s="4"/>
      <c r="FS1892" s="4"/>
      <c r="FT1892" s="4"/>
      <c r="FU1892" s="4"/>
      <c r="FV1892" s="4"/>
      <c r="FW1892" s="4"/>
      <c r="FX1892" s="4"/>
      <c r="FY1892" s="4"/>
      <c r="FZ1892" s="4"/>
      <c r="GA1892" s="4"/>
      <c r="GB1892" s="4"/>
      <c r="GC1892" s="4"/>
      <c r="GD1892" s="4"/>
      <c r="GE1892" s="4"/>
      <c r="GF1892" s="4"/>
      <c r="GG1892" s="4"/>
      <c r="GH1892" s="4"/>
      <c r="GI1892" s="4"/>
      <c r="GJ1892" s="4"/>
      <c r="GK1892" s="4"/>
      <c r="GL1892" s="4"/>
      <c r="GM1892" s="4"/>
      <c r="GN1892" s="4"/>
      <c r="GO1892" s="4"/>
      <c r="GP1892" s="4"/>
      <c r="GQ1892" s="4"/>
      <c r="GR1892" s="4"/>
      <c r="GS1892" s="4"/>
      <c r="GT1892" s="4"/>
      <c r="GU1892" s="4"/>
      <c r="GV1892" s="4"/>
      <c r="GW1892" s="4"/>
      <c r="GX1892" s="4"/>
      <c r="GY1892" s="4"/>
      <c r="GZ1892" s="4"/>
      <c r="HA1892" s="4"/>
      <c r="HB1892" s="4"/>
      <c r="HC1892" s="4"/>
      <c r="HD1892" s="4"/>
      <c r="HE1892" s="4"/>
      <c r="HF1892" s="4"/>
      <c r="HG1892" s="4"/>
      <c r="HH1892" s="4"/>
      <c r="HI1892" s="4"/>
      <c r="HJ1892" s="4"/>
      <c r="HK1892" s="4"/>
      <c r="HL1892" s="4"/>
      <c r="HM1892" s="4"/>
      <c r="HN1892" s="4"/>
      <c r="HO1892" s="4"/>
      <c r="HP1892" s="4"/>
      <c r="HQ1892" s="4"/>
      <c r="HR1892" s="4"/>
      <c r="HS1892" s="4"/>
      <c r="HT1892" s="4"/>
      <c r="HU1892" s="4"/>
      <c r="HV1892" s="4"/>
      <c r="HW1892" s="4"/>
      <c r="HX1892" s="4"/>
      <c r="HY1892" s="4"/>
      <c r="HZ1892" s="4"/>
      <c r="IA1892" s="4"/>
      <c r="IB1892" s="4"/>
      <c r="IC1892" s="4"/>
      <c r="ID1892" s="4"/>
      <c r="IE1892" s="4"/>
      <c r="IF1892" s="4"/>
    </row>
    <row r="1893" spans="26:240" x14ac:dyDescent="0.2">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row>
    <row r="1894" spans="26:240" x14ac:dyDescent="0.2">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row>
    <row r="1895" spans="26:240" x14ac:dyDescent="0.2">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row>
    <row r="1896" spans="26:240" x14ac:dyDescent="0.2">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row>
    <row r="1897" spans="26:240" x14ac:dyDescent="0.2">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row>
    <row r="1898" spans="26:240" x14ac:dyDescent="0.2">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row>
    <row r="1899" spans="26:240" x14ac:dyDescent="0.2">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row>
    <row r="1900" spans="26:240" x14ac:dyDescent="0.2">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row>
    <row r="1901" spans="26:240" x14ac:dyDescent="0.2">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row>
    <row r="1902" spans="26:240" x14ac:dyDescent="0.2">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row>
    <row r="1903" spans="26:240" x14ac:dyDescent="0.2">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row>
    <row r="1904" spans="26:240" x14ac:dyDescent="0.2">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row>
    <row r="1905" spans="26:240" x14ac:dyDescent="0.2">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row>
    <row r="1906" spans="26:240" x14ac:dyDescent="0.2">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row>
    <row r="1907" spans="26:240" x14ac:dyDescent="0.2">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row>
    <row r="1908" spans="26:240" x14ac:dyDescent="0.2">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row>
    <row r="1909" spans="26:240" x14ac:dyDescent="0.2">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c r="CX1909" s="4"/>
      <c r="CY1909" s="4"/>
      <c r="CZ1909" s="4"/>
      <c r="DA1909" s="4"/>
      <c r="DB1909" s="4"/>
      <c r="DC1909" s="4"/>
      <c r="DD1909" s="4"/>
      <c r="DE1909" s="4"/>
      <c r="DF1909" s="4"/>
      <c r="DG1909" s="4"/>
      <c r="DH1909" s="4"/>
      <c r="DI1909" s="4"/>
      <c r="DJ1909" s="4"/>
      <c r="DK1909" s="4"/>
      <c r="DL1909" s="4"/>
      <c r="DM1909" s="4"/>
      <c r="DN1909" s="4"/>
      <c r="DO1909" s="4"/>
      <c r="DP1909" s="4"/>
      <c r="DQ1909" s="4"/>
      <c r="DR1909" s="4"/>
      <c r="DS1909" s="4"/>
      <c r="DT1909" s="4"/>
      <c r="DU1909" s="4"/>
      <c r="DV1909" s="4"/>
      <c r="DW1909" s="4"/>
      <c r="DX1909" s="4"/>
      <c r="DY1909" s="4"/>
      <c r="DZ1909" s="4"/>
      <c r="EA1909" s="4"/>
      <c r="EB1909" s="4"/>
      <c r="EC1909" s="4"/>
      <c r="ED1909" s="4"/>
      <c r="EE1909" s="4"/>
      <c r="EF1909" s="4"/>
      <c r="EG1909" s="4"/>
      <c r="EH1909" s="4"/>
      <c r="EI1909" s="4"/>
      <c r="EJ1909" s="4"/>
      <c r="EK1909" s="4"/>
      <c r="EL1909" s="4"/>
      <c r="EM1909" s="4"/>
      <c r="EN1909" s="4"/>
      <c r="EO1909" s="4"/>
      <c r="EP1909" s="4"/>
      <c r="EQ1909" s="4"/>
      <c r="ER1909" s="4"/>
      <c r="ES1909" s="4"/>
      <c r="ET1909" s="4"/>
      <c r="EU1909" s="4"/>
      <c r="EV1909" s="4"/>
      <c r="EW1909" s="4"/>
      <c r="EX1909" s="4"/>
      <c r="EY1909" s="4"/>
      <c r="EZ1909" s="4"/>
      <c r="FA1909" s="4"/>
      <c r="FB1909" s="4"/>
      <c r="FC1909" s="4"/>
      <c r="FD1909" s="4"/>
      <c r="FE1909" s="4"/>
      <c r="FF1909" s="4"/>
      <c r="FG1909" s="4"/>
      <c r="FH1909" s="4"/>
      <c r="FI1909" s="4"/>
      <c r="FJ1909" s="4"/>
      <c r="FK1909" s="4"/>
      <c r="FL1909" s="4"/>
      <c r="FM1909" s="4"/>
      <c r="FN1909" s="4"/>
      <c r="FO1909" s="4"/>
      <c r="FP1909" s="4"/>
      <c r="FQ1909" s="4"/>
      <c r="FR1909" s="4"/>
      <c r="FS1909" s="4"/>
      <c r="FT1909" s="4"/>
      <c r="FU1909" s="4"/>
      <c r="FV1909" s="4"/>
      <c r="FW1909" s="4"/>
      <c r="FX1909" s="4"/>
      <c r="FY1909" s="4"/>
      <c r="FZ1909" s="4"/>
      <c r="GA1909" s="4"/>
      <c r="GB1909" s="4"/>
      <c r="GC1909" s="4"/>
      <c r="GD1909" s="4"/>
      <c r="GE1909" s="4"/>
      <c r="GF1909" s="4"/>
      <c r="GG1909" s="4"/>
      <c r="GH1909" s="4"/>
      <c r="GI1909" s="4"/>
      <c r="GJ1909" s="4"/>
      <c r="GK1909" s="4"/>
      <c r="GL1909" s="4"/>
      <c r="GM1909" s="4"/>
      <c r="GN1909" s="4"/>
      <c r="GO1909" s="4"/>
      <c r="GP1909" s="4"/>
      <c r="GQ1909" s="4"/>
      <c r="GR1909" s="4"/>
      <c r="GS1909" s="4"/>
      <c r="GT1909" s="4"/>
      <c r="GU1909" s="4"/>
      <c r="GV1909" s="4"/>
      <c r="GW1909" s="4"/>
      <c r="GX1909" s="4"/>
      <c r="GY1909" s="4"/>
      <c r="GZ1909" s="4"/>
      <c r="HA1909" s="4"/>
      <c r="HB1909" s="4"/>
      <c r="HC1909" s="4"/>
      <c r="HD1909" s="4"/>
      <c r="HE1909" s="4"/>
      <c r="HF1909" s="4"/>
      <c r="HG1909" s="4"/>
      <c r="HH1909" s="4"/>
      <c r="HI1909" s="4"/>
      <c r="HJ1909" s="4"/>
      <c r="HK1909" s="4"/>
      <c r="HL1909" s="4"/>
      <c r="HM1909" s="4"/>
      <c r="HN1909" s="4"/>
      <c r="HO1909" s="4"/>
      <c r="HP1909" s="4"/>
      <c r="HQ1909" s="4"/>
      <c r="HR1909" s="4"/>
      <c r="HS1909" s="4"/>
      <c r="HT1909" s="4"/>
      <c r="HU1909" s="4"/>
      <c r="HV1909" s="4"/>
      <c r="HW1909" s="4"/>
      <c r="HX1909" s="4"/>
      <c r="HY1909" s="4"/>
      <c r="HZ1909" s="4"/>
      <c r="IA1909" s="4"/>
      <c r="IB1909" s="4"/>
      <c r="IC1909" s="4"/>
      <c r="ID1909" s="4"/>
      <c r="IE1909" s="4"/>
      <c r="IF1909" s="4"/>
    </row>
    <row r="1910" spans="26:240" x14ac:dyDescent="0.2">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c r="CX1910" s="4"/>
      <c r="CY1910" s="4"/>
      <c r="CZ1910" s="4"/>
      <c r="DA1910" s="4"/>
      <c r="DB1910" s="4"/>
      <c r="DC1910" s="4"/>
      <c r="DD1910" s="4"/>
      <c r="DE1910" s="4"/>
      <c r="DF1910" s="4"/>
      <c r="DG1910" s="4"/>
      <c r="DH1910" s="4"/>
      <c r="DI1910" s="4"/>
      <c r="DJ1910" s="4"/>
      <c r="DK1910" s="4"/>
      <c r="DL1910" s="4"/>
      <c r="DM1910" s="4"/>
      <c r="DN1910" s="4"/>
      <c r="DO1910" s="4"/>
      <c r="DP1910" s="4"/>
      <c r="DQ1910" s="4"/>
      <c r="DR1910" s="4"/>
      <c r="DS1910" s="4"/>
      <c r="DT1910" s="4"/>
      <c r="DU1910" s="4"/>
      <c r="DV1910" s="4"/>
      <c r="DW1910" s="4"/>
      <c r="DX1910" s="4"/>
      <c r="DY1910" s="4"/>
      <c r="DZ1910" s="4"/>
      <c r="EA1910" s="4"/>
      <c r="EB1910" s="4"/>
      <c r="EC1910" s="4"/>
      <c r="ED1910" s="4"/>
      <c r="EE1910" s="4"/>
      <c r="EF1910" s="4"/>
      <c r="EG1910" s="4"/>
      <c r="EH1910" s="4"/>
      <c r="EI1910" s="4"/>
      <c r="EJ1910" s="4"/>
      <c r="EK1910" s="4"/>
      <c r="EL1910" s="4"/>
      <c r="EM1910" s="4"/>
      <c r="EN1910" s="4"/>
      <c r="EO1910" s="4"/>
      <c r="EP1910" s="4"/>
      <c r="EQ1910" s="4"/>
      <c r="ER1910" s="4"/>
      <c r="ES1910" s="4"/>
      <c r="ET1910" s="4"/>
      <c r="EU1910" s="4"/>
      <c r="EV1910" s="4"/>
      <c r="EW1910" s="4"/>
      <c r="EX1910" s="4"/>
      <c r="EY1910" s="4"/>
      <c r="EZ1910" s="4"/>
      <c r="FA1910" s="4"/>
      <c r="FB1910" s="4"/>
      <c r="FC1910" s="4"/>
      <c r="FD1910" s="4"/>
      <c r="FE1910" s="4"/>
      <c r="FF1910" s="4"/>
      <c r="FG1910" s="4"/>
      <c r="FH1910" s="4"/>
      <c r="FI1910" s="4"/>
      <c r="FJ1910" s="4"/>
      <c r="FK1910" s="4"/>
      <c r="FL1910" s="4"/>
      <c r="FM1910" s="4"/>
      <c r="FN1910" s="4"/>
      <c r="FO1910" s="4"/>
      <c r="FP1910" s="4"/>
      <c r="FQ1910" s="4"/>
      <c r="FR1910" s="4"/>
      <c r="FS1910" s="4"/>
      <c r="FT1910" s="4"/>
      <c r="FU1910" s="4"/>
      <c r="FV1910" s="4"/>
      <c r="FW1910" s="4"/>
      <c r="FX1910" s="4"/>
      <c r="FY1910" s="4"/>
      <c r="FZ1910" s="4"/>
      <c r="GA1910" s="4"/>
      <c r="GB1910" s="4"/>
      <c r="GC1910" s="4"/>
      <c r="GD1910" s="4"/>
      <c r="GE1910" s="4"/>
      <c r="GF1910" s="4"/>
      <c r="GG1910" s="4"/>
      <c r="GH1910" s="4"/>
      <c r="GI1910" s="4"/>
      <c r="GJ1910" s="4"/>
      <c r="GK1910" s="4"/>
      <c r="GL1910" s="4"/>
      <c r="GM1910" s="4"/>
      <c r="GN1910" s="4"/>
      <c r="GO1910" s="4"/>
      <c r="GP1910" s="4"/>
      <c r="GQ1910" s="4"/>
      <c r="GR1910" s="4"/>
      <c r="GS1910" s="4"/>
      <c r="GT1910" s="4"/>
      <c r="GU1910" s="4"/>
      <c r="GV1910" s="4"/>
      <c r="GW1910" s="4"/>
      <c r="GX1910" s="4"/>
      <c r="GY1910" s="4"/>
      <c r="GZ1910" s="4"/>
      <c r="HA1910" s="4"/>
      <c r="HB1910" s="4"/>
      <c r="HC1910" s="4"/>
      <c r="HD1910" s="4"/>
      <c r="HE1910" s="4"/>
      <c r="HF1910" s="4"/>
      <c r="HG1910" s="4"/>
      <c r="HH1910" s="4"/>
      <c r="HI1910" s="4"/>
      <c r="HJ1910" s="4"/>
      <c r="HK1910" s="4"/>
      <c r="HL1910" s="4"/>
      <c r="HM1910" s="4"/>
      <c r="HN1910" s="4"/>
      <c r="HO1910" s="4"/>
      <c r="HP1910" s="4"/>
      <c r="HQ1910" s="4"/>
      <c r="HR1910" s="4"/>
      <c r="HS1910" s="4"/>
      <c r="HT1910" s="4"/>
      <c r="HU1910" s="4"/>
      <c r="HV1910" s="4"/>
      <c r="HW1910" s="4"/>
      <c r="HX1910" s="4"/>
      <c r="HY1910" s="4"/>
      <c r="HZ1910" s="4"/>
      <c r="IA1910" s="4"/>
      <c r="IB1910" s="4"/>
      <c r="IC1910" s="4"/>
      <c r="ID1910" s="4"/>
      <c r="IE1910" s="4"/>
      <c r="IF1910" s="4"/>
    </row>
    <row r="1911" spans="26:240" x14ac:dyDescent="0.2">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c r="CX1911" s="4"/>
      <c r="CY1911" s="4"/>
      <c r="CZ1911" s="4"/>
      <c r="DA1911" s="4"/>
      <c r="DB1911" s="4"/>
      <c r="DC1911" s="4"/>
      <c r="DD1911" s="4"/>
      <c r="DE1911" s="4"/>
      <c r="DF1911" s="4"/>
      <c r="DG1911" s="4"/>
      <c r="DH1911" s="4"/>
      <c r="DI1911" s="4"/>
      <c r="DJ1911" s="4"/>
      <c r="DK1911" s="4"/>
      <c r="DL1911" s="4"/>
      <c r="DM1911" s="4"/>
      <c r="DN1911" s="4"/>
      <c r="DO1911" s="4"/>
      <c r="DP1911" s="4"/>
      <c r="DQ1911" s="4"/>
      <c r="DR1911" s="4"/>
      <c r="DS1911" s="4"/>
      <c r="DT1911" s="4"/>
      <c r="DU1911" s="4"/>
      <c r="DV1911" s="4"/>
      <c r="DW1911" s="4"/>
      <c r="DX1911" s="4"/>
      <c r="DY1911" s="4"/>
      <c r="DZ1911" s="4"/>
      <c r="EA1911" s="4"/>
      <c r="EB1911" s="4"/>
      <c r="EC1911" s="4"/>
      <c r="ED1911" s="4"/>
      <c r="EE1911" s="4"/>
      <c r="EF1911" s="4"/>
      <c r="EG1911" s="4"/>
      <c r="EH1911" s="4"/>
      <c r="EI1911" s="4"/>
      <c r="EJ1911" s="4"/>
      <c r="EK1911" s="4"/>
      <c r="EL1911" s="4"/>
      <c r="EM1911" s="4"/>
      <c r="EN1911" s="4"/>
      <c r="EO1911" s="4"/>
      <c r="EP1911" s="4"/>
      <c r="EQ1911" s="4"/>
      <c r="ER1911" s="4"/>
      <c r="ES1911" s="4"/>
      <c r="ET1911" s="4"/>
      <c r="EU1911" s="4"/>
      <c r="EV1911" s="4"/>
      <c r="EW1911" s="4"/>
      <c r="EX1911" s="4"/>
      <c r="EY1911" s="4"/>
      <c r="EZ1911" s="4"/>
      <c r="FA1911" s="4"/>
      <c r="FB1911" s="4"/>
      <c r="FC1911" s="4"/>
      <c r="FD1911" s="4"/>
      <c r="FE1911" s="4"/>
      <c r="FF1911" s="4"/>
      <c r="FG1911" s="4"/>
      <c r="FH1911" s="4"/>
      <c r="FI1911" s="4"/>
      <c r="FJ1911" s="4"/>
      <c r="FK1911" s="4"/>
      <c r="FL1911" s="4"/>
      <c r="FM1911" s="4"/>
      <c r="FN1911" s="4"/>
      <c r="FO1911" s="4"/>
      <c r="FP1911" s="4"/>
      <c r="FQ1911" s="4"/>
      <c r="FR1911" s="4"/>
      <c r="FS1911" s="4"/>
      <c r="FT1911" s="4"/>
      <c r="FU1911" s="4"/>
      <c r="FV1911" s="4"/>
      <c r="FW1911" s="4"/>
      <c r="FX1911" s="4"/>
      <c r="FY1911" s="4"/>
      <c r="FZ1911" s="4"/>
      <c r="GA1911" s="4"/>
      <c r="GB1911" s="4"/>
      <c r="GC1911" s="4"/>
      <c r="GD1911" s="4"/>
      <c r="GE1911" s="4"/>
      <c r="GF1911" s="4"/>
      <c r="GG1911" s="4"/>
      <c r="GH1911" s="4"/>
      <c r="GI1911" s="4"/>
      <c r="GJ1911" s="4"/>
      <c r="GK1911" s="4"/>
      <c r="GL1911" s="4"/>
      <c r="GM1911" s="4"/>
      <c r="GN1911" s="4"/>
      <c r="GO1911" s="4"/>
      <c r="GP1911" s="4"/>
      <c r="GQ1911" s="4"/>
      <c r="GR1911" s="4"/>
      <c r="GS1911" s="4"/>
      <c r="GT1911" s="4"/>
      <c r="GU1911" s="4"/>
      <c r="GV1911" s="4"/>
      <c r="GW1911" s="4"/>
      <c r="GX1911" s="4"/>
      <c r="GY1911" s="4"/>
      <c r="GZ1911" s="4"/>
      <c r="HA1911" s="4"/>
      <c r="HB1911" s="4"/>
      <c r="HC1911" s="4"/>
      <c r="HD1911" s="4"/>
      <c r="HE1911" s="4"/>
      <c r="HF1911" s="4"/>
      <c r="HG1911" s="4"/>
      <c r="HH1911" s="4"/>
      <c r="HI1911" s="4"/>
      <c r="HJ1911" s="4"/>
      <c r="HK1911" s="4"/>
      <c r="HL1911" s="4"/>
      <c r="HM1911" s="4"/>
      <c r="HN1911" s="4"/>
      <c r="HO1911" s="4"/>
      <c r="HP1911" s="4"/>
      <c r="HQ1911" s="4"/>
      <c r="HR1911" s="4"/>
      <c r="HS1911" s="4"/>
      <c r="HT1911" s="4"/>
      <c r="HU1911" s="4"/>
      <c r="HV1911" s="4"/>
      <c r="HW1911" s="4"/>
      <c r="HX1911" s="4"/>
      <c r="HY1911" s="4"/>
      <c r="HZ1911" s="4"/>
      <c r="IA1911" s="4"/>
      <c r="IB1911" s="4"/>
      <c r="IC1911" s="4"/>
      <c r="ID1911" s="4"/>
      <c r="IE1911" s="4"/>
      <c r="IF1911" s="4"/>
    </row>
    <row r="1912" spans="26:240" x14ac:dyDescent="0.2">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c r="CX1912" s="4"/>
      <c r="CY1912" s="4"/>
      <c r="CZ1912" s="4"/>
      <c r="DA1912" s="4"/>
      <c r="DB1912" s="4"/>
      <c r="DC1912" s="4"/>
      <c r="DD1912" s="4"/>
      <c r="DE1912" s="4"/>
      <c r="DF1912" s="4"/>
      <c r="DG1912" s="4"/>
      <c r="DH1912" s="4"/>
      <c r="DI1912" s="4"/>
      <c r="DJ1912" s="4"/>
      <c r="DK1912" s="4"/>
      <c r="DL1912" s="4"/>
      <c r="DM1912" s="4"/>
      <c r="DN1912" s="4"/>
      <c r="DO1912" s="4"/>
      <c r="DP1912" s="4"/>
      <c r="DQ1912" s="4"/>
      <c r="DR1912" s="4"/>
      <c r="DS1912" s="4"/>
      <c r="DT1912" s="4"/>
      <c r="DU1912" s="4"/>
      <c r="DV1912" s="4"/>
      <c r="DW1912" s="4"/>
      <c r="DX1912" s="4"/>
      <c r="DY1912" s="4"/>
      <c r="DZ1912" s="4"/>
      <c r="EA1912" s="4"/>
      <c r="EB1912" s="4"/>
      <c r="EC1912" s="4"/>
      <c r="ED1912" s="4"/>
      <c r="EE1912" s="4"/>
      <c r="EF1912" s="4"/>
      <c r="EG1912" s="4"/>
      <c r="EH1912" s="4"/>
      <c r="EI1912" s="4"/>
      <c r="EJ1912" s="4"/>
      <c r="EK1912" s="4"/>
      <c r="EL1912" s="4"/>
      <c r="EM1912" s="4"/>
      <c r="EN1912" s="4"/>
      <c r="EO1912" s="4"/>
      <c r="EP1912" s="4"/>
      <c r="EQ1912" s="4"/>
      <c r="ER1912" s="4"/>
      <c r="ES1912" s="4"/>
      <c r="ET1912" s="4"/>
      <c r="EU1912" s="4"/>
      <c r="EV1912" s="4"/>
      <c r="EW1912" s="4"/>
      <c r="EX1912" s="4"/>
      <c r="EY1912" s="4"/>
      <c r="EZ1912" s="4"/>
      <c r="FA1912" s="4"/>
      <c r="FB1912" s="4"/>
      <c r="FC1912" s="4"/>
      <c r="FD1912" s="4"/>
      <c r="FE1912" s="4"/>
      <c r="FF1912" s="4"/>
      <c r="FG1912" s="4"/>
      <c r="FH1912" s="4"/>
      <c r="FI1912" s="4"/>
      <c r="FJ1912" s="4"/>
      <c r="FK1912" s="4"/>
      <c r="FL1912" s="4"/>
      <c r="FM1912" s="4"/>
      <c r="FN1912" s="4"/>
      <c r="FO1912" s="4"/>
      <c r="FP1912" s="4"/>
      <c r="FQ1912" s="4"/>
      <c r="FR1912" s="4"/>
      <c r="FS1912" s="4"/>
      <c r="FT1912" s="4"/>
      <c r="FU1912" s="4"/>
      <c r="FV1912" s="4"/>
      <c r="FW1912" s="4"/>
      <c r="FX1912" s="4"/>
      <c r="FY1912" s="4"/>
      <c r="FZ1912" s="4"/>
      <c r="GA1912" s="4"/>
      <c r="GB1912" s="4"/>
      <c r="GC1912" s="4"/>
      <c r="GD1912" s="4"/>
      <c r="GE1912" s="4"/>
      <c r="GF1912" s="4"/>
      <c r="GG1912" s="4"/>
      <c r="GH1912" s="4"/>
      <c r="GI1912" s="4"/>
      <c r="GJ1912" s="4"/>
      <c r="GK1912" s="4"/>
      <c r="GL1912" s="4"/>
      <c r="GM1912" s="4"/>
      <c r="GN1912" s="4"/>
      <c r="GO1912" s="4"/>
      <c r="GP1912" s="4"/>
      <c r="GQ1912" s="4"/>
      <c r="GR1912" s="4"/>
      <c r="GS1912" s="4"/>
      <c r="GT1912" s="4"/>
      <c r="GU1912" s="4"/>
      <c r="GV1912" s="4"/>
      <c r="GW1912" s="4"/>
      <c r="GX1912" s="4"/>
      <c r="GY1912" s="4"/>
      <c r="GZ1912" s="4"/>
      <c r="HA1912" s="4"/>
      <c r="HB1912" s="4"/>
      <c r="HC1912" s="4"/>
      <c r="HD1912" s="4"/>
      <c r="HE1912" s="4"/>
      <c r="HF1912" s="4"/>
      <c r="HG1912" s="4"/>
      <c r="HH1912" s="4"/>
      <c r="HI1912" s="4"/>
      <c r="HJ1912" s="4"/>
      <c r="HK1912" s="4"/>
      <c r="HL1912" s="4"/>
      <c r="HM1912" s="4"/>
      <c r="HN1912" s="4"/>
      <c r="HO1912" s="4"/>
      <c r="HP1912" s="4"/>
      <c r="HQ1912" s="4"/>
      <c r="HR1912" s="4"/>
      <c r="HS1912" s="4"/>
      <c r="HT1912" s="4"/>
      <c r="HU1912" s="4"/>
      <c r="HV1912" s="4"/>
      <c r="HW1912" s="4"/>
      <c r="HX1912" s="4"/>
      <c r="HY1912" s="4"/>
      <c r="HZ1912" s="4"/>
      <c r="IA1912" s="4"/>
      <c r="IB1912" s="4"/>
      <c r="IC1912" s="4"/>
      <c r="ID1912" s="4"/>
      <c r="IE1912" s="4"/>
      <c r="IF1912" s="4"/>
    </row>
    <row r="1913" spans="26:240" x14ac:dyDescent="0.2">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row>
    <row r="1914" spans="26:240" x14ac:dyDescent="0.2">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row>
    <row r="1915" spans="26:240" x14ac:dyDescent="0.2">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row>
    <row r="1916" spans="26:240" x14ac:dyDescent="0.2">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row>
    <row r="1917" spans="26:240" x14ac:dyDescent="0.2">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row>
    <row r="1918" spans="26:240" x14ac:dyDescent="0.2">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row>
    <row r="1919" spans="26:240" x14ac:dyDescent="0.2">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row>
    <row r="1920" spans="26:240" x14ac:dyDescent="0.2">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row>
    <row r="1921" spans="26:240" x14ac:dyDescent="0.2">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row>
    <row r="1922" spans="26:240" x14ac:dyDescent="0.2">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row>
    <row r="1923" spans="26:240" x14ac:dyDescent="0.2">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row>
    <row r="1924" spans="26:240" x14ac:dyDescent="0.2">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row>
    <row r="1925" spans="26:240" x14ac:dyDescent="0.2">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row>
    <row r="1926" spans="26:240" x14ac:dyDescent="0.2">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c r="CX1926" s="4"/>
      <c r="CY1926" s="4"/>
      <c r="CZ1926" s="4"/>
      <c r="DA1926" s="4"/>
      <c r="DB1926" s="4"/>
      <c r="DC1926" s="4"/>
      <c r="DD1926" s="4"/>
      <c r="DE1926" s="4"/>
      <c r="DF1926" s="4"/>
      <c r="DG1926" s="4"/>
      <c r="DH1926" s="4"/>
      <c r="DI1926" s="4"/>
      <c r="DJ1926" s="4"/>
      <c r="DK1926" s="4"/>
      <c r="DL1926" s="4"/>
      <c r="DM1926" s="4"/>
      <c r="DN1926" s="4"/>
      <c r="DO1926" s="4"/>
      <c r="DP1926" s="4"/>
      <c r="DQ1926" s="4"/>
      <c r="DR1926" s="4"/>
      <c r="DS1926" s="4"/>
      <c r="DT1926" s="4"/>
      <c r="DU1926" s="4"/>
      <c r="DV1926" s="4"/>
      <c r="DW1926" s="4"/>
      <c r="DX1926" s="4"/>
      <c r="DY1926" s="4"/>
      <c r="DZ1926" s="4"/>
      <c r="EA1926" s="4"/>
      <c r="EB1926" s="4"/>
      <c r="EC1926" s="4"/>
      <c r="ED1926" s="4"/>
      <c r="EE1926" s="4"/>
      <c r="EF1926" s="4"/>
      <c r="EG1926" s="4"/>
      <c r="EH1926" s="4"/>
      <c r="EI1926" s="4"/>
      <c r="EJ1926" s="4"/>
      <c r="EK1926" s="4"/>
      <c r="EL1926" s="4"/>
      <c r="EM1926" s="4"/>
      <c r="EN1926" s="4"/>
      <c r="EO1926" s="4"/>
      <c r="EP1926" s="4"/>
      <c r="EQ1926" s="4"/>
      <c r="ER1926" s="4"/>
      <c r="ES1926" s="4"/>
      <c r="ET1926" s="4"/>
      <c r="EU1926" s="4"/>
      <c r="EV1926" s="4"/>
      <c r="EW1926" s="4"/>
      <c r="EX1926" s="4"/>
      <c r="EY1926" s="4"/>
      <c r="EZ1926" s="4"/>
      <c r="FA1926" s="4"/>
      <c r="FB1926" s="4"/>
      <c r="FC1926" s="4"/>
      <c r="FD1926" s="4"/>
      <c r="FE1926" s="4"/>
      <c r="FF1926" s="4"/>
      <c r="FG1926" s="4"/>
      <c r="FH1926" s="4"/>
      <c r="FI1926" s="4"/>
      <c r="FJ1926" s="4"/>
      <c r="FK1926" s="4"/>
      <c r="FL1926" s="4"/>
      <c r="FM1926" s="4"/>
      <c r="FN1926" s="4"/>
      <c r="FO1926" s="4"/>
      <c r="FP1926" s="4"/>
      <c r="FQ1926" s="4"/>
      <c r="FR1926" s="4"/>
      <c r="FS1926" s="4"/>
      <c r="FT1926" s="4"/>
      <c r="FU1926" s="4"/>
      <c r="FV1926" s="4"/>
      <c r="FW1926" s="4"/>
      <c r="FX1926" s="4"/>
      <c r="FY1926" s="4"/>
      <c r="FZ1926" s="4"/>
      <c r="GA1926" s="4"/>
      <c r="GB1926" s="4"/>
      <c r="GC1926" s="4"/>
      <c r="GD1926" s="4"/>
      <c r="GE1926" s="4"/>
      <c r="GF1926" s="4"/>
      <c r="GG1926" s="4"/>
      <c r="GH1926" s="4"/>
      <c r="GI1926" s="4"/>
      <c r="GJ1926" s="4"/>
      <c r="GK1926" s="4"/>
      <c r="GL1926" s="4"/>
      <c r="GM1926" s="4"/>
      <c r="GN1926" s="4"/>
      <c r="GO1926" s="4"/>
      <c r="GP1926" s="4"/>
      <c r="GQ1926" s="4"/>
      <c r="GR1926" s="4"/>
      <c r="GS1926" s="4"/>
      <c r="GT1926" s="4"/>
      <c r="GU1926" s="4"/>
      <c r="GV1926" s="4"/>
      <c r="GW1926" s="4"/>
      <c r="GX1926" s="4"/>
      <c r="GY1926" s="4"/>
      <c r="GZ1926" s="4"/>
      <c r="HA1926" s="4"/>
      <c r="HB1926" s="4"/>
      <c r="HC1926" s="4"/>
      <c r="HD1926" s="4"/>
      <c r="HE1926" s="4"/>
      <c r="HF1926" s="4"/>
      <c r="HG1926" s="4"/>
      <c r="HH1926" s="4"/>
      <c r="HI1926" s="4"/>
      <c r="HJ1926" s="4"/>
      <c r="HK1926" s="4"/>
      <c r="HL1926" s="4"/>
      <c r="HM1926" s="4"/>
      <c r="HN1926" s="4"/>
      <c r="HO1926" s="4"/>
      <c r="HP1926" s="4"/>
      <c r="HQ1926" s="4"/>
      <c r="HR1926" s="4"/>
      <c r="HS1926" s="4"/>
      <c r="HT1926" s="4"/>
      <c r="HU1926" s="4"/>
      <c r="HV1926" s="4"/>
      <c r="HW1926" s="4"/>
      <c r="HX1926" s="4"/>
      <c r="HY1926" s="4"/>
      <c r="HZ1926" s="4"/>
      <c r="IA1926" s="4"/>
      <c r="IB1926" s="4"/>
      <c r="IC1926" s="4"/>
      <c r="ID1926" s="4"/>
      <c r="IE1926" s="4"/>
      <c r="IF1926" s="4"/>
    </row>
    <row r="1927" spans="26:240" x14ac:dyDescent="0.2">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c r="CX1927" s="4"/>
      <c r="CY1927" s="4"/>
      <c r="CZ1927" s="4"/>
      <c r="DA1927" s="4"/>
      <c r="DB1927" s="4"/>
      <c r="DC1927" s="4"/>
      <c r="DD1927" s="4"/>
      <c r="DE1927" s="4"/>
      <c r="DF1927" s="4"/>
      <c r="DG1927" s="4"/>
      <c r="DH1927" s="4"/>
      <c r="DI1927" s="4"/>
      <c r="DJ1927" s="4"/>
      <c r="DK1927" s="4"/>
      <c r="DL1927" s="4"/>
      <c r="DM1927" s="4"/>
      <c r="DN1927" s="4"/>
      <c r="DO1927" s="4"/>
      <c r="DP1927" s="4"/>
      <c r="DQ1927" s="4"/>
      <c r="DR1927" s="4"/>
      <c r="DS1927" s="4"/>
      <c r="DT1927" s="4"/>
      <c r="DU1927" s="4"/>
      <c r="DV1927" s="4"/>
      <c r="DW1927" s="4"/>
      <c r="DX1927" s="4"/>
      <c r="DY1927" s="4"/>
      <c r="DZ1927" s="4"/>
      <c r="EA1927" s="4"/>
      <c r="EB1927" s="4"/>
      <c r="EC1927" s="4"/>
      <c r="ED1927" s="4"/>
      <c r="EE1927" s="4"/>
      <c r="EF1927" s="4"/>
      <c r="EG1927" s="4"/>
      <c r="EH1927" s="4"/>
      <c r="EI1927" s="4"/>
      <c r="EJ1927" s="4"/>
      <c r="EK1927" s="4"/>
      <c r="EL1927" s="4"/>
      <c r="EM1927" s="4"/>
      <c r="EN1927" s="4"/>
      <c r="EO1927" s="4"/>
      <c r="EP1927" s="4"/>
      <c r="EQ1927" s="4"/>
      <c r="ER1927" s="4"/>
      <c r="ES1927" s="4"/>
      <c r="ET1927" s="4"/>
      <c r="EU1927" s="4"/>
      <c r="EV1927" s="4"/>
      <c r="EW1927" s="4"/>
      <c r="EX1927" s="4"/>
      <c r="EY1927" s="4"/>
      <c r="EZ1927" s="4"/>
      <c r="FA1927" s="4"/>
      <c r="FB1927" s="4"/>
      <c r="FC1927" s="4"/>
      <c r="FD1927" s="4"/>
      <c r="FE1927" s="4"/>
      <c r="FF1927" s="4"/>
      <c r="FG1927" s="4"/>
      <c r="FH1927" s="4"/>
      <c r="FI1927" s="4"/>
      <c r="FJ1927" s="4"/>
      <c r="FK1927" s="4"/>
      <c r="FL1927" s="4"/>
      <c r="FM1927" s="4"/>
      <c r="FN1927" s="4"/>
      <c r="FO1927" s="4"/>
      <c r="FP1927" s="4"/>
      <c r="FQ1927" s="4"/>
      <c r="FR1927" s="4"/>
      <c r="FS1927" s="4"/>
      <c r="FT1927" s="4"/>
      <c r="FU1927" s="4"/>
      <c r="FV1927" s="4"/>
      <c r="FW1927" s="4"/>
      <c r="FX1927" s="4"/>
      <c r="FY1927" s="4"/>
      <c r="FZ1927" s="4"/>
      <c r="GA1927" s="4"/>
      <c r="GB1927" s="4"/>
      <c r="GC1927" s="4"/>
      <c r="GD1927" s="4"/>
      <c r="GE1927" s="4"/>
      <c r="GF1927" s="4"/>
      <c r="GG1927" s="4"/>
      <c r="GH1927" s="4"/>
      <c r="GI1927" s="4"/>
      <c r="GJ1927" s="4"/>
      <c r="GK1927" s="4"/>
      <c r="GL1927" s="4"/>
      <c r="GM1927" s="4"/>
      <c r="GN1927" s="4"/>
      <c r="GO1927" s="4"/>
      <c r="GP1927" s="4"/>
      <c r="GQ1927" s="4"/>
      <c r="GR1927" s="4"/>
      <c r="GS1927" s="4"/>
      <c r="GT1927" s="4"/>
      <c r="GU1927" s="4"/>
      <c r="GV1927" s="4"/>
      <c r="GW1927" s="4"/>
      <c r="GX1927" s="4"/>
      <c r="GY1927" s="4"/>
      <c r="GZ1927" s="4"/>
      <c r="HA1927" s="4"/>
      <c r="HB1927" s="4"/>
      <c r="HC1927" s="4"/>
      <c r="HD1927" s="4"/>
      <c r="HE1927" s="4"/>
      <c r="HF1927" s="4"/>
      <c r="HG1927" s="4"/>
      <c r="HH1927" s="4"/>
      <c r="HI1927" s="4"/>
      <c r="HJ1927" s="4"/>
      <c r="HK1927" s="4"/>
      <c r="HL1927" s="4"/>
      <c r="HM1927" s="4"/>
      <c r="HN1927" s="4"/>
      <c r="HO1927" s="4"/>
      <c r="HP1927" s="4"/>
      <c r="HQ1927" s="4"/>
      <c r="HR1927" s="4"/>
      <c r="HS1927" s="4"/>
      <c r="HT1927" s="4"/>
      <c r="HU1927" s="4"/>
      <c r="HV1927" s="4"/>
      <c r="HW1927" s="4"/>
      <c r="HX1927" s="4"/>
      <c r="HY1927" s="4"/>
      <c r="HZ1927" s="4"/>
      <c r="IA1927" s="4"/>
      <c r="IB1927" s="4"/>
      <c r="IC1927" s="4"/>
      <c r="ID1927" s="4"/>
      <c r="IE1927" s="4"/>
      <c r="IF1927" s="4"/>
    </row>
    <row r="1928" spans="26:240" x14ac:dyDescent="0.2">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c r="CX1928" s="4"/>
      <c r="CY1928" s="4"/>
      <c r="CZ1928" s="4"/>
      <c r="DA1928" s="4"/>
      <c r="DB1928" s="4"/>
      <c r="DC1928" s="4"/>
      <c r="DD1928" s="4"/>
      <c r="DE1928" s="4"/>
      <c r="DF1928" s="4"/>
      <c r="DG1928" s="4"/>
      <c r="DH1928" s="4"/>
      <c r="DI1928" s="4"/>
      <c r="DJ1928" s="4"/>
      <c r="DK1928" s="4"/>
      <c r="DL1928" s="4"/>
      <c r="DM1928" s="4"/>
      <c r="DN1928" s="4"/>
      <c r="DO1928" s="4"/>
      <c r="DP1928" s="4"/>
      <c r="DQ1928" s="4"/>
      <c r="DR1928" s="4"/>
      <c r="DS1928" s="4"/>
      <c r="DT1928" s="4"/>
      <c r="DU1928" s="4"/>
      <c r="DV1928" s="4"/>
      <c r="DW1928" s="4"/>
      <c r="DX1928" s="4"/>
      <c r="DY1928" s="4"/>
      <c r="DZ1928" s="4"/>
      <c r="EA1928" s="4"/>
      <c r="EB1928" s="4"/>
      <c r="EC1928" s="4"/>
      <c r="ED1928" s="4"/>
      <c r="EE1928" s="4"/>
      <c r="EF1928" s="4"/>
      <c r="EG1928" s="4"/>
      <c r="EH1928" s="4"/>
      <c r="EI1928" s="4"/>
      <c r="EJ1928" s="4"/>
      <c r="EK1928" s="4"/>
      <c r="EL1928" s="4"/>
      <c r="EM1928" s="4"/>
      <c r="EN1928" s="4"/>
      <c r="EO1928" s="4"/>
      <c r="EP1928" s="4"/>
      <c r="EQ1928" s="4"/>
      <c r="ER1928" s="4"/>
      <c r="ES1928" s="4"/>
      <c r="ET1928" s="4"/>
      <c r="EU1928" s="4"/>
      <c r="EV1928" s="4"/>
      <c r="EW1928" s="4"/>
      <c r="EX1928" s="4"/>
      <c r="EY1928" s="4"/>
      <c r="EZ1928" s="4"/>
      <c r="FA1928" s="4"/>
      <c r="FB1928" s="4"/>
      <c r="FC1928" s="4"/>
      <c r="FD1928" s="4"/>
      <c r="FE1928" s="4"/>
      <c r="FF1928" s="4"/>
      <c r="FG1928" s="4"/>
      <c r="FH1928" s="4"/>
      <c r="FI1928" s="4"/>
      <c r="FJ1928" s="4"/>
      <c r="FK1928" s="4"/>
      <c r="FL1928" s="4"/>
      <c r="FM1928" s="4"/>
      <c r="FN1928" s="4"/>
      <c r="FO1928" s="4"/>
      <c r="FP1928" s="4"/>
      <c r="FQ1928" s="4"/>
      <c r="FR1928" s="4"/>
      <c r="FS1928" s="4"/>
      <c r="FT1928" s="4"/>
      <c r="FU1928" s="4"/>
      <c r="FV1928" s="4"/>
      <c r="FW1928" s="4"/>
      <c r="FX1928" s="4"/>
      <c r="FY1928" s="4"/>
      <c r="FZ1928" s="4"/>
      <c r="GA1928" s="4"/>
      <c r="GB1928" s="4"/>
      <c r="GC1928" s="4"/>
      <c r="GD1928" s="4"/>
      <c r="GE1928" s="4"/>
      <c r="GF1928" s="4"/>
      <c r="GG1928" s="4"/>
      <c r="GH1928" s="4"/>
      <c r="GI1928" s="4"/>
      <c r="GJ1928" s="4"/>
      <c r="GK1928" s="4"/>
      <c r="GL1928" s="4"/>
      <c r="GM1928" s="4"/>
      <c r="GN1928" s="4"/>
      <c r="GO1928" s="4"/>
      <c r="GP1928" s="4"/>
      <c r="GQ1928" s="4"/>
      <c r="GR1928" s="4"/>
      <c r="GS1928" s="4"/>
      <c r="GT1928" s="4"/>
      <c r="GU1928" s="4"/>
      <c r="GV1928" s="4"/>
      <c r="GW1928" s="4"/>
      <c r="GX1928" s="4"/>
      <c r="GY1928" s="4"/>
      <c r="GZ1928" s="4"/>
      <c r="HA1928" s="4"/>
      <c r="HB1928" s="4"/>
      <c r="HC1928" s="4"/>
      <c r="HD1928" s="4"/>
      <c r="HE1928" s="4"/>
      <c r="HF1928" s="4"/>
      <c r="HG1928" s="4"/>
      <c r="HH1928" s="4"/>
      <c r="HI1928" s="4"/>
      <c r="HJ1928" s="4"/>
      <c r="HK1928" s="4"/>
      <c r="HL1928" s="4"/>
      <c r="HM1928" s="4"/>
      <c r="HN1928" s="4"/>
      <c r="HO1928" s="4"/>
      <c r="HP1928" s="4"/>
      <c r="HQ1928" s="4"/>
      <c r="HR1928" s="4"/>
      <c r="HS1928" s="4"/>
      <c r="HT1928" s="4"/>
      <c r="HU1928" s="4"/>
      <c r="HV1928" s="4"/>
      <c r="HW1928" s="4"/>
      <c r="HX1928" s="4"/>
      <c r="HY1928" s="4"/>
      <c r="HZ1928" s="4"/>
      <c r="IA1928" s="4"/>
      <c r="IB1928" s="4"/>
      <c r="IC1928" s="4"/>
      <c r="ID1928" s="4"/>
      <c r="IE1928" s="4"/>
      <c r="IF1928" s="4"/>
    </row>
    <row r="1929" spans="26:240" x14ac:dyDescent="0.2">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c r="CX1929" s="4"/>
      <c r="CY1929" s="4"/>
      <c r="CZ1929" s="4"/>
      <c r="DA1929" s="4"/>
      <c r="DB1929" s="4"/>
      <c r="DC1929" s="4"/>
      <c r="DD1929" s="4"/>
      <c r="DE1929" s="4"/>
      <c r="DF1929" s="4"/>
      <c r="DG1929" s="4"/>
      <c r="DH1929" s="4"/>
      <c r="DI1929" s="4"/>
      <c r="DJ1929" s="4"/>
      <c r="DK1929" s="4"/>
      <c r="DL1929" s="4"/>
      <c r="DM1929" s="4"/>
      <c r="DN1929" s="4"/>
      <c r="DO1929" s="4"/>
      <c r="DP1929" s="4"/>
      <c r="DQ1929" s="4"/>
      <c r="DR1929" s="4"/>
      <c r="DS1929" s="4"/>
      <c r="DT1929" s="4"/>
      <c r="DU1929" s="4"/>
      <c r="DV1929" s="4"/>
      <c r="DW1929" s="4"/>
      <c r="DX1929" s="4"/>
      <c r="DY1929" s="4"/>
      <c r="DZ1929" s="4"/>
      <c r="EA1929" s="4"/>
      <c r="EB1929" s="4"/>
      <c r="EC1929" s="4"/>
      <c r="ED1929" s="4"/>
      <c r="EE1929" s="4"/>
      <c r="EF1929" s="4"/>
      <c r="EG1929" s="4"/>
      <c r="EH1929" s="4"/>
      <c r="EI1929" s="4"/>
      <c r="EJ1929" s="4"/>
      <c r="EK1929" s="4"/>
      <c r="EL1929" s="4"/>
      <c r="EM1929" s="4"/>
      <c r="EN1929" s="4"/>
      <c r="EO1929" s="4"/>
      <c r="EP1929" s="4"/>
      <c r="EQ1929" s="4"/>
      <c r="ER1929" s="4"/>
      <c r="ES1929" s="4"/>
      <c r="ET1929" s="4"/>
      <c r="EU1929" s="4"/>
      <c r="EV1929" s="4"/>
      <c r="EW1929" s="4"/>
      <c r="EX1929" s="4"/>
      <c r="EY1929" s="4"/>
      <c r="EZ1929" s="4"/>
      <c r="FA1929" s="4"/>
      <c r="FB1929" s="4"/>
      <c r="FC1929" s="4"/>
      <c r="FD1929" s="4"/>
      <c r="FE1929" s="4"/>
      <c r="FF1929" s="4"/>
      <c r="FG1929" s="4"/>
      <c r="FH1929" s="4"/>
      <c r="FI1929" s="4"/>
      <c r="FJ1929" s="4"/>
      <c r="FK1929" s="4"/>
      <c r="FL1929" s="4"/>
      <c r="FM1929" s="4"/>
      <c r="FN1929" s="4"/>
      <c r="FO1929" s="4"/>
      <c r="FP1929" s="4"/>
      <c r="FQ1929" s="4"/>
      <c r="FR1929" s="4"/>
      <c r="FS1929" s="4"/>
      <c r="FT1929" s="4"/>
      <c r="FU1929" s="4"/>
      <c r="FV1929" s="4"/>
      <c r="FW1929" s="4"/>
      <c r="FX1929" s="4"/>
      <c r="FY1929" s="4"/>
      <c r="FZ1929" s="4"/>
      <c r="GA1929" s="4"/>
      <c r="GB1929" s="4"/>
      <c r="GC1929" s="4"/>
      <c r="GD1929" s="4"/>
      <c r="GE1929" s="4"/>
      <c r="GF1929" s="4"/>
      <c r="GG1929" s="4"/>
      <c r="GH1929" s="4"/>
      <c r="GI1929" s="4"/>
      <c r="GJ1929" s="4"/>
      <c r="GK1929" s="4"/>
      <c r="GL1929" s="4"/>
      <c r="GM1929" s="4"/>
      <c r="GN1929" s="4"/>
      <c r="GO1929" s="4"/>
      <c r="GP1929" s="4"/>
      <c r="GQ1929" s="4"/>
      <c r="GR1929" s="4"/>
      <c r="GS1929" s="4"/>
      <c r="GT1929" s="4"/>
      <c r="GU1929" s="4"/>
      <c r="GV1929" s="4"/>
      <c r="GW1929" s="4"/>
      <c r="GX1929" s="4"/>
      <c r="GY1929" s="4"/>
      <c r="GZ1929" s="4"/>
      <c r="HA1929" s="4"/>
      <c r="HB1929" s="4"/>
      <c r="HC1929" s="4"/>
      <c r="HD1929" s="4"/>
      <c r="HE1929" s="4"/>
      <c r="HF1929" s="4"/>
      <c r="HG1929" s="4"/>
      <c r="HH1929" s="4"/>
      <c r="HI1929" s="4"/>
      <c r="HJ1929" s="4"/>
      <c r="HK1929" s="4"/>
      <c r="HL1929" s="4"/>
      <c r="HM1929" s="4"/>
      <c r="HN1929" s="4"/>
      <c r="HO1929" s="4"/>
      <c r="HP1929" s="4"/>
      <c r="HQ1929" s="4"/>
      <c r="HR1929" s="4"/>
      <c r="HS1929" s="4"/>
      <c r="HT1929" s="4"/>
      <c r="HU1929" s="4"/>
      <c r="HV1929" s="4"/>
      <c r="HW1929" s="4"/>
      <c r="HX1929" s="4"/>
      <c r="HY1929" s="4"/>
      <c r="HZ1929" s="4"/>
      <c r="IA1929" s="4"/>
      <c r="IB1929" s="4"/>
      <c r="IC1929" s="4"/>
      <c r="ID1929" s="4"/>
      <c r="IE1929" s="4"/>
      <c r="IF1929" s="4"/>
    </row>
    <row r="1930" spans="26:240" x14ac:dyDescent="0.2">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c r="CX1930" s="4"/>
      <c r="CY1930" s="4"/>
      <c r="CZ1930" s="4"/>
      <c r="DA1930" s="4"/>
      <c r="DB1930" s="4"/>
      <c r="DC1930" s="4"/>
      <c r="DD1930" s="4"/>
      <c r="DE1930" s="4"/>
      <c r="DF1930" s="4"/>
      <c r="DG1930" s="4"/>
      <c r="DH1930" s="4"/>
      <c r="DI1930" s="4"/>
      <c r="DJ1930" s="4"/>
      <c r="DK1930" s="4"/>
      <c r="DL1930" s="4"/>
      <c r="DM1930" s="4"/>
      <c r="DN1930" s="4"/>
      <c r="DO1930" s="4"/>
      <c r="DP1930" s="4"/>
      <c r="DQ1930" s="4"/>
      <c r="DR1930" s="4"/>
      <c r="DS1930" s="4"/>
      <c r="DT1930" s="4"/>
      <c r="DU1930" s="4"/>
      <c r="DV1930" s="4"/>
      <c r="DW1930" s="4"/>
      <c r="DX1930" s="4"/>
      <c r="DY1930" s="4"/>
      <c r="DZ1930" s="4"/>
      <c r="EA1930" s="4"/>
      <c r="EB1930" s="4"/>
      <c r="EC1930" s="4"/>
      <c r="ED1930" s="4"/>
      <c r="EE1930" s="4"/>
      <c r="EF1930" s="4"/>
      <c r="EG1930" s="4"/>
      <c r="EH1930" s="4"/>
      <c r="EI1930" s="4"/>
      <c r="EJ1930" s="4"/>
      <c r="EK1930" s="4"/>
      <c r="EL1930" s="4"/>
      <c r="EM1930" s="4"/>
      <c r="EN1930" s="4"/>
      <c r="EO1930" s="4"/>
      <c r="EP1930" s="4"/>
      <c r="EQ1930" s="4"/>
      <c r="ER1930" s="4"/>
      <c r="ES1930" s="4"/>
      <c r="ET1930" s="4"/>
      <c r="EU1930" s="4"/>
      <c r="EV1930" s="4"/>
      <c r="EW1930" s="4"/>
      <c r="EX1930" s="4"/>
      <c r="EY1930" s="4"/>
      <c r="EZ1930" s="4"/>
      <c r="FA1930" s="4"/>
      <c r="FB1930" s="4"/>
      <c r="FC1930" s="4"/>
      <c r="FD1930" s="4"/>
      <c r="FE1930" s="4"/>
      <c r="FF1930" s="4"/>
      <c r="FG1930" s="4"/>
      <c r="FH1930" s="4"/>
      <c r="FI1930" s="4"/>
      <c r="FJ1930" s="4"/>
      <c r="FK1930" s="4"/>
      <c r="FL1930" s="4"/>
      <c r="FM1930" s="4"/>
      <c r="FN1930" s="4"/>
      <c r="FO1930" s="4"/>
      <c r="FP1930" s="4"/>
      <c r="FQ1930" s="4"/>
      <c r="FR1930" s="4"/>
      <c r="FS1930" s="4"/>
      <c r="FT1930" s="4"/>
      <c r="FU1930" s="4"/>
      <c r="FV1930" s="4"/>
      <c r="FW1930" s="4"/>
      <c r="FX1930" s="4"/>
      <c r="FY1930" s="4"/>
      <c r="FZ1930" s="4"/>
      <c r="GA1930" s="4"/>
      <c r="GB1930" s="4"/>
      <c r="GC1930" s="4"/>
      <c r="GD1930" s="4"/>
      <c r="GE1930" s="4"/>
      <c r="GF1930" s="4"/>
      <c r="GG1930" s="4"/>
      <c r="GH1930" s="4"/>
      <c r="GI1930" s="4"/>
      <c r="GJ1930" s="4"/>
      <c r="GK1930" s="4"/>
      <c r="GL1930" s="4"/>
      <c r="GM1930" s="4"/>
      <c r="GN1930" s="4"/>
      <c r="GO1930" s="4"/>
      <c r="GP1930" s="4"/>
      <c r="GQ1930" s="4"/>
      <c r="GR1930" s="4"/>
      <c r="GS1930" s="4"/>
      <c r="GT1930" s="4"/>
      <c r="GU1930" s="4"/>
      <c r="GV1930" s="4"/>
      <c r="GW1930" s="4"/>
      <c r="GX1930" s="4"/>
      <c r="GY1930" s="4"/>
      <c r="GZ1930" s="4"/>
      <c r="HA1930" s="4"/>
      <c r="HB1930" s="4"/>
      <c r="HC1930" s="4"/>
      <c r="HD1930" s="4"/>
      <c r="HE1930" s="4"/>
      <c r="HF1930" s="4"/>
      <c r="HG1930" s="4"/>
      <c r="HH1930" s="4"/>
      <c r="HI1930" s="4"/>
      <c r="HJ1930" s="4"/>
      <c r="HK1930" s="4"/>
      <c r="HL1930" s="4"/>
      <c r="HM1930" s="4"/>
      <c r="HN1930" s="4"/>
      <c r="HO1930" s="4"/>
      <c r="HP1930" s="4"/>
      <c r="HQ1930" s="4"/>
      <c r="HR1930" s="4"/>
      <c r="HS1930" s="4"/>
      <c r="HT1930" s="4"/>
      <c r="HU1930" s="4"/>
      <c r="HV1930" s="4"/>
      <c r="HW1930" s="4"/>
      <c r="HX1930" s="4"/>
      <c r="HY1930" s="4"/>
      <c r="HZ1930" s="4"/>
      <c r="IA1930" s="4"/>
      <c r="IB1930" s="4"/>
      <c r="IC1930" s="4"/>
      <c r="ID1930" s="4"/>
      <c r="IE1930" s="4"/>
      <c r="IF1930" s="4"/>
    </row>
    <row r="1931" spans="26:240" x14ac:dyDescent="0.2">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c r="CX1931" s="4"/>
      <c r="CY1931" s="4"/>
      <c r="CZ1931" s="4"/>
      <c r="DA1931" s="4"/>
      <c r="DB1931" s="4"/>
      <c r="DC1931" s="4"/>
      <c r="DD1931" s="4"/>
      <c r="DE1931" s="4"/>
      <c r="DF1931" s="4"/>
      <c r="DG1931" s="4"/>
      <c r="DH1931" s="4"/>
      <c r="DI1931" s="4"/>
      <c r="DJ1931" s="4"/>
      <c r="DK1931" s="4"/>
      <c r="DL1931" s="4"/>
      <c r="DM1931" s="4"/>
      <c r="DN1931" s="4"/>
      <c r="DO1931" s="4"/>
      <c r="DP1931" s="4"/>
      <c r="DQ1931" s="4"/>
      <c r="DR1931" s="4"/>
      <c r="DS1931" s="4"/>
      <c r="DT1931" s="4"/>
      <c r="DU1931" s="4"/>
      <c r="DV1931" s="4"/>
      <c r="DW1931" s="4"/>
      <c r="DX1931" s="4"/>
      <c r="DY1931" s="4"/>
      <c r="DZ1931" s="4"/>
      <c r="EA1931" s="4"/>
      <c r="EB1931" s="4"/>
      <c r="EC1931" s="4"/>
      <c r="ED1931" s="4"/>
      <c r="EE1931" s="4"/>
      <c r="EF1931" s="4"/>
      <c r="EG1931" s="4"/>
      <c r="EH1931" s="4"/>
      <c r="EI1931" s="4"/>
      <c r="EJ1931" s="4"/>
      <c r="EK1931" s="4"/>
      <c r="EL1931" s="4"/>
      <c r="EM1931" s="4"/>
      <c r="EN1931" s="4"/>
      <c r="EO1931" s="4"/>
      <c r="EP1931" s="4"/>
      <c r="EQ1931" s="4"/>
      <c r="ER1931" s="4"/>
      <c r="ES1931" s="4"/>
      <c r="ET1931" s="4"/>
      <c r="EU1931" s="4"/>
      <c r="EV1931" s="4"/>
      <c r="EW1931" s="4"/>
      <c r="EX1931" s="4"/>
      <c r="EY1931" s="4"/>
      <c r="EZ1931" s="4"/>
      <c r="FA1931" s="4"/>
      <c r="FB1931" s="4"/>
      <c r="FC1931" s="4"/>
      <c r="FD1931" s="4"/>
      <c r="FE1931" s="4"/>
      <c r="FF1931" s="4"/>
      <c r="FG1931" s="4"/>
      <c r="FH1931" s="4"/>
      <c r="FI1931" s="4"/>
      <c r="FJ1931" s="4"/>
      <c r="FK1931" s="4"/>
      <c r="FL1931" s="4"/>
      <c r="FM1931" s="4"/>
      <c r="FN1931" s="4"/>
      <c r="FO1931" s="4"/>
      <c r="FP1931" s="4"/>
      <c r="FQ1931" s="4"/>
      <c r="FR1931" s="4"/>
      <c r="FS1931" s="4"/>
      <c r="FT1931" s="4"/>
      <c r="FU1931" s="4"/>
      <c r="FV1931" s="4"/>
      <c r="FW1931" s="4"/>
      <c r="FX1931" s="4"/>
      <c r="FY1931" s="4"/>
      <c r="FZ1931" s="4"/>
      <c r="GA1931" s="4"/>
      <c r="GB1931" s="4"/>
      <c r="GC1931" s="4"/>
      <c r="GD1931" s="4"/>
      <c r="GE1931" s="4"/>
      <c r="GF1931" s="4"/>
      <c r="GG1931" s="4"/>
      <c r="GH1931" s="4"/>
      <c r="GI1931" s="4"/>
      <c r="GJ1931" s="4"/>
      <c r="GK1931" s="4"/>
      <c r="GL1931" s="4"/>
      <c r="GM1931" s="4"/>
      <c r="GN1931" s="4"/>
      <c r="GO1931" s="4"/>
      <c r="GP1931" s="4"/>
      <c r="GQ1931" s="4"/>
      <c r="GR1931" s="4"/>
      <c r="GS1931" s="4"/>
      <c r="GT1931" s="4"/>
      <c r="GU1931" s="4"/>
      <c r="GV1931" s="4"/>
      <c r="GW1931" s="4"/>
      <c r="GX1931" s="4"/>
      <c r="GY1931" s="4"/>
      <c r="GZ1931" s="4"/>
      <c r="HA1931" s="4"/>
      <c r="HB1931" s="4"/>
      <c r="HC1931" s="4"/>
      <c r="HD1931" s="4"/>
      <c r="HE1931" s="4"/>
      <c r="HF1931" s="4"/>
      <c r="HG1931" s="4"/>
      <c r="HH1931" s="4"/>
      <c r="HI1931" s="4"/>
      <c r="HJ1931" s="4"/>
      <c r="HK1931" s="4"/>
      <c r="HL1931" s="4"/>
      <c r="HM1931" s="4"/>
      <c r="HN1931" s="4"/>
      <c r="HO1931" s="4"/>
      <c r="HP1931" s="4"/>
      <c r="HQ1931" s="4"/>
      <c r="HR1931" s="4"/>
      <c r="HS1931" s="4"/>
      <c r="HT1931" s="4"/>
      <c r="HU1931" s="4"/>
      <c r="HV1931" s="4"/>
      <c r="HW1931" s="4"/>
      <c r="HX1931" s="4"/>
      <c r="HY1931" s="4"/>
      <c r="HZ1931" s="4"/>
      <c r="IA1931" s="4"/>
      <c r="IB1931" s="4"/>
      <c r="IC1931" s="4"/>
      <c r="ID1931" s="4"/>
      <c r="IE1931" s="4"/>
      <c r="IF1931" s="4"/>
    </row>
    <row r="1932" spans="26:240" x14ac:dyDescent="0.2">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c r="CX1932" s="4"/>
      <c r="CY1932" s="4"/>
      <c r="CZ1932" s="4"/>
      <c r="DA1932" s="4"/>
      <c r="DB1932" s="4"/>
      <c r="DC1932" s="4"/>
      <c r="DD1932" s="4"/>
      <c r="DE1932" s="4"/>
      <c r="DF1932" s="4"/>
      <c r="DG1932" s="4"/>
      <c r="DH1932" s="4"/>
      <c r="DI1932" s="4"/>
      <c r="DJ1932" s="4"/>
      <c r="DK1932" s="4"/>
      <c r="DL1932" s="4"/>
      <c r="DM1932" s="4"/>
      <c r="DN1932" s="4"/>
      <c r="DO1932" s="4"/>
      <c r="DP1932" s="4"/>
      <c r="DQ1932" s="4"/>
      <c r="DR1932" s="4"/>
      <c r="DS1932" s="4"/>
      <c r="DT1932" s="4"/>
      <c r="DU1932" s="4"/>
      <c r="DV1932" s="4"/>
      <c r="DW1932" s="4"/>
      <c r="DX1932" s="4"/>
      <c r="DY1932" s="4"/>
      <c r="DZ1932" s="4"/>
      <c r="EA1932" s="4"/>
      <c r="EB1932" s="4"/>
      <c r="EC1932" s="4"/>
      <c r="ED1932" s="4"/>
      <c r="EE1932" s="4"/>
      <c r="EF1932" s="4"/>
      <c r="EG1932" s="4"/>
      <c r="EH1932" s="4"/>
      <c r="EI1932" s="4"/>
      <c r="EJ1932" s="4"/>
      <c r="EK1932" s="4"/>
      <c r="EL1932" s="4"/>
      <c r="EM1932" s="4"/>
      <c r="EN1932" s="4"/>
      <c r="EO1932" s="4"/>
      <c r="EP1932" s="4"/>
      <c r="EQ1932" s="4"/>
      <c r="ER1932" s="4"/>
      <c r="ES1932" s="4"/>
      <c r="ET1932" s="4"/>
      <c r="EU1932" s="4"/>
      <c r="EV1932" s="4"/>
      <c r="EW1932" s="4"/>
      <c r="EX1932" s="4"/>
      <c r="EY1932" s="4"/>
      <c r="EZ1932" s="4"/>
      <c r="FA1932" s="4"/>
      <c r="FB1932" s="4"/>
      <c r="FC1932" s="4"/>
      <c r="FD1932" s="4"/>
      <c r="FE1932" s="4"/>
      <c r="FF1932" s="4"/>
      <c r="FG1932" s="4"/>
      <c r="FH1932" s="4"/>
      <c r="FI1932" s="4"/>
      <c r="FJ1932" s="4"/>
      <c r="FK1932" s="4"/>
      <c r="FL1932" s="4"/>
      <c r="FM1932" s="4"/>
      <c r="FN1932" s="4"/>
      <c r="FO1932" s="4"/>
      <c r="FP1932" s="4"/>
      <c r="FQ1932" s="4"/>
      <c r="FR1932" s="4"/>
      <c r="FS1932" s="4"/>
      <c r="FT1932" s="4"/>
      <c r="FU1932" s="4"/>
      <c r="FV1932" s="4"/>
      <c r="FW1932" s="4"/>
      <c r="FX1932" s="4"/>
      <c r="FY1932" s="4"/>
      <c r="FZ1932" s="4"/>
      <c r="GA1932" s="4"/>
      <c r="GB1932" s="4"/>
      <c r="GC1932" s="4"/>
      <c r="GD1932" s="4"/>
      <c r="GE1932" s="4"/>
      <c r="GF1932" s="4"/>
      <c r="GG1932" s="4"/>
      <c r="GH1932" s="4"/>
      <c r="GI1932" s="4"/>
      <c r="GJ1932" s="4"/>
      <c r="GK1932" s="4"/>
      <c r="GL1932" s="4"/>
      <c r="GM1932" s="4"/>
      <c r="GN1932" s="4"/>
      <c r="GO1932" s="4"/>
      <c r="GP1932" s="4"/>
      <c r="GQ1932" s="4"/>
      <c r="GR1932" s="4"/>
      <c r="GS1932" s="4"/>
      <c r="GT1932" s="4"/>
      <c r="GU1932" s="4"/>
      <c r="GV1932" s="4"/>
      <c r="GW1932" s="4"/>
      <c r="GX1932" s="4"/>
      <c r="GY1932" s="4"/>
      <c r="GZ1932" s="4"/>
      <c r="HA1932" s="4"/>
      <c r="HB1932" s="4"/>
      <c r="HC1932" s="4"/>
      <c r="HD1932" s="4"/>
      <c r="HE1932" s="4"/>
      <c r="HF1932" s="4"/>
      <c r="HG1932" s="4"/>
      <c r="HH1932" s="4"/>
      <c r="HI1932" s="4"/>
      <c r="HJ1932" s="4"/>
      <c r="HK1932" s="4"/>
      <c r="HL1932" s="4"/>
      <c r="HM1932" s="4"/>
      <c r="HN1932" s="4"/>
      <c r="HO1932" s="4"/>
      <c r="HP1932" s="4"/>
      <c r="HQ1932" s="4"/>
      <c r="HR1932" s="4"/>
      <c r="HS1932" s="4"/>
      <c r="HT1932" s="4"/>
      <c r="HU1932" s="4"/>
      <c r="HV1932" s="4"/>
      <c r="HW1932" s="4"/>
      <c r="HX1932" s="4"/>
      <c r="HY1932" s="4"/>
      <c r="HZ1932" s="4"/>
      <c r="IA1932" s="4"/>
      <c r="IB1932" s="4"/>
      <c r="IC1932" s="4"/>
      <c r="ID1932" s="4"/>
      <c r="IE1932" s="4"/>
      <c r="IF1932" s="4"/>
    </row>
    <row r="1933" spans="26:240" x14ac:dyDescent="0.2">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c r="CX1933" s="4"/>
      <c r="CY1933" s="4"/>
      <c r="CZ1933" s="4"/>
      <c r="DA1933" s="4"/>
      <c r="DB1933" s="4"/>
      <c r="DC1933" s="4"/>
      <c r="DD1933" s="4"/>
      <c r="DE1933" s="4"/>
      <c r="DF1933" s="4"/>
      <c r="DG1933" s="4"/>
      <c r="DH1933" s="4"/>
      <c r="DI1933" s="4"/>
      <c r="DJ1933" s="4"/>
      <c r="DK1933" s="4"/>
      <c r="DL1933" s="4"/>
      <c r="DM1933" s="4"/>
      <c r="DN1933" s="4"/>
      <c r="DO1933" s="4"/>
      <c r="DP1933" s="4"/>
      <c r="DQ1933" s="4"/>
      <c r="DR1933" s="4"/>
      <c r="DS1933" s="4"/>
      <c r="DT1933" s="4"/>
      <c r="DU1933" s="4"/>
      <c r="DV1933" s="4"/>
      <c r="DW1933" s="4"/>
      <c r="DX1933" s="4"/>
      <c r="DY1933" s="4"/>
      <c r="DZ1933" s="4"/>
      <c r="EA1933" s="4"/>
      <c r="EB1933" s="4"/>
      <c r="EC1933" s="4"/>
      <c r="ED1933" s="4"/>
      <c r="EE1933" s="4"/>
      <c r="EF1933" s="4"/>
      <c r="EG1933" s="4"/>
      <c r="EH1933" s="4"/>
      <c r="EI1933" s="4"/>
      <c r="EJ1933" s="4"/>
      <c r="EK1933" s="4"/>
      <c r="EL1933" s="4"/>
      <c r="EM1933" s="4"/>
      <c r="EN1933" s="4"/>
      <c r="EO1933" s="4"/>
      <c r="EP1933" s="4"/>
      <c r="EQ1933" s="4"/>
      <c r="ER1933" s="4"/>
      <c r="ES1933" s="4"/>
      <c r="ET1933" s="4"/>
      <c r="EU1933" s="4"/>
      <c r="EV1933" s="4"/>
      <c r="EW1933" s="4"/>
      <c r="EX1933" s="4"/>
      <c r="EY1933" s="4"/>
      <c r="EZ1933" s="4"/>
      <c r="FA1933" s="4"/>
      <c r="FB1933" s="4"/>
      <c r="FC1933" s="4"/>
      <c r="FD1933" s="4"/>
      <c r="FE1933" s="4"/>
      <c r="FF1933" s="4"/>
      <c r="FG1933" s="4"/>
      <c r="FH1933" s="4"/>
      <c r="FI1933" s="4"/>
      <c r="FJ1933" s="4"/>
      <c r="FK1933" s="4"/>
      <c r="FL1933" s="4"/>
      <c r="FM1933" s="4"/>
      <c r="FN1933" s="4"/>
      <c r="FO1933" s="4"/>
      <c r="FP1933" s="4"/>
      <c r="FQ1933" s="4"/>
      <c r="FR1933" s="4"/>
      <c r="FS1933" s="4"/>
      <c r="FT1933" s="4"/>
      <c r="FU1933" s="4"/>
      <c r="FV1933" s="4"/>
      <c r="FW1933" s="4"/>
      <c r="FX1933" s="4"/>
      <c r="FY1933" s="4"/>
      <c r="FZ1933" s="4"/>
      <c r="GA1933" s="4"/>
      <c r="GB1933" s="4"/>
      <c r="GC1933" s="4"/>
      <c r="GD1933" s="4"/>
      <c r="GE1933" s="4"/>
      <c r="GF1933" s="4"/>
      <c r="GG1933" s="4"/>
      <c r="GH1933" s="4"/>
      <c r="GI1933" s="4"/>
      <c r="GJ1933" s="4"/>
      <c r="GK1933" s="4"/>
      <c r="GL1933" s="4"/>
      <c r="GM1933" s="4"/>
      <c r="GN1933" s="4"/>
      <c r="GO1933" s="4"/>
      <c r="GP1933" s="4"/>
      <c r="GQ1933" s="4"/>
      <c r="GR1933" s="4"/>
      <c r="GS1933" s="4"/>
      <c r="GT1933" s="4"/>
      <c r="GU1933" s="4"/>
      <c r="GV1933" s="4"/>
      <c r="GW1933" s="4"/>
      <c r="GX1933" s="4"/>
      <c r="GY1933" s="4"/>
      <c r="GZ1933" s="4"/>
      <c r="HA1933" s="4"/>
      <c r="HB1933" s="4"/>
      <c r="HC1933" s="4"/>
      <c r="HD1933" s="4"/>
      <c r="HE1933" s="4"/>
      <c r="HF1933" s="4"/>
      <c r="HG1933" s="4"/>
      <c r="HH1933" s="4"/>
      <c r="HI1933" s="4"/>
      <c r="HJ1933" s="4"/>
      <c r="HK1933" s="4"/>
      <c r="HL1933" s="4"/>
      <c r="HM1933" s="4"/>
      <c r="HN1933" s="4"/>
      <c r="HO1933" s="4"/>
      <c r="HP1933" s="4"/>
      <c r="HQ1933" s="4"/>
      <c r="HR1933" s="4"/>
      <c r="HS1933" s="4"/>
      <c r="HT1933" s="4"/>
      <c r="HU1933" s="4"/>
      <c r="HV1933" s="4"/>
      <c r="HW1933" s="4"/>
      <c r="HX1933" s="4"/>
      <c r="HY1933" s="4"/>
      <c r="HZ1933" s="4"/>
      <c r="IA1933" s="4"/>
      <c r="IB1933" s="4"/>
      <c r="IC1933" s="4"/>
      <c r="ID1933" s="4"/>
      <c r="IE1933" s="4"/>
      <c r="IF1933" s="4"/>
    </row>
    <row r="1934" spans="26:240" x14ac:dyDescent="0.2">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c r="CX1934" s="4"/>
      <c r="CY1934" s="4"/>
      <c r="CZ1934" s="4"/>
      <c r="DA1934" s="4"/>
      <c r="DB1934" s="4"/>
      <c r="DC1934" s="4"/>
      <c r="DD1934" s="4"/>
      <c r="DE1934" s="4"/>
      <c r="DF1934" s="4"/>
      <c r="DG1934" s="4"/>
      <c r="DH1934" s="4"/>
      <c r="DI1934" s="4"/>
      <c r="DJ1934" s="4"/>
      <c r="DK1934" s="4"/>
      <c r="DL1934" s="4"/>
      <c r="DM1934" s="4"/>
      <c r="DN1934" s="4"/>
      <c r="DO1934" s="4"/>
      <c r="DP1934" s="4"/>
      <c r="DQ1934" s="4"/>
      <c r="DR1934" s="4"/>
      <c r="DS1934" s="4"/>
      <c r="DT1934" s="4"/>
      <c r="DU1934" s="4"/>
      <c r="DV1934" s="4"/>
      <c r="DW1934" s="4"/>
      <c r="DX1934" s="4"/>
      <c r="DY1934" s="4"/>
      <c r="DZ1934" s="4"/>
      <c r="EA1934" s="4"/>
      <c r="EB1934" s="4"/>
      <c r="EC1934" s="4"/>
      <c r="ED1934" s="4"/>
      <c r="EE1934" s="4"/>
      <c r="EF1934" s="4"/>
      <c r="EG1934" s="4"/>
      <c r="EH1934" s="4"/>
      <c r="EI1934" s="4"/>
      <c r="EJ1934" s="4"/>
      <c r="EK1934" s="4"/>
      <c r="EL1934" s="4"/>
      <c r="EM1934" s="4"/>
      <c r="EN1934" s="4"/>
      <c r="EO1934" s="4"/>
      <c r="EP1934" s="4"/>
      <c r="EQ1934" s="4"/>
      <c r="ER1934" s="4"/>
      <c r="ES1934" s="4"/>
      <c r="ET1934" s="4"/>
      <c r="EU1934" s="4"/>
      <c r="EV1934" s="4"/>
      <c r="EW1934" s="4"/>
      <c r="EX1934" s="4"/>
      <c r="EY1934" s="4"/>
      <c r="EZ1934" s="4"/>
      <c r="FA1934" s="4"/>
      <c r="FB1934" s="4"/>
      <c r="FC1934" s="4"/>
      <c r="FD1934" s="4"/>
      <c r="FE1934" s="4"/>
      <c r="FF1934" s="4"/>
      <c r="FG1934" s="4"/>
      <c r="FH1934" s="4"/>
      <c r="FI1934" s="4"/>
      <c r="FJ1934" s="4"/>
      <c r="FK1934" s="4"/>
      <c r="FL1934" s="4"/>
      <c r="FM1934" s="4"/>
      <c r="FN1934" s="4"/>
      <c r="FO1934" s="4"/>
      <c r="FP1934" s="4"/>
      <c r="FQ1934" s="4"/>
      <c r="FR1934" s="4"/>
      <c r="FS1934" s="4"/>
      <c r="FT1934" s="4"/>
      <c r="FU1934" s="4"/>
      <c r="FV1934" s="4"/>
      <c r="FW1934" s="4"/>
      <c r="FX1934" s="4"/>
      <c r="FY1934" s="4"/>
      <c r="FZ1934" s="4"/>
      <c r="GA1934" s="4"/>
      <c r="GB1934" s="4"/>
      <c r="GC1934" s="4"/>
      <c r="GD1934" s="4"/>
      <c r="GE1934" s="4"/>
      <c r="GF1934" s="4"/>
      <c r="GG1934" s="4"/>
      <c r="GH1934" s="4"/>
      <c r="GI1934" s="4"/>
      <c r="GJ1934" s="4"/>
      <c r="GK1934" s="4"/>
      <c r="GL1934" s="4"/>
      <c r="GM1934" s="4"/>
      <c r="GN1934" s="4"/>
      <c r="GO1934" s="4"/>
      <c r="GP1934" s="4"/>
      <c r="GQ1934" s="4"/>
      <c r="GR1934" s="4"/>
      <c r="GS1934" s="4"/>
      <c r="GT1934" s="4"/>
      <c r="GU1934" s="4"/>
      <c r="GV1934" s="4"/>
      <c r="GW1934" s="4"/>
      <c r="GX1934" s="4"/>
      <c r="GY1934" s="4"/>
      <c r="GZ1934" s="4"/>
      <c r="HA1934" s="4"/>
      <c r="HB1934" s="4"/>
      <c r="HC1934" s="4"/>
      <c r="HD1934" s="4"/>
      <c r="HE1934" s="4"/>
      <c r="HF1934" s="4"/>
      <c r="HG1934" s="4"/>
      <c r="HH1934" s="4"/>
      <c r="HI1934" s="4"/>
      <c r="HJ1934" s="4"/>
      <c r="HK1934" s="4"/>
      <c r="HL1934" s="4"/>
      <c r="HM1934" s="4"/>
      <c r="HN1934" s="4"/>
      <c r="HO1934" s="4"/>
      <c r="HP1934" s="4"/>
      <c r="HQ1934" s="4"/>
      <c r="HR1934" s="4"/>
      <c r="HS1934" s="4"/>
      <c r="HT1934" s="4"/>
      <c r="HU1934" s="4"/>
      <c r="HV1934" s="4"/>
      <c r="HW1934" s="4"/>
      <c r="HX1934" s="4"/>
      <c r="HY1934" s="4"/>
      <c r="HZ1934" s="4"/>
      <c r="IA1934" s="4"/>
      <c r="IB1934" s="4"/>
      <c r="IC1934" s="4"/>
      <c r="ID1934" s="4"/>
      <c r="IE1934" s="4"/>
      <c r="IF1934" s="4"/>
    </row>
    <row r="1935" spans="26:240" x14ac:dyDescent="0.2">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c r="CX1935" s="4"/>
      <c r="CY1935" s="4"/>
      <c r="CZ1935" s="4"/>
      <c r="DA1935" s="4"/>
      <c r="DB1935" s="4"/>
      <c r="DC1935" s="4"/>
      <c r="DD1935" s="4"/>
      <c r="DE1935" s="4"/>
      <c r="DF1935" s="4"/>
      <c r="DG1935" s="4"/>
      <c r="DH1935" s="4"/>
      <c r="DI1935" s="4"/>
      <c r="DJ1935" s="4"/>
      <c r="DK1935" s="4"/>
      <c r="DL1935" s="4"/>
      <c r="DM1935" s="4"/>
      <c r="DN1935" s="4"/>
      <c r="DO1935" s="4"/>
      <c r="DP1935" s="4"/>
      <c r="DQ1935" s="4"/>
      <c r="DR1935" s="4"/>
      <c r="DS1935" s="4"/>
      <c r="DT1935" s="4"/>
      <c r="DU1935" s="4"/>
      <c r="DV1935" s="4"/>
      <c r="DW1935" s="4"/>
      <c r="DX1935" s="4"/>
      <c r="DY1935" s="4"/>
      <c r="DZ1935" s="4"/>
      <c r="EA1935" s="4"/>
      <c r="EB1935" s="4"/>
      <c r="EC1935" s="4"/>
      <c r="ED1935" s="4"/>
      <c r="EE1935" s="4"/>
      <c r="EF1935" s="4"/>
      <c r="EG1935" s="4"/>
      <c r="EH1935" s="4"/>
      <c r="EI1935" s="4"/>
      <c r="EJ1935" s="4"/>
      <c r="EK1935" s="4"/>
      <c r="EL1935" s="4"/>
      <c r="EM1935" s="4"/>
      <c r="EN1935" s="4"/>
      <c r="EO1935" s="4"/>
      <c r="EP1935" s="4"/>
      <c r="EQ1935" s="4"/>
      <c r="ER1935" s="4"/>
      <c r="ES1935" s="4"/>
      <c r="ET1935" s="4"/>
      <c r="EU1935" s="4"/>
      <c r="EV1935" s="4"/>
      <c r="EW1935" s="4"/>
      <c r="EX1935" s="4"/>
      <c r="EY1935" s="4"/>
      <c r="EZ1935" s="4"/>
      <c r="FA1935" s="4"/>
      <c r="FB1935" s="4"/>
      <c r="FC1935" s="4"/>
      <c r="FD1935" s="4"/>
      <c r="FE1935" s="4"/>
      <c r="FF1935" s="4"/>
      <c r="FG1935" s="4"/>
      <c r="FH1935" s="4"/>
      <c r="FI1935" s="4"/>
      <c r="FJ1935" s="4"/>
      <c r="FK1935" s="4"/>
      <c r="FL1935" s="4"/>
      <c r="FM1935" s="4"/>
      <c r="FN1935" s="4"/>
      <c r="FO1935" s="4"/>
      <c r="FP1935" s="4"/>
      <c r="FQ1935" s="4"/>
      <c r="FR1935" s="4"/>
      <c r="FS1935" s="4"/>
      <c r="FT1935" s="4"/>
      <c r="FU1935" s="4"/>
      <c r="FV1935" s="4"/>
      <c r="FW1935" s="4"/>
      <c r="FX1935" s="4"/>
      <c r="FY1935" s="4"/>
      <c r="FZ1935" s="4"/>
      <c r="GA1935" s="4"/>
      <c r="GB1935" s="4"/>
      <c r="GC1935" s="4"/>
      <c r="GD1935" s="4"/>
      <c r="GE1935" s="4"/>
      <c r="GF1935" s="4"/>
      <c r="GG1935" s="4"/>
      <c r="GH1935" s="4"/>
      <c r="GI1935" s="4"/>
      <c r="GJ1935" s="4"/>
      <c r="GK1935" s="4"/>
      <c r="GL1935" s="4"/>
      <c r="GM1935" s="4"/>
      <c r="GN1935" s="4"/>
      <c r="GO1935" s="4"/>
      <c r="GP1935" s="4"/>
      <c r="GQ1935" s="4"/>
      <c r="GR1935" s="4"/>
      <c r="GS1935" s="4"/>
      <c r="GT1935" s="4"/>
      <c r="GU1935" s="4"/>
      <c r="GV1935" s="4"/>
      <c r="GW1935" s="4"/>
      <c r="GX1935" s="4"/>
      <c r="GY1935" s="4"/>
      <c r="GZ1935" s="4"/>
      <c r="HA1935" s="4"/>
      <c r="HB1935" s="4"/>
      <c r="HC1935" s="4"/>
      <c r="HD1935" s="4"/>
      <c r="HE1935" s="4"/>
      <c r="HF1935" s="4"/>
      <c r="HG1935" s="4"/>
      <c r="HH1935" s="4"/>
      <c r="HI1935" s="4"/>
      <c r="HJ1935" s="4"/>
      <c r="HK1935" s="4"/>
      <c r="HL1935" s="4"/>
      <c r="HM1935" s="4"/>
      <c r="HN1935" s="4"/>
      <c r="HO1935" s="4"/>
      <c r="HP1935" s="4"/>
      <c r="HQ1935" s="4"/>
      <c r="HR1935" s="4"/>
      <c r="HS1935" s="4"/>
      <c r="HT1935" s="4"/>
      <c r="HU1935" s="4"/>
      <c r="HV1935" s="4"/>
      <c r="HW1935" s="4"/>
      <c r="HX1935" s="4"/>
      <c r="HY1935" s="4"/>
      <c r="HZ1935" s="4"/>
      <c r="IA1935" s="4"/>
      <c r="IB1935" s="4"/>
      <c r="IC1935" s="4"/>
      <c r="ID1935" s="4"/>
      <c r="IE1935" s="4"/>
      <c r="IF1935" s="4"/>
    </row>
    <row r="1936" spans="26:240" x14ac:dyDescent="0.2">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c r="CX1936" s="4"/>
      <c r="CY1936" s="4"/>
      <c r="CZ1936" s="4"/>
      <c r="DA1936" s="4"/>
      <c r="DB1936" s="4"/>
      <c r="DC1936" s="4"/>
      <c r="DD1936" s="4"/>
      <c r="DE1936" s="4"/>
      <c r="DF1936" s="4"/>
      <c r="DG1936" s="4"/>
      <c r="DH1936" s="4"/>
      <c r="DI1936" s="4"/>
      <c r="DJ1936" s="4"/>
      <c r="DK1936" s="4"/>
      <c r="DL1936" s="4"/>
      <c r="DM1936" s="4"/>
      <c r="DN1936" s="4"/>
      <c r="DO1936" s="4"/>
      <c r="DP1936" s="4"/>
      <c r="DQ1936" s="4"/>
      <c r="DR1936" s="4"/>
      <c r="DS1936" s="4"/>
      <c r="DT1936" s="4"/>
      <c r="DU1936" s="4"/>
      <c r="DV1936" s="4"/>
      <c r="DW1936" s="4"/>
      <c r="DX1936" s="4"/>
      <c r="DY1936" s="4"/>
      <c r="DZ1936" s="4"/>
      <c r="EA1936" s="4"/>
      <c r="EB1936" s="4"/>
      <c r="EC1936" s="4"/>
      <c r="ED1936" s="4"/>
      <c r="EE1936" s="4"/>
      <c r="EF1936" s="4"/>
      <c r="EG1936" s="4"/>
      <c r="EH1936" s="4"/>
      <c r="EI1936" s="4"/>
      <c r="EJ1936" s="4"/>
      <c r="EK1936" s="4"/>
      <c r="EL1936" s="4"/>
      <c r="EM1936" s="4"/>
      <c r="EN1936" s="4"/>
      <c r="EO1936" s="4"/>
      <c r="EP1936" s="4"/>
      <c r="EQ1936" s="4"/>
      <c r="ER1936" s="4"/>
      <c r="ES1936" s="4"/>
      <c r="ET1936" s="4"/>
      <c r="EU1936" s="4"/>
      <c r="EV1936" s="4"/>
      <c r="EW1936" s="4"/>
      <c r="EX1936" s="4"/>
      <c r="EY1936" s="4"/>
      <c r="EZ1936" s="4"/>
      <c r="FA1936" s="4"/>
      <c r="FB1936" s="4"/>
      <c r="FC1936" s="4"/>
      <c r="FD1936" s="4"/>
      <c r="FE1936" s="4"/>
      <c r="FF1936" s="4"/>
      <c r="FG1936" s="4"/>
      <c r="FH1936" s="4"/>
      <c r="FI1936" s="4"/>
      <c r="FJ1936" s="4"/>
      <c r="FK1936" s="4"/>
      <c r="FL1936" s="4"/>
      <c r="FM1936" s="4"/>
      <c r="FN1936" s="4"/>
      <c r="FO1936" s="4"/>
      <c r="FP1936" s="4"/>
      <c r="FQ1936" s="4"/>
      <c r="FR1936" s="4"/>
      <c r="FS1936" s="4"/>
      <c r="FT1936" s="4"/>
      <c r="FU1936" s="4"/>
      <c r="FV1936" s="4"/>
      <c r="FW1936" s="4"/>
      <c r="FX1936" s="4"/>
      <c r="FY1936" s="4"/>
      <c r="FZ1936" s="4"/>
      <c r="GA1936" s="4"/>
      <c r="GB1936" s="4"/>
      <c r="GC1936" s="4"/>
      <c r="GD1936" s="4"/>
      <c r="GE1936" s="4"/>
      <c r="GF1936" s="4"/>
      <c r="GG1936" s="4"/>
      <c r="GH1936" s="4"/>
      <c r="GI1936" s="4"/>
      <c r="GJ1936" s="4"/>
      <c r="GK1936" s="4"/>
      <c r="GL1936" s="4"/>
      <c r="GM1936" s="4"/>
      <c r="GN1936" s="4"/>
      <c r="GO1936" s="4"/>
      <c r="GP1936" s="4"/>
      <c r="GQ1936" s="4"/>
      <c r="GR1936" s="4"/>
      <c r="GS1936" s="4"/>
      <c r="GT1936" s="4"/>
      <c r="GU1936" s="4"/>
      <c r="GV1936" s="4"/>
      <c r="GW1936" s="4"/>
      <c r="GX1936" s="4"/>
      <c r="GY1936" s="4"/>
      <c r="GZ1936" s="4"/>
      <c r="HA1936" s="4"/>
      <c r="HB1936" s="4"/>
      <c r="HC1936" s="4"/>
      <c r="HD1936" s="4"/>
      <c r="HE1936" s="4"/>
      <c r="HF1936" s="4"/>
      <c r="HG1936" s="4"/>
      <c r="HH1936" s="4"/>
      <c r="HI1936" s="4"/>
      <c r="HJ1936" s="4"/>
      <c r="HK1936" s="4"/>
      <c r="HL1936" s="4"/>
      <c r="HM1936" s="4"/>
      <c r="HN1936" s="4"/>
      <c r="HO1936" s="4"/>
      <c r="HP1936" s="4"/>
      <c r="HQ1936" s="4"/>
      <c r="HR1936" s="4"/>
      <c r="HS1936" s="4"/>
      <c r="HT1936" s="4"/>
      <c r="HU1936" s="4"/>
      <c r="HV1936" s="4"/>
      <c r="HW1936" s="4"/>
      <c r="HX1936" s="4"/>
      <c r="HY1936" s="4"/>
      <c r="HZ1936" s="4"/>
      <c r="IA1936" s="4"/>
      <c r="IB1936" s="4"/>
      <c r="IC1936" s="4"/>
      <c r="ID1936" s="4"/>
      <c r="IE1936" s="4"/>
      <c r="IF1936" s="4"/>
    </row>
    <row r="1937" spans="26:240" x14ac:dyDescent="0.2">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c r="CX1937" s="4"/>
      <c r="CY1937" s="4"/>
      <c r="CZ1937" s="4"/>
      <c r="DA1937" s="4"/>
      <c r="DB1937" s="4"/>
      <c r="DC1937" s="4"/>
      <c r="DD1937" s="4"/>
      <c r="DE1937" s="4"/>
      <c r="DF1937" s="4"/>
      <c r="DG1937" s="4"/>
      <c r="DH1937" s="4"/>
      <c r="DI1937" s="4"/>
      <c r="DJ1937" s="4"/>
      <c r="DK1937" s="4"/>
      <c r="DL1937" s="4"/>
      <c r="DM1937" s="4"/>
      <c r="DN1937" s="4"/>
      <c r="DO1937" s="4"/>
      <c r="DP1937" s="4"/>
      <c r="DQ1937" s="4"/>
      <c r="DR1937" s="4"/>
      <c r="DS1937" s="4"/>
      <c r="DT1937" s="4"/>
      <c r="DU1937" s="4"/>
      <c r="DV1937" s="4"/>
      <c r="DW1937" s="4"/>
      <c r="DX1937" s="4"/>
      <c r="DY1937" s="4"/>
      <c r="DZ1937" s="4"/>
      <c r="EA1937" s="4"/>
      <c r="EB1937" s="4"/>
      <c r="EC1937" s="4"/>
      <c r="ED1937" s="4"/>
      <c r="EE1937" s="4"/>
      <c r="EF1937" s="4"/>
      <c r="EG1937" s="4"/>
      <c r="EH1937" s="4"/>
      <c r="EI1937" s="4"/>
      <c r="EJ1937" s="4"/>
      <c r="EK1937" s="4"/>
      <c r="EL1937" s="4"/>
      <c r="EM1937" s="4"/>
      <c r="EN1937" s="4"/>
      <c r="EO1937" s="4"/>
      <c r="EP1937" s="4"/>
      <c r="EQ1937" s="4"/>
      <c r="ER1937" s="4"/>
      <c r="ES1937" s="4"/>
      <c r="ET1937" s="4"/>
      <c r="EU1937" s="4"/>
      <c r="EV1937" s="4"/>
      <c r="EW1937" s="4"/>
      <c r="EX1937" s="4"/>
      <c r="EY1937" s="4"/>
      <c r="EZ1937" s="4"/>
      <c r="FA1937" s="4"/>
      <c r="FB1937" s="4"/>
      <c r="FC1937" s="4"/>
      <c r="FD1937" s="4"/>
      <c r="FE1937" s="4"/>
      <c r="FF1937" s="4"/>
      <c r="FG1937" s="4"/>
      <c r="FH1937" s="4"/>
      <c r="FI1937" s="4"/>
      <c r="FJ1937" s="4"/>
      <c r="FK1937" s="4"/>
      <c r="FL1937" s="4"/>
      <c r="FM1937" s="4"/>
      <c r="FN1937" s="4"/>
      <c r="FO1937" s="4"/>
      <c r="FP1937" s="4"/>
      <c r="FQ1937" s="4"/>
      <c r="FR1937" s="4"/>
      <c r="FS1937" s="4"/>
      <c r="FT1937" s="4"/>
      <c r="FU1937" s="4"/>
      <c r="FV1937" s="4"/>
      <c r="FW1937" s="4"/>
      <c r="FX1937" s="4"/>
      <c r="FY1937" s="4"/>
      <c r="FZ1937" s="4"/>
      <c r="GA1937" s="4"/>
      <c r="GB1937" s="4"/>
      <c r="GC1937" s="4"/>
      <c r="GD1937" s="4"/>
      <c r="GE1937" s="4"/>
      <c r="GF1937" s="4"/>
      <c r="GG1937" s="4"/>
      <c r="GH1937" s="4"/>
      <c r="GI1937" s="4"/>
      <c r="GJ1937" s="4"/>
      <c r="GK1937" s="4"/>
      <c r="GL1937" s="4"/>
      <c r="GM1937" s="4"/>
      <c r="GN1937" s="4"/>
      <c r="GO1937" s="4"/>
      <c r="GP1937" s="4"/>
      <c r="GQ1937" s="4"/>
      <c r="GR1937" s="4"/>
      <c r="GS1937" s="4"/>
      <c r="GT1937" s="4"/>
      <c r="GU1937" s="4"/>
      <c r="GV1937" s="4"/>
      <c r="GW1937" s="4"/>
      <c r="GX1937" s="4"/>
      <c r="GY1937" s="4"/>
      <c r="GZ1937" s="4"/>
      <c r="HA1937" s="4"/>
      <c r="HB1937" s="4"/>
      <c r="HC1937" s="4"/>
      <c r="HD1937" s="4"/>
      <c r="HE1937" s="4"/>
      <c r="HF1937" s="4"/>
      <c r="HG1937" s="4"/>
      <c r="HH1937" s="4"/>
      <c r="HI1937" s="4"/>
      <c r="HJ1937" s="4"/>
      <c r="HK1937" s="4"/>
      <c r="HL1937" s="4"/>
      <c r="HM1937" s="4"/>
      <c r="HN1937" s="4"/>
      <c r="HO1937" s="4"/>
      <c r="HP1937" s="4"/>
      <c r="HQ1937" s="4"/>
      <c r="HR1937" s="4"/>
      <c r="HS1937" s="4"/>
      <c r="HT1937" s="4"/>
      <c r="HU1937" s="4"/>
      <c r="HV1937" s="4"/>
      <c r="HW1937" s="4"/>
      <c r="HX1937" s="4"/>
      <c r="HY1937" s="4"/>
      <c r="HZ1937" s="4"/>
      <c r="IA1937" s="4"/>
      <c r="IB1937" s="4"/>
      <c r="IC1937" s="4"/>
      <c r="ID1937" s="4"/>
      <c r="IE1937" s="4"/>
      <c r="IF1937" s="4"/>
    </row>
    <row r="1938" spans="26:240" x14ac:dyDescent="0.2">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c r="CX1938" s="4"/>
      <c r="CY1938" s="4"/>
      <c r="CZ1938" s="4"/>
      <c r="DA1938" s="4"/>
      <c r="DB1938" s="4"/>
      <c r="DC1938" s="4"/>
      <c r="DD1938" s="4"/>
      <c r="DE1938" s="4"/>
      <c r="DF1938" s="4"/>
      <c r="DG1938" s="4"/>
      <c r="DH1938" s="4"/>
      <c r="DI1938" s="4"/>
      <c r="DJ1938" s="4"/>
      <c r="DK1938" s="4"/>
      <c r="DL1938" s="4"/>
      <c r="DM1938" s="4"/>
      <c r="DN1938" s="4"/>
      <c r="DO1938" s="4"/>
      <c r="DP1938" s="4"/>
      <c r="DQ1938" s="4"/>
      <c r="DR1938" s="4"/>
      <c r="DS1938" s="4"/>
      <c r="DT1938" s="4"/>
      <c r="DU1938" s="4"/>
      <c r="DV1938" s="4"/>
      <c r="DW1938" s="4"/>
      <c r="DX1938" s="4"/>
      <c r="DY1938" s="4"/>
      <c r="DZ1938" s="4"/>
      <c r="EA1938" s="4"/>
      <c r="EB1938" s="4"/>
      <c r="EC1938" s="4"/>
      <c r="ED1938" s="4"/>
      <c r="EE1938" s="4"/>
      <c r="EF1938" s="4"/>
      <c r="EG1938" s="4"/>
      <c r="EH1938" s="4"/>
      <c r="EI1938" s="4"/>
      <c r="EJ1938" s="4"/>
      <c r="EK1938" s="4"/>
      <c r="EL1938" s="4"/>
      <c r="EM1938" s="4"/>
      <c r="EN1938" s="4"/>
      <c r="EO1938" s="4"/>
      <c r="EP1938" s="4"/>
      <c r="EQ1938" s="4"/>
      <c r="ER1938" s="4"/>
      <c r="ES1938" s="4"/>
      <c r="ET1938" s="4"/>
      <c r="EU1938" s="4"/>
      <c r="EV1938" s="4"/>
      <c r="EW1938" s="4"/>
      <c r="EX1938" s="4"/>
      <c r="EY1938" s="4"/>
      <c r="EZ1938" s="4"/>
      <c r="FA1938" s="4"/>
      <c r="FB1938" s="4"/>
      <c r="FC1938" s="4"/>
      <c r="FD1938" s="4"/>
      <c r="FE1938" s="4"/>
      <c r="FF1938" s="4"/>
      <c r="FG1938" s="4"/>
      <c r="FH1938" s="4"/>
      <c r="FI1938" s="4"/>
      <c r="FJ1938" s="4"/>
      <c r="FK1938" s="4"/>
      <c r="FL1938" s="4"/>
      <c r="FM1938" s="4"/>
      <c r="FN1938" s="4"/>
      <c r="FO1938" s="4"/>
      <c r="FP1938" s="4"/>
      <c r="FQ1938" s="4"/>
      <c r="FR1938" s="4"/>
      <c r="FS1938" s="4"/>
      <c r="FT1938" s="4"/>
      <c r="FU1938" s="4"/>
      <c r="FV1938" s="4"/>
      <c r="FW1938" s="4"/>
      <c r="FX1938" s="4"/>
      <c r="FY1938" s="4"/>
      <c r="FZ1938" s="4"/>
      <c r="GA1938" s="4"/>
      <c r="GB1938" s="4"/>
      <c r="GC1938" s="4"/>
      <c r="GD1938" s="4"/>
      <c r="GE1938" s="4"/>
      <c r="GF1938" s="4"/>
      <c r="GG1938" s="4"/>
      <c r="GH1938" s="4"/>
      <c r="GI1938" s="4"/>
      <c r="GJ1938" s="4"/>
      <c r="GK1938" s="4"/>
      <c r="GL1938" s="4"/>
      <c r="GM1938" s="4"/>
      <c r="GN1938" s="4"/>
      <c r="GO1938" s="4"/>
      <c r="GP1938" s="4"/>
      <c r="GQ1938" s="4"/>
      <c r="GR1938" s="4"/>
      <c r="GS1938" s="4"/>
      <c r="GT1938" s="4"/>
      <c r="GU1938" s="4"/>
      <c r="GV1938" s="4"/>
      <c r="GW1938" s="4"/>
      <c r="GX1938" s="4"/>
      <c r="GY1938" s="4"/>
      <c r="GZ1938" s="4"/>
      <c r="HA1938" s="4"/>
      <c r="HB1938" s="4"/>
      <c r="HC1938" s="4"/>
      <c r="HD1938" s="4"/>
      <c r="HE1938" s="4"/>
      <c r="HF1938" s="4"/>
      <c r="HG1938" s="4"/>
      <c r="HH1938" s="4"/>
      <c r="HI1938" s="4"/>
      <c r="HJ1938" s="4"/>
      <c r="HK1938" s="4"/>
      <c r="HL1938" s="4"/>
      <c r="HM1938" s="4"/>
      <c r="HN1938" s="4"/>
      <c r="HO1938" s="4"/>
      <c r="HP1938" s="4"/>
      <c r="HQ1938" s="4"/>
      <c r="HR1938" s="4"/>
      <c r="HS1938" s="4"/>
      <c r="HT1938" s="4"/>
      <c r="HU1938" s="4"/>
      <c r="HV1938" s="4"/>
      <c r="HW1938" s="4"/>
      <c r="HX1938" s="4"/>
      <c r="HY1938" s="4"/>
      <c r="HZ1938" s="4"/>
      <c r="IA1938" s="4"/>
      <c r="IB1938" s="4"/>
      <c r="IC1938" s="4"/>
      <c r="ID1938" s="4"/>
      <c r="IE1938" s="4"/>
      <c r="IF1938" s="4"/>
    </row>
    <row r="1939" spans="26:240" x14ac:dyDescent="0.2">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c r="CX1939" s="4"/>
      <c r="CY1939" s="4"/>
      <c r="CZ1939" s="4"/>
      <c r="DA1939" s="4"/>
      <c r="DB1939" s="4"/>
      <c r="DC1939" s="4"/>
      <c r="DD1939" s="4"/>
      <c r="DE1939" s="4"/>
      <c r="DF1939" s="4"/>
      <c r="DG1939" s="4"/>
      <c r="DH1939" s="4"/>
      <c r="DI1939" s="4"/>
      <c r="DJ1939" s="4"/>
      <c r="DK1939" s="4"/>
      <c r="DL1939" s="4"/>
      <c r="DM1939" s="4"/>
      <c r="DN1939" s="4"/>
      <c r="DO1939" s="4"/>
      <c r="DP1939" s="4"/>
      <c r="DQ1939" s="4"/>
      <c r="DR1939" s="4"/>
      <c r="DS1939" s="4"/>
      <c r="DT1939" s="4"/>
      <c r="DU1939" s="4"/>
      <c r="DV1939" s="4"/>
      <c r="DW1939" s="4"/>
      <c r="DX1939" s="4"/>
      <c r="DY1939" s="4"/>
      <c r="DZ1939" s="4"/>
      <c r="EA1939" s="4"/>
      <c r="EB1939" s="4"/>
      <c r="EC1939" s="4"/>
      <c r="ED1939" s="4"/>
      <c r="EE1939" s="4"/>
      <c r="EF1939" s="4"/>
      <c r="EG1939" s="4"/>
      <c r="EH1939" s="4"/>
      <c r="EI1939" s="4"/>
      <c r="EJ1939" s="4"/>
      <c r="EK1939" s="4"/>
      <c r="EL1939" s="4"/>
      <c r="EM1939" s="4"/>
      <c r="EN1939" s="4"/>
      <c r="EO1939" s="4"/>
      <c r="EP1939" s="4"/>
      <c r="EQ1939" s="4"/>
      <c r="ER1939" s="4"/>
      <c r="ES1939" s="4"/>
      <c r="ET1939" s="4"/>
      <c r="EU1939" s="4"/>
      <c r="EV1939" s="4"/>
      <c r="EW1939" s="4"/>
      <c r="EX1939" s="4"/>
      <c r="EY1939" s="4"/>
      <c r="EZ1939" s="4"/>
      <c r="FA1939" s="4"/>
      <c r="FB1939" s="4"/>
      <c r="FC1939" s="4"/>
      <c r="FD1939" s="4"/>
      <c r="FE1939" s="4"/>
      <c r="FF1939" s="4"/>
      <c r="FG1939" s="4"/>
      <c r="FH1939" s="4"/>
      <c r="FI1939" s="4"/>
      <c r="FJ1939" s="4"/>
      <c r="FK1939" s="4"/>
      <c r="FL1939" s="4"/>
      <c r="FM1939" s="4"/>
      <c r="FN1939" s="4"/>
      <c r="FO1939" s="4"/>
      <c r="FP1939" s="4"/>
      <c r="FQ1939" s="4"/>
      <c r="FR1939" s="4"/>
      <c r="FS1939" s="4"/>
      <c r="FT1939" s="4"/>
      <c r="FU1939" s="4"/>
      <c r="FV1939" s="4"/>
      <c r="FW1939" s="4"/>
      <c r="FX1939" s="4"/>
      <c r="FY1939" s="4"/>
      <c r="FZ1939" s="4"/>
      <c r="GA1939" s="4"/>
      <c r="GB1939" s="4"/>
      <c r="GC1939" s="4"/>
      <c r="GD1939" s="4"/>
      <c r="GE1939" s="4"/>
      <c r="GF1939" s="4"/>
      <c r="GG1939" s="4"/>
      <c r="GH1939" s="4"/>
      <c r="GI1939" s="4"/>
      <c r="GJ1939" s="4"/>
      <c r="GK1939" s="4"/>
      <c r="GL1939" s="4"/>
      <c r="GM1939" s="4"/>
      <c r="GN1939" s="4"/>
      <c r="GO1939" s="4"/>
      <c r="GP1939" s="4"/>
      <c r="GQ1939" s="4"/>
      <c r="GR1939" s="4"/>
      <c r="GS1939" s="4"/>
      <c r="GT1939" s="4"/>
      <c r="GU1939" s="4"/>
      <c r="GV1939" s="4"/>
      <c r="GW1939" s="4"/>
      <c r="GX1939" s="4"/>
      <c r="GY1939" s="4"/>
      <c r="GZ1939" s="4"/>
      <c r="HA1939" s="4"/>
      <c r="HB1939" s="4"/>
      <c r="HC1939" s="4"/>
      <c r="HD1939" s="4"/>
      <c r="HE1939" s="4"/>
      <c r="HF1939" s="4"/>
      <c r="HG1939" s="4"/>
      <c r="HH1939" s="4"/>
      <c r="HI1939" s="4"/>
      <c r="HJ1939" s="4"/>
      <c r="HK1939" s="4"/>
      <c r="HL1939" s="4"/>
      <c r="HM1939" s="4"/>
      <c r="HN1939" s="4"/>
      <c r="HO1939" s="4"/>
      <c r="HP1939" s="4"/>
      <c r="HQ1939" s="4"/>
      <c r="HR1939" s="4"/>
      <c r="HS1939" s="4"/>
      <c r="HT1939" s="4"/>
      <c r="HU1939" s="4"/>
      <c r="HV1939" s="4"/>
      <c r="HW1939" s="4"/>
      <c r="HX1939" s="4"/>
      <c r="HY1939" s="4"/>
      <c r="HZ1939" s="4"/>
      <c r="IA1939" s="4"/>
      <c r="IB1939" s="4"/>
      <c r="IC1939" s="4"/>
      <c r="ID1939" s="4"/>
      <c r="IE1939" s="4"/>
      <c r="IF1939" s="4"/>
    </row>
    <row r="1940" spans="26:240" x14ac:dyDescent="0.2">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c r="CX1940" s="4"/>
      <c r="CY1940" s="4"/>
      <c r="CZ1940" s="4"/>
      <c r="DA1940" s="4"/>
      <c r="DB1940" s="4"/>
      <c r="DC1940" s="4"/>
      <c r="DD1940" s="4"/>
      <c r="DE1940" s="4"/>
      <c r="DF1940" s="4"/>
      <c r="DG1940" s="4"/>
      <c r="DH1940" s="4"/>
      <c r="DI1940" s="4"/>
      <c r="DJ1940" s="4"/>
      <c r="DK1940" s="4"/>
      <c r="DL1940" s="4"/>
      <c r="DM1940" s="4"/>
      <c r="DN1940" s="4"/>
      <c r="DO1940" s="4"/>
      <c r="DP1940" s="4"/>
      <c r="DQ1940" s="4"/>
      <c r="DR1940" s="4"/>
      <c r="DS1940" s="4"/>
      <c r="DT1940" s="4"/>
      <c r="DU1940" s="4"/>
      <c r="DV1940" s="4"/>
      <c r="DW1940" s="4"/>
      <c r="DX1940" s="4"/>
      <c r="DY1940" s="4"/>
      <c r="DZ1940" s="4"/>
      <c r="EA1940" s="4"/>
      <c r="EB1940" s="4"/>
      <c r="EC1940" s="4"/>
      <c r="ED1940" s="4"/>
      <c r="EE1940" s="4"/>
      <c r="EF1940" s="4"/>
      <c r="EG1940" s="4"/>
      <c r="EH1940" s="4"/>
      <c r="EI1940" s="4"/>
      <c r="EJ1940" s="4"/>
      <c r="EK1940" s="4"/>
      <c r="EL1940" s="4"/>
      <c r="EM1940" s="4"/>
      <c r="EN1940" s="4"/>
      <c r="EO1940" s="4"/>
      <c r="EP1940" s="4"/>
      <c r="EQ1940" s="4"/>
      <c r="ER1940" s="4"/>
      <c r="ES1940" s="4"/>
      <c r="ET1940" s="4"/>
      <c r="EU1940" s="4"/>
      <c r="EV1940" s="4"/>
      <c r="EW1940" s="4"/>
      <c r="EX1940" s="4"/>
      <c r="EY1940" s="4"/>
      <c r="EZ1940" s="4"/>
      <c r="FA1940" s="4"/>
      <c r="FB1940" s="4"/>
      <c r="FC1940" s="4"/>
      <c r="FD1940" s="4"/>
      <c r="FE1940" s="4"/>
      <c r="FF1940" s="4"/>
      <c r="FG1940" s="4"/>
      <c r="FH1940" s="4"/>
      <c r="FI1940" s="4"/>
      <c r="FJ1940" s="4"/>
      <c r="FK1940" s="4"/>
      <c r="FL1940" s="4"/>
      <c r="FM1940" s="4"/>
      <c r="FN1940" s="4"/>
      <c r="FO1940" s="4"/>
      <c r="FP1940" s="4"/>
      <c r="FQ1940" s="4"/>
      <c r="FR1940" s="4"/>
      <c r="FS1940" s="4"/>
      <c r="FT1940" s="4"/>
      <c r="FU1940" s="4"/>
      <c r="FV1940" s="4"/>
      <c r="FW1940" s="4"/>
      <c r="FX1940" s="4"/>
      <c r="FY1940" s="4"/>
      <c r="FZ1940" s="4"/>
      <c r="GA1940" s="4"/>
      <c r="GB1940" s="4"/>
      <c r="GC1940" s="4"/>
      <c r="GD1940" s="4"/>
      <c r="GE1940" s="4"/>
      <c r="GF1940" s="4"/>
      <c r="GG1940" s="4"/>
      <c r="GH1940" s="4"/>
      <c r="GI1940" s="4"/>
      <c r="GJ1940" s="4"/>
      <c r="GK1940" s="4"/>
      <c r="GL1940" s="4"/>
      <c r="GM1940" s="4"/>
      <c r="GN1940" s="4"/>
      <c r="GO1940" s="4"/>
      <c r="GP1940" s="4"/>
      <c r="GQ1940" s="4"/>
      <c r="GR1940" s="4"/>
      <c r="GS1940" s="4"/>
      <c r="GT1940" s="4"/>
      <c r="GU1940" s="4"/>
      <c r="GV1940" s="4"/>
      <c r="GW1940" s="4"/>
      <c r="GX1940" s="4"/>
      <c r="GY1940" s="4"/>
      <c r="GZ1940" s="4"/>
      <c r="HA1940" s="4"/>
      <c r="HB1940" s="4"/>
      <c r="HC1940" s="4"/>
      <c r="HD1940" s="4"/>
      <c r="HE1940" s="4"/>
      <c r="HF1940" s="4"/>
      <c r="HG1940" s="4"/>
      <c r="HH1940" s="4"/>
      <c r="HI1940" s="4"/>
      <c r="HJ1940" s="4"/>
      <c r="HK1940" s="4"/>
      <c r="HL1940" s="4"/>
      <c r="HM1940" s="4"/>
      <c r="HN1940" s="4"/>
      <c r="HO1940" s="4"/>
      <c r="HP1940" s="4"/>
      <c r="HQ1940" s="4"/>
      <c r="HR1940" s="4"/>
      <c r="HS1940" s="4"/>
      <c r="HT1940" s="4"/>
      <c r="HU1940" s="4"/>
      <c r="HV1940" s="4"/>
      <c r="HW1940" s="4"/>
      <c r="HX1940" s="4"/>
      <c r="HY1940" s="4"/>
      <c r="HZ1940" s="4"/>
      <c r="IA1940" s="4"/>
      <c r="IB1940" s="4"/>
      <c r="IC1940" s="4"/>
      <c r="ID1940" s="4"/>
      <c r="IE1940" s="4"/>
      <c r="IF1940" s="4"/>
    </row>
    <row r="1941" spans="26:240" x14ac:dyDescent="0.2">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c r="CX1941" s="4"/>
      <c r="CY1941" s="4"/>
      <c r="CZ1941" s="4"/>
      <c r="DA1941" s="4"/>
      <c r="DB1941" s="4"/>
      <c r="DC1941" s="4"/>
      <c r="DD1941" s="4"/>
      <c r="DE1941" s="4"/>
      <c r="DF1941" s="4"/>
      <c r="DG1941" s="4"/>
      <c r="DH1941" s="4"/>
      <c r="DI1941" s="4"/>
      <c r="DJ1941" s="4"/>
      <c r="DK1941" s="4"/>
      <c r="DL1941" s="4"/>
      <c r="DM1941" s="4"/>
      <c r="DN1941" s="4"/>
      <c r="DO1941" s="4"/>
      <c r="DP1941" s="4"/>
      <c r="DQ1941" s="4"/>
      <c r="DR1941" s="4"/>
      <c r="DS1941" s="4"/>
      <c r="DT1941" s="4"/>
      <c r="DU1941" s="4"/>
      <c r="DV1941" s="4"/>
      <c r="DW1941" s="4"/>
      <c r="DX1941" s="4"/>
      <c r="DY1941" s="4"/>
      <c r="DZ1941" s="4"/>
      <c r="EA1941" s="4"/>
      <c r="EB1941" s="4"/>
      <c r="EC1941" s="4"/>
      <c r="ED1941" s="4"/>
      <c r="EE1941" s="4"/>
      <c r="EF1941" s="4"/>
      <c r="EG1941" s="4"/>
      <c r="EH1941" s="4"/>
      <c r="EI1941" s="4"/>
      <c r="EJ1941" s="4"/>
      <c r="EK1941" s="4"/>
      <c r="EL1941" s="4"/>
      <c r="EM1941" s="4"/>
      <c r="EN1941" s="4"/>
      <c r="EO1941" s="4"/>
      <c r="EP1941" s="4"/>
      <c r="EQ1941" s="4"/>
      <c r="ER1941" s="4"/>
      <c r="ES1941" s="4"/>
      <c r="ET1941" s="4"/>
      <c r="EU1941" s="4"/>
      <c r="EV1941" s="4"/>
      <c r="EW1941" s="4"/>
      <c r="EX1941" s="4"/>
      <c r="EY1941" s="4"/>
      <c r="EZ1941" s="4"/>
      <c r="FA1941" s="4"/>
      <c r="FB1941" s="4"/>
      <c r="FC1941" s="4"/>
      <c r="FD1941" s="4"/>
      <c r="FE1941" s="4"/>
      <c r="FF1941" s="4"/>
      <c r="FG1941" s="4"/>
      <c r="FH1941" s="4"/>
      <c r="FI1941" s="4"/>
      <c r="FJ1941" s="4"/>
      <c r="FK1941" s="4"/>
      <c r="FL1941" s="4"/>
      <c r="FM1941" s="4"/>
      <c r="FN1941" s="4"/>
      <c r="FO1941" s="4"/>
      <c r="FP1941" s="4"/>
      <c r="FQ1941" s="4"/>
      <c r="FR1941" s="4"/>
      <c r="FS1941" s="4"/>
      <c r="FT1941" s="4"/>
      <c r="FU1941" s="4"/>
      <c r="FV1941" s="4"/>
      <c r="FW1941" s="4"/>
      <c r="FX1941" s="4"/>
      <c r="FY1941" s="4"/>
      <c r="FZ1941" s="4"/>
      <c r="GA1941" s="4"/>
      <c r="GB1941" s="4"/>
      <c r="GC1941" s="4"/>
      <c r="GD1941" s="4"/>
      <c r="GE1941" s="4"/>
      <c r="GF1941" s="4"/>
      <c r="GG1941" s="4"/>
      <c r="GH1941" s="4"/>
      <c r="GI1941" s="4"/>
      <c r="GJ1941" s="4"/>
      <c r="GK1941" s="4"/>
      <c r="GL1941" s="4"/>
      <c r="GM1941" s="4"/>
      <c r="GN1941" s="4"/>
      <c r="GO1941" s="4"/>
      <c r="GP1941" s="4"/>
      <c r="GQ1941" s="4"/>
      <c r="GR1941" s="4"/>
      <c r="GS1941" s="4"/>
      <c r="GT1941" s="4"/>
      <c r="GU1941" s="4"/>
      <c r="GV1941" s="4"/>
      <c r="GW1941" s="4"/>
      <c r="GX1941" s="4"/>
      <c r="GY1941" s="4"/>
      <c r="GZ1941" s="4"/>
      <c r="HA1941" s="4"/>
      <c r="HB1941" s="4"/>
      <c r="HC1941" s="4"/>
      <c r="HD1941" s="4"/>
      <c r="HE1941" s="4"/>
      <c r="HF1941" s="4"/>
      <c r="HG1941" s="4"/>
      <c r="HH1941" s="4"/>
      <c r="HI1941" s="4"/>
      <c r="HJ1941" s="4"/>
      <c r="HK1941" s="4"/>
      <c r="HL1941" s="4"/>
      <c r="HM1941" s="4"/>
      <c r="HN1941" s="4"/>
      <c r="HO1941" s="4"/>
      <c r="HP1941" s="4"/>
      <c r="HQ1941" s="4"/>
      <c r="HR1941" s="4"/>
      <c r="HS1941" s="4"/>
      <c r="HT1941" s="4"/>
      <c r="HU1941" s="4"/>
      <c r="HV1941" s="4"/>
      <c r="HW1941" s="4"/>
      <c r="HX1941" s="4"/>
      <c r="HY1941" s="4"/>
      <c r="HZ1941" s="4"/>
      <c r="IA1941" s="4"/>
      <c r="IB1941" s="4"/>
      <c r="IC1941" s="4"/>
      <c r="ID1941" s="4"/>
      <c r="IE1941" s="4"/>
      <c r="IF1941" s="4"/>
    </row>
    <row r="1942" spans="26:240" x14ac:dyDescent="0.2">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c r="CX1942" s="4"/>
      <c r="CY1942" s="4"/>
      <c r="CZ1942" s="4"/>
      <c r="DA1942" s="4"/>
      <c r="DB1942" s="4"/>
      <c r="DC1942" s="4"/>
      <c r="DD1942" s="4"/>
      <c r="DE1942" s="4"/>
      <c r="DF1942" s="4"/>
      <c r="DG1942" s="4"/>
      <c r="DH1942" s="4"/>
      <c r="DI1942" s="4"/>
      <c r="DJ1942" s="4"/>
      <c r="DK1942" s="4"/>
      <c r="DL1942" s="4"/>
      <c r="DM1942" s="4"/>
      <c r="DN1942" s="4"/>
      <c r="DO1942" s="4"/>
      <c r="DP1942" s="4"/>
      <c r="DQ1942" s="4"/>
      <c r="DR1942" s="4"/>
      <c r="DS1942" s="4"/>
      <c r="DT1942" s="4"/>
      <c r="DU1942" s="4"/>
      <c r="DV1942" s="4"/>
      <c r="DW1942" s="4"/>
      <c r="DX1942" s="4"/>
      <c r="DY1942" s="4"/>
      <c r="DZ1942" s="4"/>
      <c r="EA1942" s="4"/>
      <c r="EB1942" s="4"/>
      <c r="EC1942" s="4"/>
      <c r="ED1942" s="4"/>
      <c r="EE1942" s="4"/>
      <c r="EF1942" s="4"/>
      <c r="EG1942" s="4"/>
      <c r="EH1942" s="4"/>
      <c r="EI1942" s="4"/>
      <c r="EJ1942" s="4"/>
      <c r="EK1942" s="4"/>
      <c r="EL1942" s="4"/>
      <c r="EM1942" s="4"/>
      <c r="EN1942" s="4"/>
      <c r="EO1942" s="4"/>
      <c r="EP1942" s="4"/>
      <c r="EQ1942" s="4"/>
      <c r="ER1942" s="4"/>
      <c r="ES1942" s="4"/>
      <c r="ET1942" s="4"/>
      <c r="EU1942" s="4"/>
      <c r="EV1942" s="4"/>
      <c r="EW1942" s="4"/>
      <c r="EX1942" s="4"/>
      <c r="EY1942" s="4"/>
      <c r="EZ1942" s="4"/>
      <c r="FA1942" s="4"/>
      <c r="FB1942" s="4"/>
      <c r="FC1942" s="4"/>
      <c r="FD1942" s="4"/>
      <c r="FE1942" s="4"/>
      <c r="FF1942" s="4"/>
      <c r="FG1942" s="4"/>
      <c r="FH1942" s="4"/>
      <c r="FI1942" s="4"/>
      <c r="FJ1942" s="4"/>
      <c r="FK1942" s="4"/>
      <c r="FL1942" s="4"/>
      <c r="FM1942" s="4"/>
      <c r="FN1942" s="4"/>
      <c r="FO1942" s="4"/>
      <c r="FP1942" s="4"/>
      <c r="FQ1942" s="4"/>
      <c r="FR1942" s="4"/>
      <c r="FS1942" s="4"/>
      <c r="FT1942" s="4"/>
      <c r="FU1942" s="4"/>
      <c r="FV1942" s="4"/>
      <c r="FW1942" s="4"/>
      <c r="FX1942" s="4"/>
      <c r="FY1942" s="4"/>
      <c r="FZ1942" s="4"/>
      <c r="GA1942" s="4"/>
      <c r="GB1942" s="4"/>
      <c r="GC1942" s="4"/>
      <c r="GD1942" s="4"/>
      <c r="GE1942" s="4"/>
      <c r="GF1942" s="4"/>
      <c r="GG1942" s="4"/>
      <c r="GH1942" s="4"/>
      <c r="GI1942" s="4"/>
      <c r="GJ1942" s="4"/>
      <c r="GK1942" s="4"/>
      <c r="GL1942" s="4"/>
      <c r="GM1942" s="4"/>
      <c r="GN1942" s="4"/>
      <c r="GO1942" s="4"/>
      <c r="GP1942" s="4"/>
      <c r="GQ1942" s="4"/>
      <c r="GR1942" s="4"/>
      <c r="GS1942" s="4"/>
      <c r="GT1942" s="4"/>
      <c r="GU1942" s="4"/>
      <c r="GV1942" s="4"/>
      <c r="GW1942" s="4"/>
      <c r="GX1942" s="4"/>
      <c r="GY1942" s="4"/>
      <c r="GZ1942" s="4"/>
      <c r="HA1942" s="4"/>
      <c r="HB1942" s="4"/>
      <c r="HC1942" s="4"/>
      <c r="HD1942" s="4"/>
      <c r="HE1942" s="4"/>
      <c r="HF1942" s="4"/>
      <c r="HG1942" s="4"/>
      <c r="HH1942" s="4"/>
      <c r="HI1942" s="4"/>
      <c r="HJ1942" s="4"/>
      <c r="HK1942" s="4"/>
      <c r="HL1942" s="4"/>
      <c r="HM1942" s="4"/>
      <c r="HN1942" s="4"/>
      <c r="HO1942" s="4"/>
      <c r="HP1942" s="4"/>
      <c r="HQ1942" s="4"/>
      <c r="HR1942" s="4"/>
      <c r="HS1942" s="4"/>
      <c r="HT1942" s="4"/>
      <c r="HU1942" s="4"/>
      <c r="HV1942" s="4"/>
      <c r="HW1942" s="4"/>
      <c r="HX1942" s="4"/>
      <c r="HY1942" s="4"/>
      <c r="HZ1942" s="4"/>
      <c r="IA1942" s="4"/>
      <c r="IB1942" s="4"/>
      <c r="IC1942" s="4"/>
      <c r="ID1942" s="4"/>
      <c r="IE1942" s="4"/>
      <c r="IF1942" s="4"/>
    </row>
    <row r="1943" spans="26:240" x14ac:dyDescent="0.2">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c r="CX1943" s="4"/>
      <c r="CY1943" s="4"/>
      <c r="CZ1943" s="4"/>
      <c r="DA1943" s="4"/>
      <c r="DB1943" s="4"/>
      <c r="DC1943" s="4"/>
      <c r="DD1943" s="4"/>
      <c r="DE1943" s="4"/>
      <c r="DF1943" s="4"/>
      <c r="DG1943" s="4"/>
      <c r="DH1943" s="4"/>
      <c r="DI1943" s="4"/>
      <c r="DJ1943" s="4"/>
      <c r="DK1943" s="4"/>
      <c r="DL1943" s="4"/>
      <c r="DM1943" s="4"/>
      <c r="DN1943" s="4"/>
      <c r="DO1943" s="4"/>
      <c r="DP1943" s="4"/>
      <c r="DQ1943" s="4"/>
      <c r="DR1943" s="4"/>
      <c r="DS1943" s="4"/>
      <c r="DT1943" s="4"/>
      <c r="DU1943" s="4"/>
      <c r="DV1943" s="4"/>
      <c r="DW1943" s="4"/>
      <c r="DX1943" s="4"/>
      <c r="DY1943" s="4"/>
      <c r="DZ1943" s="4"/>
      <c r="EA1943" s="4"/>
      <c r="EB1943" s="4"/>
      <c r="EC1943" s="4"/>
      <c r="ED1943" s="4"/>
      <c r="EE1943" s="4"/>
      <c r="EF1943" s="4"/>
      <c r="EG1943" s="4"/>
      <c r="EH1943" s="4"/>
      <c r="EI1943" s="4"/>
      <c r="EJ1943" s="4"/>
      <c r="EK1943" s="4"/>
      <c r="EL1943" s="4"/>
      <c r="EM1943" s="4"/>
      <c r="EN1943" s="4"/>
      <c r="EO1943" s="4"/>
      <c r="EP1943" s="4"/>
      <c r="EQ1943" s="4"/>
      <c r="ER1943" s="4"/>
      <c r="ES1943" s="4"/>
      <c r="ET1943" s="4"/>
      <c r="EU1943" s="4"/>
      <c r="EV1943" s="4"/>
      <c r="EW1943" s="4"/>
      <c r="EX1943" s="4"/>
      <c r="EY1943" s="4"/>
      <c r="EZ1943" s="4"/>
      <c r="FA1943" s="4"/>
      <c r="FB1943" s="4"/>
      <c r="FC1943" s="4"/>
      <c r="FD1943" s="4"/>
      <c r="FE1943" s="4"/>
      <c r="FF1943" s="4"/>
      <c r="FG1943" s="4"/>
      <c r="FH1943" s="4"/>
      <c r="FI1943" s="4"/>
      <c r="FJ1943" s="4"/>
      <c r="FK1943" s="4"/>
      <c r="FL1943" s="4"/>
      <c r="FM1943" s="4"/>
      <c r="FN1943" s="4"/>
      <c r="FO1943" s="4"/>
      <c r="FP1943" s="4"/>
      <c r="FQ1943" s="4"/>
      <c r="FR1943" s="4"/>
      <c r="FS1943" s="4"/>
      <c r="FT1943" s="4"/>
      <c r="FU1943" s="4"/>
      <c r="FV1943" s="4"/>
      <c r="FW1943" s="4"/>
      <c r="FX1943" s="4"/>
      <c r="FY1943" s="4"/>
      <c r="FZ1943" s="4"/>
      <c r="GA1943" s="4"/>
      <c r="GB1943" s="4"/>
      <c r="GC1943" s="4"/>
      <c r="GD1943" s="4"/>
      <c r="GE1943" s="4"/>
      <c r="GF1943" s="4"/>
      <c r="GG1943" s="4"/>
      <c r="GH1943" s="4"/>
      <c r="GI1943" s="4"/>
      <c r="GJ1943" s="4"/>
      <c r="GK1943" s="4"/>
      <c r="GL1943" s="4"/>
      <c r="GM1943" s="4"/>
      <c r="GN1943" s="4"/>
      <c r="GO1943" s="4"/>
      <c r="GP1943" s="4"/>
      <c r="GQ1943" s="4"/>
      <c r="GR1943" s="4"/>
      <c r="GS1943" s="4"/>
      <c r="GT1943" s="4"/>
      <c r="GU1943" s="4"/>
      <c r="GV1943" s="4"/>
      <c r="GW1943" s="4"/>
      <c r="GX1943" s="4"/>
      <c r="GY1943" s="4"/>
      <c r="GZ1943" s="4"/>
      <c r="HA1943" s="4"/>
      <c r="HB1943" s="4"/>
      <c r="HC1943" s="4"/>
      <c r="HD1943" s="4"/>
      <c r="HE1943" s="4"/>
      <c r="HF1943" s="4"/>
      <c r="HG1943" s="4"/>
      <c r="HH1943" s="4"/>
      <c r="HI1943" s="4"/>
      <c r="HJ1943" s="4"/>
      <c r="HK1943" s="4"/>
      <c r="HL1943" s="4"/>
      <c r="HM1943" s="4"/>
      <c r="HN1943" s="4"/>
      <c r="HO1943" s="4"/>
      <c r="HP1943" s="4"/>
      <c r="HQ1943" s="4"/>
      <c r="HR1943" s="4"/>
      <c r="HS1943" s="4"/>
      <c r="HT1943" s="4"/>
      <c r="HU1943" s="4"/>
      <c r="HV1943" s="4"/>
      <c r="HW1943" s="4"/>
      <c r="HX1943" s="4"/>
      <c r="HY1943" s="4"/>
      <c r="HZ1943" s="4"/>
      <c r="IA1943" s="4"/>
      <c r="IB1943" s="4"/>
      <c r="IC1943" s="4"/>
      <c r="ID1943" s="4"/>
      <c r="IE1943" s="4"/>
      <c r="IF1943" s="4"/>
    </row>
    <row r="1944" spans="26:240" x14ac:dyDescent="0.2">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c r="CX1944" s="4"/>
      <c r="CY1944" s="4"/>
      <c r="CZ1944" s="4"/>
      <c r="DA1944" s="4"/>
      <c r="DB1944" s="4"/>
      <c r="DC1944" s="4"/>
      <c r="DD1944" s="4"/>
      <c r="DE1944" s="4"/>
      <c r="DF1944" s="4"/>
      <c r="DG1944" s="4"/>
      <c r="DH1944" s="4"/>
      <c r="DI1944" s="4"/>
      <c r="DJ1944" s="4"/>
      <c r="DK1944" s="4"/>
      <c r="DL1944" s="4"/>
      <c r="DM1944" s="4"/>
      <c r="DN1944" s="4"/>
      <c r="DO1944" s="4"/>
      <c r="DP1944" s="4"/>
      <c r="DQ1944" s="4"/>
      <c r="DR1944" s="4"/>
      <c r="DS1944" s="4"/>
      <c r="DT1944" s="4"/>
      <c r="DU1944" s="4"/>
      <c r="DV1944" s="4"/>
      <c r="DW1944" s="4"/>
      <c r="DX1944" s="4"/>
      <c r="DY1944" s="4"/>
      <c r="DZ1944" s="4"/>
      <c r="EA1944" s="4"/>
      <c r="EB1944" s="4"/>
      <c r="EC1944" s="4"/>
      <c r="ED1944" s="4"/>
      <c r="EE1944" s="4"/>
      <c r="EF1944" s="4"/>
      <c r="EG1944" s="4"/>
      <c r="EH1944" s="4"/>
      <c r="EI1944" s="4"/>
      <c r="EJ1944" s="4"/>
      <c r="EK1944" s="4"/>
      <c r="EL1944" s="4"/>
      <c r="EM1944" s="4"/>
      <c r="EN1944" s="4"/>
      <c r="EO1944" s="4"/>
      <c r="EP1944" s="4"/>
      <c r="EQ1944" s="4"/>
      <c r="ER1944" s="4"/>
      <c r="ES1944" s="4"/>
      <c r="ET1944" s="4"/>
      <c r="EU1944" s="4"/>
      <c r="EV1944" s="4"/>
      <c r="EW1944" s="4"/>
      <c r="EX1944" s="4"/>
      <c r="EY1944" s="4"/>
      <c r="EZ1944" s="4"/>
      <c r="FA1944" s="4"/>
      <c r="FB1944" s="4"/>
      <c r="FC1944" s="4"/>
      <c r="FD1944" s="4"/>
      <c r="FE1944" s="4"/>
      <c r="FF1944" s="4"/>
      <c r="FG1944" s="4"/>
      <c r="FH1944" s="4"/>
      <c r="FI1944" s="4"/>
      <c r="FJ1944" s="4"/>
      <c r="FK1944" s="4"/>
      <c r="FL1944" s="4"/>
      <c r="FM1944" s="4"/>
      <c r="FN1944" s="4"/>
      <c r="FO1944" s="4"/>
      <c r="FP1944" s="4"/>
      <c r="FQ1944" s="4"/>
      <c r="FR1944" s="4"/>
      <c r="FS1944" s="4"/>
      <c r="FT1944" s="4"/>
      <c r="FU1944" s="4"/>
      <c r="FV1944" s="4"/>
      <c r="FW1944" s="4"/>
      <c r="FX1944" s="4"/>
      <c r="FY1944" s="4"/>
      <c r="FZ1944" s="4"/>
      <c r="GA1944" s="4"/>
      <c r="GB1944" s="4"/>
      <c r="GC1944" s="4"/>
      <c r="GD1944" s="4"/>
      <c r="GE1944" s="4"/>
      <c r="GF1944" s="4"/>
      <c r="GG1944" s="4"/>
      <c r="GH1944" s="4"/>
      <c r="GI1944" s="4"/>
      <c r="GJ1944" s="4"/>
      <c r="GK1944" s="4"/>
      <c r="GL1944" s="4"/>
      <c r="GM1944" s="4"/>
      <c r="GN1944" s="4"/>
      <c r="GO1944" s="4"/>
      <c r="GP1944" s="4"/>
      <c r="GQ1944" s="4"/>
      <c r="GR1944" s="4"/>
      <c r="GS1944" s="4"/>
      <c r="GT1944" s="4"/>
      <c r="GU1944" s="4"/>
      <c r="GV1944" s="4"/>
      <c r="GW1944" s="4"/>
      <c r="GX1944" s="4"/>
      <c r="GY1944" s="4"/>
      <c r="GZ1944" s="4"/>
      <c r="HA1944" s="4"/>
      <c r="HB1944" s="4"/>
      <c r="HC1944" s="4"/>
      <c r="HD1944" s="4"/>
      <c r="HE1944" s="4"/>
      <c r="HF1944" s="4"/>
      <c r="HG1944" s="4"/>
      <c r="HH1944" s="4"/>
      <c r="HI1944" s="4"/>
      <c r="HJ1944" s="4"/>
      <c r="HK1944" s="4"/>
      <c r="HL1944" s="4"/>
      <c r="HM1944" s="4"/>
      <c r="HN1944" s="4"/>
      <c r="HO1944" s="4"/>
      <c r="HP1944" s="4"/>
      <c r="HQ1944" s="4"/>
      <c r="HR1944" s="4"/>
      <c r="HS1944" s="4"/>
      <c r="HT1944" s="4"/>
      <c r="HU1944" s="4"/>
      <c r="HV1944" s="4"/>
      <c r="HW1944" s="4"/>
      <c r="HX1944" s="4"/>
      <c r="HY1944" s="4"/>
      <c r="HZ1944" s="4"/>
      <c r="IA1944" s="4"/>
      <c r="IB1944" s="4"/>
      <c r="IC1944" s="4"/>
      <c r="ID1944" s="4"/>
      <c r="IE1944" s="4"/>
      <c r="IF1944" s="4"/>
    </row>
    <row r="1945" spans="26:240" x14ac:dyDescent="0.2">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c r="CX1945" s="4"/>
      <c r="CY1945" s="4"/>
      <c r="CZ1945" s="4"/>
      <c r="DA1945" s="4"/>
      <c r="DB1945" s="4"/>
      <c r="DC1945" s="4"/>
      <c r="DD1945" s="4"/>
      <c r="DE1945" s="4"/>
      <c r="DF1945" s="4"/>
      <c r="DG1945" s="4"/>
      <c r="DH1945" s="4"/>
      <c r="DI1945" s="4"/>
      <c r="DJ1945" s="4"/>
      <c r="DK1945" s="4"/>
      <c r="DL1945" s="4"/>
      <c r="DM1945" s="4"/>
      <c r="DN1945" s="4"/>
      <c r="DO1945" s="4"/>
      <c r="DP1945" s="4"/>
      <c r="DQ1945" s="4"/>
      <c r="DR1945" s="4"/>
      <c r="DS1945" s="4"/>
      <c r="DT1945" s="4"/>
      <c r="DU1945" s="4"/>
      <c r="DV1945" s="4"/>
      <c r="DW1945" s="4"/>
      <c r="DX1945" s="4"/>
      <c r="DY1945" s="4"/>
      <c r="DZ1945" s="4"/>
      <c r="EA1945" s="4"/>
      <c r="EB1945" s="4"/>
      <c r="EC1945" s="4"/>
      <c r="ED1945" s="4"/>
      <c r="EE1945" s="4"/>
      <c r="EF1945" s="4"/>
      <c r="EG1945" s="4"/>
      <c r="EH1945" s="4"/>
      <c r="EI1945" s="4"/>
      <c r="EJ1945" s="4"/>
      <c r="EK1945" s="4"/>
      <c r="EL1945" s="4"/>
      <c r="EM1945" s="4"/>
      <c r="EN1945" s="4"/>
      <c r="EO1945" s="4"/>
      <c r="EP1945" s="4"/>
      <c r="EQ1945" s="4"/>
      <c r="ER1945" s="4"/>
      <c r="ES1945" s="4"/>
      <c r="ET1945" s="4"/>
      <c r="EU1945" s="4"/>
      <c r="EV1945" s="4"/>
      <c r="EW1945" s="4"/>
      <c r="EX1945" s="4"/>
      <c r="EY1945" s="4"/>
      <c r="EZ1945" s="4"/>
      <c r="FA1945" s="4"/>
      <c r="FB1945" s="4"/>
      <c r="FC1945" s="4"/>
      <c r="FD1945" s="4"/>
      <c r="FE1945" s="4"/>
      <c r="FF1945" s="4"/>
      <c r="FG1945" s="4"/>
      <c r="FH1945" s="4"/>
      <c r="FI1945" s="4"/>
      <c r="FJ1945" s="4"/>
      <c r="FK1945" s="4"/>
      <c r="FL1945" s="4"/>
      <c r="FM1945" s="4"/>
      <c r="FN1945" s="4"/>
      <c r="FO1945" s="4"/>
      <c r="FP1945" s="4"/>
      <c r="FQ1945" s="4"/>
      <c r="FR1945" s="4"/>
      <c r="FS1945" s="4"/>
      <c r="FT1945" s="4"/>
      <c r="FU1945" s="4"/>
      <c r="FV1945" s="4"/>
      <c r="FW1945" s="4"/>
      <c r="FX1945" s="4"/>
      <c r="FY1945" s="4"/>
      <c r="FZ1945" s="4"/>
      <c r="GA1945" s="4"/>
      <c r="GB1945" s="4"/>
      <c r="GC1945" s="4"/>
      <c r="GD1945" s="4"/>
      <c r="GE1945" s="4"/>
      <c r="GF1945" s="4"/>
      <c r="GG1945" s="4"/>
      <c r="GH1945" s="4"/>
      <c r="GI1945" s="4"/>
      <c r="GJ1945" s="4"/>
      <c r="GK1945" s="4"/>
      <c r="GL1945" s="4"/>
      <c r="GM1945" s="4"/>
      <c r="GN1945" s="4"/>
      <c r="GO1945" s="4"/>
      <c r="GP1945" s="4"/>
      <c r="GQ1945" s="4"/>
      <c r="GR1945" s="4"/>
      <c r="GS1945" s="4"/>
      <c r="GT1945" s="4"/>
      <c r="GU1945" s="4"/>
      <c r="GV1945" s="4"/>
      <c r="GW1945" s="4"/>
      <c r="GX1945" s="4"/>
      <c r="GY1945" s="4"/>
      <c r="GZ1945" s="4"/>
      <c r="HA1945" s="4"/>
      <c r="HB1945" s="4"/>
      <c r="HC1945" s="4"/>
      <c r="HD1945" s="4"/>
      <c r="HE1945" s="4"/>
      <c r="HF1945" s="4"/>
      <c r="HG1945" s="4"/>
      <c r="HH1945" s="4"/>
      <c r="HI1945" s="4"/>
      <c r="HJ1945" s="4"/>
      <c r="HK1945" s="4"/>
      <c r="HL1945" s="4"/>
      <c r="HM1945" s="4"/>
      <c r="HN1945" s="4"/>
      <c r="HO1945" s="4"/>
      <c r="HP1945" s="4"/>
      <c r="HQ1945" s="4"/>
      <c r="HR1945" s="4"/>
      <c r="HS1945" s="4"/>
      <c r="HT1945" s="4"/>
      <c r="HU1945" s="4"/>
      <c r="HV1945" s="4"/>
      <c r="HW1945" s="4"/>
      <c r="HX1945" s="4"/>
      <c r="HY1945" s="4"/>
      <c r="HZ1945" s="4"/>
      <c r="IA1945" s="4"/>
      <c r="IB1945" s="4"/>
      <c r="IC1945" s="4"/>
      <c r="ID1945" s="4"/>
      <c r="IE1945" s="4"/>
      <c r="IF1945" s="4"/>
    </row>
    <row r="1946" spans="26:240" x14ac:dyDescent="0.2">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c r="CX1946" s="4"/>
      <c r="CY1946" s="4"/>
      <c r="CZ1946" s="4"/>
      <c r="DA1946" s="4"/>
      <c r="DB1946" s="4"/>
      <c r="DC1946" s="4"/>
      <c r="DD1946" s="4"/>
      <c r="DE1946" s="4"/>
      <c r="DF1946" s="4"/>
      <c r="DG1946" s="4"/>
      <c r="DH1946" s="4"/>
      <c r="DI1946" s="4"/>
      <c r="DJ1946" s="4"/>
      <c r="DK1946" s="4"/>
      <c r="DL1946" s="4"/>
      <c r="DM1946" s="4"/>
      <c r="DN1946" s="4"/>
      <c r="DO1946" s="4"/>
      <c r="DP1946" s="4"/>
      <c r="DQ1946" s="4"/>
      <c r="DR1946" s="4"/>
      <c r="DS1946" s="4"/>
      <c r="DT1946" s="4"/>
      <c r="DU1946" s="4"/>
      <c r="DV1946" s="4"/>
      <c r="DW1946" s="4"/>
      <c r="DX1946" s="4"/>
      <c r="DY1946" s="4"/>
      <c r="DZ1946" s="4"/>
      <c r="EA1946" s="4"/>
      <c r="EB1946" s="4"/>
      <c r="EC1946" s="4"/>
      <c r="ED1946" s="4"/>
      <c r="EE1946" s="4"/>
      <c r="EF1946" s="4"/>
      <c r="EG1946" s="4"/>
      <c r="EH1946" s="4"/>
      <c r="EI1946" s="4"/>
      <c r="EJ1946" s="4"/>
      <c r="EK1946" s="4"/>
      <c r="EL1946" s="4"/>
      <c r="EM1946" s="4"/>
      <c r="EN1946" s="4"/>
      <c r="EO1946" s="4"/>
      <c r="EP1946" s="4"/>
      <c r="EQ1946" s="4"/>
      <c r="ER1946" s="4"/>
      <c r="ES1946" s="4"/>
      <c r="ET1946" s="4"/>
      <c r="EU1946" s="4"/>
      <c r="EV1946" s="4"/>
      <c r="EW1946" s="4"/>
      <c r="EX1946" s="4"/>
      <c r="EY1946" s="4"/>
      <c r="EZ1946" s="4"/>
      <c r="FA1946" s="4"/>
      <c r="FB1946" s="4"/>
      <c r="FC1946" s="4"/>
      <c r="FD1946" s="4"/>
      <c r="FE1946" s="4"/>
      <c r="FF1946" s="4"/>
      <c r="FG1946" s="4"/>
      <c r="FH1946" s="4"/>
      <c r="FI1946" s="4"/>
      <c r="FJ1946" s="4"/>
      <c r="FK1946" s="4"/>
      <c r="FL1946" s="4"/>
      <c r="FM1946" s="4"/>
      <c r="FN1946" s="4"/>
      <c r="FO1946" s="4"/>
      <c r="FP1946" s="4"/>
      <c r="FQ1946" s="4"/>
      <c r="FR1946" s="4"/>
      <c r="FS1946" s="4"/>
      <c r="FT1946" s="4"/>
      <c r="FU1946" s="4"/>
      <c r="FV1946" s="4"/>
      <c r="FW1946" s="4"/>
      <c r="FX1946" s="4"/>
      <c r="FY1946" s="4"/>
      <c r="FZ1946" s="4"/>
      <c r="GA1946" s="4"/>
      <c r="GB1946" s="4"/>
      <c r="GC1946" s="4"/>
      <c r="GD1946" s="4"/>
      <c r="GE1946" s="4"/>
      <c r="GF1946" s="4"/>
      <c r="GG1946" s="4"/>
      <c r="GH1946" s="4"/>
      <c r="GI1946" s="4"/>
      <c r="GJ1946" s="4"/>
      <c r="GK1946" s="4"/>
      <c r="GL1946" s="4"/>
      <c r="GM1946" s="4"/>
      <c r="GN1946" s="4"/>
      <c r="GO1946" s="4"/>
      <c r="GP1946" s="4"/>
      <c r="GQ1946" s="4"/>
      <c r="GR1946" s="4"/>
      <c r="GS1946" s="4"/>
      <c r="GT1946" s="4"/>
      <c r="GU1946" s="4"/>
      <c r="GV1946" s="4"/>
      <c r="GW1946" s="4"/>
      <c r="GX1946" s="4"/>
      <c r="GY1946" s="4"/>
      <c r="GZ1946" s="4"/>
      <c r="HA1946" s="4"/>
      <c r="HB1946" s="4"/>
      <c r="HC1946" s="4"/>
      <c r="HD1946" s="4"/>
      <c r="HE1946" s="4"/>
      <c r="HF1946" s="4"/>
      <c r="HG1946" s="4"/>
      <c r="HH1946" s="4"/>
      <c r="HI1946" s="4"/>
      <c r="HJ1946" s="4"/>
      <c r="HK1946" s="4"/>
      <c r="HL1946" s="4"/>
      <c r="HM1946" s="4"/>
      <c r="HN1946" s="4"/>
      <c r="HO1946" s="4"/>
      <c r="HP1946" s="4"/>
      <c r="HQ1946" s="4"/>
      <c r="HR1946" s="4"/>
      <c r="HS1946" s="4"/>
      <c r="HT1946" s="4"/>
      <c r="HU1946" s="4"/>
      <c r="HV1946" s="4"/>
      <c r="HW1946" s="4"/>
      <c r="HX1946" s="4"/>
      <c r="HY1946" s="4"/>
      <c r="HZ1946" s="4"/>
      <c r="IA1946" s="4"/>
      <c r="IB1946" s="4"/>
      <c r="IC1946" s="4"/>
      <c r="ID1946" s="4"/>
      <c r="IE1946" s="4"/>
      <c r="IF1946" s="4"/>
    </row>
    <row r="1947" spans="26:240" x14ac:dyDescent="0.2">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c r="CX1947" s="4"/>
      <c r="CY1947" s="4"/>
      <c r="CZ1947" s="4"/>
      <c r="DA1947" s="4"/>
      <c r="DB1947" s="4"/>
      <c r="DC1947" s="4"/>
      <c r="DD1947" s="4"/>
      <c r="DE1947" s="4"/>
      <c r="DF1947" s="4"/>
      <c r="DG1947" s="4"/>
      <c r="DH1947" s="4"/>
      <c r="DI1947" s="4"/>
      <c r="DJ1947" s="4"/>
      <c r="DK1947" s="4"/>
      <c r="DL1947" s="4"/>
      <c r="DM1947" s="4"/>
      <c r="DN1947" s="4"/>
      <c r="DO1947" s="4"/>
      <c r="DP1947" s="4"/>
      <c r="DQ1947" s="4"/>
      <c r="DR1947" s="4"/>
      <c r="DS1947" s="4"/>
      <c r="DT1947" s="4"/>
      <c r="DU1947" s="4"/>
      <c r="DV1947" s="4"/>
      <c r="DW1947" s="4"/>
      <c r="DX1947" s="4"/>
      <c r="DY1947" s="4"/>
      <c r="DZ1947" s="4"/>
      <c r="EA1947" s="4"/>
      <c r="EB1947" s="4"/>
      <c r="EC1947" s="4"/>
      <c r="ED1947" s="4"/>
      <c r="EE1947" s="4"/>
      <c r="EF1947" s="4"/>
      <c r="EG1947" s="4"/>
      <c r="EH1947" s="4"/>
      <c r="EI1947" s="4"/>
      <c r="EJ1947" s="4"/>
      <c r="EK1947" s="4"/>
      <c r="EL1947" s="4"/>
      <c r="EM1947" s="4"/>
      <c r="EN1947" s="4"/>
      <c r="EO1947" s="4"/>
      <c r="EP1947" s="4"/>
      <c r="EQ1947" s="4"/>
      <c r="ER1947" s="4"/>
      <c r="ES1947" s="4"/>
      <c r="ET1947" s="4"/>
      <c r="EU1947" s="4"/>
      <c r="EV1947" s="4"/>
      <c r="EW1947" s="4"/>
      <c r="EX1947" s="4"/>
      <c r="EY1947" s="4"/>
      <c r="EZ1947" s="4"/>
      <c r="FA1947" s="4"/>
      <c r="FB1947" s="4"/>
      <c r="FC1947" s="4"/>
      <c r="FD1947" s="4"/>
      <c r="FE1947" s="4"/>
      <c r="FF1947" s="4"/>
      <c r="FG1947" s="4"/>
      <c r="FH1947" s="4"/>
      <c r="FI1947" s="4"/>
      <c r="FJ1947" s="4"/>
      <c r="FK1947" s="4"/>
      <c r="FL1947" s="4"/>
      <c r="FM1947" s="4"/>
      <c r="FN1947" s="4"/>
      <c r="FO1947" s="4"/>
      <c r="FP1947" s="4"/>
      <c r="FQ1947" s="4"/>
      <c r="FR1947" s="4"/>
      <c r="FS1947" s="4"/>
      <c r="FT1947" s="4"/>
      <c r="FU1947" s="4"/>
      <c r="FV1947" s="4"/>
      <c r="FW1947" s="4"/>
      <c r="FX1947" s="4"/>
      <c r="FY1947" s="4"/>
      <c r="FZ1947" s="4"/>
      <c r="GA1947" s="4"/>
      <c r="GB1947" s="4"/>
      <c r="GC1947" s="4"/>
      <c r="GD1947" s="4"/>
      <c r="GE1947" s="4"/>
      <c r="GF1947" s="4"/>
      <c r="GG1947" s="4"/>
      <c r="GH1947" s="4"/>
      <c r="GI1947" s="4"/>
      <c r="GJ1947" s="4"/>
      <c r="GK1947" s="4"/>
      <c r="GL1947" s="4"/>
      <c r="GM1947" s="4"/>
      <c r="GN1947" s="4"/>
      <c r="GO1947" s="4"/>
      <c r="GP1947" s="4"/>
      <c r="GQ1947" s="4"/>
      <c r="GR1947" s="4"/>
      <c r="GS1947" s="4"/>
      <c r="GT1947" s="4"/>
      <c r="GU1947" s="4"/>
      <c r="GV1947" s="4"/>
      <c r="GW1947" s="4"/>
      <c r="GX1947" s="4"/>
      <c r="GY1947" s="4"/>
      <c r="GZ1947" s="4"/>
      <c r="HA1947" s="4"/>
      <c r="HB1947" s="4"/>
      <c r="HC1947" s="4"/>
      <c r="HD1947" s="4"/>
      <c r="HE1947" s="4"/>
      <c r="HF1947" s="4"/>
      <c r="HG1947" s="4"/>
      <c r="HH1947" s="4"/>
      <c r="HI1947" s="4"/>
      <c r="HJ1947" s="4"/>
      <c r="HK1947" s="4"/>
      <c r="HL1947" s="4"/>
      <c r="HM1947" s="4"/>
      <c r="HN1947" s="4"/>
      <c r="HO1947" s="4"/>
      <c r="HP1947" s="4"/>
      <c r="HQ1947" s="4"/>
      <c r="HR1947" s="4"/>
      <c r="HS1947" s="4"/>
      <c r="HT1947" s="4"/>
      <c r="HU1947" s="4"/>
      <c r="HV1947" s="4"/>
      <c r="HW1947" s="4"/>
      <c r="HX1947" s="4"/>
      <c r="HY1947" s="4"/>
      <c r="HZ1947" s="4"/>
      <c r="IA1947" s="4"/>
      <c r="IB1947" s="4"/>
      <c r="IC1947" s="4"/>
      <c r="ID1947" s="4"/>
      <c r="IE1947" s="4"/>
      <c r="IF1947" s="4"/>
    </row>
    <row r="1948" spans="26:240" x14ac:dyDescent="0.2">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c r="CX1948" s="4"/>
      <c r="CY1948" s="4"/>
      <c r="CZ1948" s="4"/>
      <c r="DA1948" s="4"/>
      <c r="DB1948" s="4"/>
      <c r="DC1948" s="4"/>
      <c r="DD1948" s="4"/>
      <c r="DE1948" s="4"/>
      <c r="DF1948" s="4"/>
      <c r="DG1948" s="4"/>
      <c r="DH1948" s="4"/>
      <c r="DI1948" s="4"/>
      <c r="DJ1948" s="4"/>
      <c r="DK1948" s="4"/>
      <c r="DL1948" s="4"/>
      <c r="DM1948" s="4"/>
      <c r="DN1948" s="4"/>
      <c r="DO1948" s="4"/>
      <c r="DP1948" s="4"/>
      <c r="DQ1948" s="4"/>
      <c r="DR1948" s="4"/>
      <c r="DS1948" s="4"/>
      <c r="DT1948" s="4"/>
      <c r="DU1948" s="4"/>
      <c r="DV1948" s="4"/>
      <c r="DW1948" s="4"/>
      <c r="DX1948" s="4"/>
      <c r="DY1948" s="4"/>
      <c r="DZ1948" s="4"/>
      <c r="EA1948" s="4"/>
      <c r="EB1948" s="4"/>
      <c r="EC1948" s="4"/>
      <c r="ED1948" s="4"/>
      <c r="EE1948" s="4"/>
      <c r="EF1948" s="4"/>
      <c r="EG1948" s="4"/>
      <c r="EH1948" s="4"/>
      <c r="EI1948" s="4"/>
      <c r="EJ1948" s="4"/>
      <c r="EK1948" s="4"/>
      <c r="EL1948" s="4"/>
      <c r="EM1948" s="4"/>
      <c r="EN1948" s="4"/>
      <c r="EO1948" s="4"/>
      <c r="EP1948" s="4"/>
      <c r="EQ1948" s="4"/>
      <c r="ER1948" s="4"/>
      <c r="ES1948" s="4"/>
      <c r="ET1948" s="4"/>
      <c r="EU1948" s="4"/>
      <c r="EV1948" s="4"/>
      <c r="EW1948" s="4"/>
      <c r="EX1948" s="4"/>
      <c r="EY1948" s="4"/>
      <c r="EZ1948" s="4"/>
      <c r="FA1948" s="4"/>
      <c r="FB1948" s="4"/>
      <c r="FC1948" s="4"/>
      <c r="FD1948" s="4"/>
      <c r="FE1948" s="4"/>
      <c r="FF1948" s="4"/>
      <c r="FG1948" s="4"/>
      <c r="FH1948" s="4"/>
      <c r="FI1948" s="4"/>
      <c r="FJ1948" s="4"/>
      <c r="FK1948" s="4"/>
      <c r="FL1948" s="4"/>
      <c r="FM1948" s="4"/>
      <c r="FN1948" s="4"/>
      <c r="FO1948" s="4"/>
      <c r="FP1948" s="4"/>
      <c r="FQ1948" s="4"/>
      <c r="FR1948" s="4"/>
      <c r="FS1948" s="4"/>
      <c r="FT1948" s="4"/>
      <c r="FU1948" s="4"/>
      <c r="FV1948" s="4"/>
      <c r="FW1948" s="4"/>
      <c r="FX1948" s="4"/>
      <c r="FY1948" s="4"/>
      <c r="FZ1948" s="4"/>
      <c r="GA1948" s="4"/>
      <c r="GB1948" s="4"/>
      <c r="GC1948" s="4"/>
      <c r="GD1948" s="4"/>
      <c r="GE1948" s="4"/>
      <c r="GF1948" s="4"/>
      <c r="GG1948" s="4"/>
      <c r="GH1948" s="4"/>
      <c r="GI1948" s="4"/>
      <c r="GJ1948" s="4"/>
      <c r="GK1948" s="4"/>
      <c r="GL1948" s="4"/>
      <c r="GM1948" s="4"/>
      <c r="GN1948" s="4"/>
      <c r="GO1948" s="4"/>
      <c r="GP1948" s="4"/>
      <c r="GQ1948" s="4"/>
      <c r="GR1948" s="4"/>
      <c r="GS1948" s="4"/>
      <c r="GT1948" s="4"/>
      <c r="GU1948" s="4"/>
      <c r="GV1948" s="4"/>
      <c r="GW1948" s="4"/>
      <c r="GX1948" s="4"/>
      <c r="GY1948" s="4"/>
      <c r="GZ1948" s="4"/>
      <c r="HA1948" s="4"/>
      <c r="HB1948" s="4"/>
      <c r="HC1948" s="4"/>
      <c r="HD1948" s="4"/>
      <c r="HE1948" s="4"/>
      <c r="HF1948" s="4"/>
      <c r="HG1948" s="4"/>
      <c r="HH1948" s="4"/>
      <c r="HI1948" s="4"/>
      <c r="HJ1948" s="4"/>
      <c r="HK1948" s="4"/>
      <c r="HL1948" s="4"/>
      <c r="HM1948" s="4"/>
      <c r="HN1948" s="4"/>
      <c r="HO1948" s="4"/>
      <c r="HP1948" s="4"/>
      <c r="HQ1948" s="4"/>
      <c r="HR1948" s="4"/>
      <c r="HS1948" s="4"/>
      <c r="HT1948" s="4"/>
      <c r="HU1948" s="4"/>
      <c r="HV1948" s="4"/>
      <c r="HW1948" s="4"/>
      <c r="HX1948" s="4"/>
      <c r="HY1948" s="4"/>
      <c r="HZ1948" s="4"/>
      <c r="IA1948" s="4"/>
      <c r="IB1948" s="4"/>
      <c r="IC1948" s="4"/>
      <c r="ID1948" s="4"/>
      <c r="IE1948" s="4"/>
      <c r="IF1948" s="4"/>
    </row>
    <row r="1949" spans="26:240" x14ac:dyDescent="0.2">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c r="CX1949" s="4"/>
      <c r="CY1949" s="4"/>
      <c r="CZ1949" s="4"/>
      <c r="DA1949" s="4"/>
      <c r="DB1949" s="4"/>
      <c r="DC1949" s="4"/>
      <c r="DD1949" s="4"/>
      <c r="DE1949" s="4"/>
      <c r="DF1949" s="4"/>
      <c r="DG1949" s="4"/>
      <c r="DH1949" s="4"/>
      <c r="DI1949" s="4"/>
      <c r="DJ1949" s="4"/>
      <c r="DK1949" s="4"/>
      <c r="DL1949" s="4"/>
      <c r="DM1949" s="4"/>
      <c r="DN1949" s="4"/>
      <c r="DO1949" s="4"/>
      <c r="DP1949" s="4"/>
      <c r="DQ1949" s="4"/>
      <c r="DR1949" s="4"/>
      <c r="DS1949" s="4"/>
      <c r="DT1949" s="4"/>
      <c r="DU1949" s="4"/>
      <c r="DV1949" s="4"/>
      <c r="DW1949" s="4"/>
      <c r="DX1949" s="4"/>
      <c r="DY1949" s="4"/>
      <c r="DZ1949" s="4"/>
      <c r="EA1949" s="4"/>
      <c r="EB1949" s="4"/>
      <c r="EC1949" s="4"/>
      <c r="ED1949" s="4"/>
      <c r="EE1949" s="4"/>
      <c r="EF1949" s="4"/>
      <c r="EG1949" s="4"/>
      <c r="EH1949" s="4"/>
      <c r="EI1949" s="4"/>
      <c r="EJ1949" s="4"/>
      <c r="EK1949" s="4"/>
      <c r="EL1949" s="4"/>
      <c r="EM1949" s="4"/>
      <c r="EN1949" s="4"/>
      <c r="EO1949" s="4"/>
      <c r="EP1949" s="4"/>
      <c r="EQ1949" s="4"/>
      <c r="ER1949" s="4"/>
      <c r="ES1949" s="4"/>
      <c r="ET1949" s="4"/>
      <c r="EU1949" s="4"/>
      <c r="EV1949" s="4"/>
      <c r="EW1949" s="4"/>
      <c r="EX1949" s="4"/>
      <c r="EY1949" s="4"/>
      <c r="EZ1949" s="4"/>
      <c r="FA1949" s="4"/>
      <c r="FB1949" s="4"/>
      <c r="FC1949" s="4"/>
      <c r="FD1949" s="4"/>
      <c r="FE1949" s="4"/>
      <c r="FF1949" s="4"/>
      <c r="FG1949" s="4"/>
      <c r="FH1949" s="4"/>
      <c r="FI1949" s="4"/>
      <c r="FJ1949" s="4"/>
      <c r="FK1949" s="4"/>
      <c r="FL1949" s="4"/>
      <c r="FM1949" s="4"/>
      <c r="FN1949" s="4"/>
      <c r="FO1949" s="4"/>
      <c r="FP1949" s="4"/>
      <c r="FQ1949" s="4"/>
      <c r="FR1949" s="4"/>
      <c r="FS1949" s="4"/>
      <c r="FT1949" s="4"/>
      <c r="FU1949" s="4"/>
      <c r="FV1949" s="4"/>
      <c r="FW1949" s="4"/>
      <c r="FX1949" s="4"/>
      <c r="FY1949" s="4"/>
      <c r="FZ1949" s="4"/>
      <c r="GA1949" s="4"/>
      <c r="GB1949" s="4"/>
      <c r="GC1949" s="4"/>
      <c r="GD1949" s="4"/>
      <c r="GE1949" s="4"/>
      <c r="GF1949" s="4"/>
      <c r="GG1949" s="4"/>
      <c r="GH1949" s="4"/>
      <c r="GI1949" s="4"/>
      <c r="GJ1949" s="4"/>
      <c r="GK1949" s="4"/>
      <c r="GL1949" s="4"/>
      <c r="GM1949" s="4"/>
      <c r="GN1949" s="4"/>
      <c r="GO1949" s="4"/>
      <c r="GP1949" s="4"/>
      <c r="GQ1949" s="4"/>
      <c r="GR1949" s="4"/>
      <c r="GS1949" s="4"/>
      <c r="GT1949" s="4"/>
      <c r="GU1949" s="4"/>
      <c r="GV1949" s="4"/>
      <c r="GW1949" s="4"/>
      <c r="GX1949" s="4"/>
      <c r="GY1949" s="4"/>
      <c r="GZ1949" s="4"/>
      <c r="HA1949" s="4"/>
      <c r="HB1949" s="4"/>
      <c r="HC1949" s="4"/>
      <c r="HD1949" s="4"/>
      <c r="HE1949" s="4"/>
      <c r="HF1949" s="4"/>
      <c r="HG1949" s="4"/>
      <c r="HH1949" s="4"/>
      <c r="HI1949" s="4"/>
      <c r="HJ1949" s="4"/>
      <c r="HK1949" s="4"/>
      <c r="HL1949" s="4"/>
      <c r="HM1949" s="4"/>
      <c r="HN1949" s="4"/>
      <c r="HO1949" s="4"/>
      <c r="HP1949" s="4"/>
      <c r="HQ1949" s="4"/>
      <c r="HR1949" s="4"/>
      <c r="HS1949" s="4"/>
      <c r="HT1949" s="4"/>
      <c r="HU1949" s="4"/>
      <c r="HV1949" s="4"/>
      <c r="HW1949" s="4"/>
      <c r="HX1949" s="4"/>
      <c r="HY1949" s="4"/>
      <c r="HZ1949" s="4"/>
      <c r="IA1949" s="4"/>
      <c r="IB1949" s="4"/>
      <c r="IC1949" s="4"/>
      <c r="ID1949" s="4"/>
      <c r="IE1949" s="4"/>
      <c r="IF1949" s="4"/>
    </row>
    <row r="1950" spans="26:240" x14ac:dyDescent="0.2">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c r="CX1950" s="4"/>
      <c r="CY1950" s="4"/>
      <c r="CZ1950" s="4"/>
      <c r="DA1950" s="4"/>
      <c r="DB1950" s="4"/>
      <c r="DC1950" s="4"/>
      <c r="DD1950" s="4"/>
      <c r="DE1950" s="4"/>
      <c r="DF1950" s="4"/>
      <c r="DG1950" s="4"/>
      <c r="DH1950" s="4"/>
      <c r="DI1950" s="4"/>
      <c r="DJ1950" s="4"/>
      <c r="DK1950" s="4"/>
      <c r="DL1950" s="4"/>
      <c r="DM1950" s="4"/>
      <c r="DN1950" s="4"/>
      <c r="DO1950" s="4"/>
      <c r="DP1950" s="4"/>
      <c r="DQ1950" s="4"/>
      <c r="DR1950" s="4"/>
      <c r="DS1950" s="4"/>
      <c r="DT1950" s="4"/>
      <c r="DU1950" s="4"/>
      <c r="DV1950" s="4"/>
      <c r="DW1950" s="4"/>
      <c r="DX1950" s="4"/>
      <c r="DY1950" s="4"/>
      <c r="DZ1950" s="4"/>
      <c r="EA1950" s="4"/>
      <c r="EB1950" s="4"/>
      <c r="EC1950" s="4"/>
      <c r="ED1950" s="4"/>
      <c r="EE1950" s="4"/>
      <c r="EF1950" s="4"/>
      <c r="EG1950" s="4"/>
      <c r="EH1950" s="4"/>
      <c r="EI1950" s="4"/>
      <c r="EJ1950" s="4"/>
      <c r="EK1950" s="4"/>
      <c r="EL1950" s="4"/>
      <c r="EM1950" s="4"/>
      <c r="EN1950" s="4"/>
      <c r="EO1950" s="4"/>
      <c r="EP1950" s="4"/>
      <c r="EQ1950" s="4"/>
      <c r="ER1950" s="4"/>
      <c r="ES1950" s="4"/>
      <c r="ET1950" s="4"/>
      <c r="EU1950" s="4"/>
      <c r="EV1950" s="4"/>
      <c r="EW1950" s="4"/>
      <c r="EX1950" s="4"/>
      <c r="EY1950" s="4"/>
      <c r="EZ1950" s="4"/>
      <c r="FA1950" s="4"/>
      <c r="FB1950" s="4"/>
      <c r="FC1950" s="4"/>
      <c r="FD1950" s="4"/>
      <c r="FE1950" s="4"/>
      <c r="FF1950" s="4"/>
      <c r="FG1950" s="4"/>
      <c r="FH1950" s="4"/>
      <c r="FI1950" s="4"/>
      <c r="FJ1950" s="4"/>
      <c r="FK1950" s="4"/>
      <c r="FL1950" s="4"/>
      <c r="FM1950" s="4"/>
      <c r="FN1950" s="4"/>
      <c r="FO1950" s="4"/>
      <c r="FP1950" s="4"/>
      <c r="FQ1950" s="4"/>
      <c r="FR1950" s="4"/>
      <c r="FS1950" s="4"/>
      <c r="FT1950" s="4"/>
      <c r="FU1950" s="4"/>
      <c r="FV1950" s="4"/>
      <c r="FW1950" s="4"/>
      <c r="FX1950" s="4"/>
      <c r="FY1950" s="4"/>
      <c r="FZ1950" s="4"/>
      <c r="GA1950" s="4"/>
      <c r="GB1950" s="4"/>
      <c r="GC1950" s="4"/>
      <c r="GD1950" s="4"/>
      <c r="GE1950" s="4"/>
      <c r="GF1950" s="4"/>
      <c r="GG1950" s="4"/>
      <c r="GH1950" s="4"/>
      <c r="GI1950" s="4"/>
      <c r="GJ1950" s="4"/>
      <c r="GK1950" s="4"/>
      <c r="GL1950" s="4"/>
      <c r="GM1950" s="4"/>
      <c r="GN1950" s="4"/>
      <c r="GO1950" s="4"/>
      <c r="GP1950" s="4"/>
      <c r="GQ1950" s="4"/>
      <c r="GR1950" s="4"/>
      <c r="GS1950" s="4"/>
      <c r="GT1950" s="4"/>
      <c r="GU1950" s="4"/>
      <c r="GV1950" s="4"/>
      <c r="GW1950" s="4"/>
      <c r="GX1950" s="4"/>
      <c r="GY1950" s="4"/>
      <c r="GZ1950" s="4"/>
      <c r="HA1950" s="4"/>
      <c r="HB1950" s="4"/>
      <c r="HC1950" s="4"/>
      <c r="HD1950" s="4"/>
      <c r="HE1950" s="4"/>
      <c r="HF1950" s="4"/>
      <c r="HG1950" s="4"/>
      <c r="HH1950" s="4"/>
      <c r="HI1950" s="4"/>
      <c r="HJ1950" s="4"/>
      <c r="HK1950" s="4"/>
      <c r="HL1950" s="4"/>
      <c r="HM1950" s="4"/>
      <c r="HN1950" s="4"/>
      <c r="HO1950" s="4"/>
      <c r="HP1950" s="4"/>
      <c r="HQ1950" s="4"/>
      <c r="HR1950" s="4"/>
      <c r="HS1950" s="4"/>
      <c r="HT1950" s="4"/>
      <c r="HU1950" s="4"/>
      <c r="HV1950" s="4"/>
      <c r="HW1950" s="4"/>
      <c r="HX1950" s="4"/>
      <c r="HY1950" s="4"/>
      <c r="HZ1950" s="4"/>
      <c r="IA1950" s="4"/>
      <c r="IB1950" s="4"/>
      <c r="IC1950" s="4"/>
      <c r="ID1950" s="4"/>
      <c r="IE1950" s="4"/>
      <c r="IF1950" s="4"/>
    </row>
    <row r="1951" spans="26:240" x14ac:dyDescent="0.2">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c r="CX1951" s="4"/>
      <c r="CY1951" s="4"/>
      <c r="CZ1951" s="4"/>
      <c r="DA1951" s="4"/>
      <c r="DB1951" s="4"/>
      <c r="DC1951" s="4"/>
      <c r="DD1951" s="4"/>
      <c r="DE1951" s="4"/>
      <c r="DF1951" s="4"/>
      <c r="DG1951" s="4"/>
      <c r="DH1951" s="4"/>
      <c r="DI1951" s="4"/>
      <c r="DJ1951" s="4"/>
      <c r="DK1951" s="4"/>
      <c r="DL1951" s="4"/>
      <c r="DM1951" s="4"/>
      <c r="DN1951" s="4"/>
      <c r="DO1951" s="4"/>
      <c r="DP1951" s="4"/>
      <c r="DQ1951" s="4"/>
      <c r="DR1951" s="4"/>
      <c r="DS1951" s="4"/>
      <c r="DT1951" s="4"/>
      <c r="DU1951" s="4"/>
      <c r="DV1951" s="4"/>
      <c r="DW1951" s="4"/>
      <c r="DX1951" s="4"/>
      <c r="DY1951" s="4"/>
      <c r="DZ1951" s="4"/>
      <c r="EA1951" s="4"/>
      <c r="EB1951" s="4"/>
      <c r="EC1951" s="4"/>
      <c r="ED1951" s="4"/>
      <c r="EE1951" s="4"/>
      <c r="EF1951" s="4"/>
      <c r="EG1951" s="4"/>
      <c r="EH1951" s="4"/>
      <c r="EI1951" s="4"/>
      <c r="EJ1951" s="4"/>
      <c r="EK1951" s="4"/>
      <c r="EL1951" s="4"/>
      <c r="EM1951" s="4"/>
      <c r="EN1951" s="4"/>
      <c r="EO1951" s="4"/>
      <c r="EP1951" s="4"/>
      <c r="EQ1951" s="4"/>
      <c r="ER1951" s="4"/>
      <c r="ES1951" s="4"/>
      <c r="ET1951" s="4"/>
      <c r="EU1951" s="4"/>
      <c r="EV1951" s="4"/>
      <c r="EW1951" s="4"/>
      <c r="EX1951" s="4"/>
      <c r="EY1951" s="4"/>
      <c r="EZ1951" s="4"/>
      <c r="FA1951" s="4"/>
      <c r="FB1951" s="4"/>
      <c r="FC1951" s="4"/>
      <c r="FD1951" s="4"/>
      <c r="FE1951" s="4"/>
      <c r="FF1951" s="4"/>
      <c r="FG1951" s="4"/>
      <c r="FH1951" s="4"/>
      <c r="FI1951" s="4"/>
      <c r="FJ1951" s="4"/>
      <c r="FK1951" s="4"/>
      <c r="FL1951" s="4"/>
      <c r="FM1951" s="4"/>
      <c r="FN1951" s="4"/>
      <c r="FO1951" s="4"/>
      <c r="FP1951" s="4"/>
      <c r="FQ1951" s="4"/>
      <c r="FR1951" s="4"/>
      <c r="FS1951" s="4"/>
      <c r="FT1951" s="4"/>
      <c r="FU1951" s="4"/>
      <c r="FV1951" s="4"/>
      <c r="FW1951" s="4"/>
      <c r="FX1951" s="4"/>
      <c r="FY1951" s="4"/>
      <c r="FZ1951" s="4"/>
      <c r="GA1951" s="4"/>
      <c r="GB1951" s="4"/>
      <c r="GC1951" s="4"/>
      <c r="GD1951" s="4"/>
      <c r="GE1951" s="4"/>
      <c r="GF1951" s="4"/>
      <c r="GG1951" s="4"/>
      <c r="GH1951" s="4"/>
      <c r="GI1951" s="4"/>
      <c r="GJ1951" s="4"/>
      <c r="GK1951" s="4"/>
      <c r="GL1951" s="4"/>
      <c r="GM1951" s="4"/>
      <c r="GN1951" s="4"/>
      <c r="GO1951" s="4"/>
      <c r="GP1951" s="4"/>
      <c r="GQ1951" s="4"/>
      <c r="GR1951" s="4"/>
      <c r="GS1951" s="4"/>
      <c r="GT1951" s="4"/>
      <c r="GU1951" s="4"/>
      <c r="GV1951" s="4"/>
      <c r="GW1951" s="4"/>
      <c r="GX1951" s="4"/>
      <c r="GY1951" s="4"/>
      <c r="GZ1951" s="4"/>
      <c r="HA1951" s="4"/>
      <c r="HB1951" s="4"/>
      <c r="HC1951" s="4"/>
      <c r="HD1951" s="4"/>
      <c r="HE1951" s="4"/>
      <c r="HF1951" s="4"/>
      <c r="HG1951" s="4"/>
      <c r="HH1951" s="4"/>
      <c r="HI1951" s="4"/>
      <c r="HJ1951" s="4"/>
      <c r="HK1951" s="4"/>
      <c r="HL1951" s="4"/>
      <c r="HM1951" s="4"/>
      <c r="HN1951" s="4"/>
      <c r="HO1951" s="4"/>
      <c r="HP1951" s="4"/>
      <c r="HQ1951" s="4"/>
      <c r="HR1951" s="4"/>
      <c r="HS1951" s="4"/>
      <c r="HT1951" s="4"/>
      <c r="HU1951" s="4"/>
      <c r="HV1951" s="4"/>
      <c r="HW1951" s="4"/>
      <c r="HX1951" s="4"/>
      <c r="HY1951" s="4"/>
      <c r="HZ1951" s="4"/>
      <c r="IA1951" s="4"/>
      <c r="IB1951" s="4"/>
      <c r="IC1951" s="4"/>
      <c r="ID1951" s="4"/>
      <c r="IE1951" s="4"/>
      <c r="IF1951" s="4"/>
    </row>
    <row r="1952" spans="26:240" x14ac:dyDescent="0.2">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c r="CX1952" s="4"/>
      <c r="CY1952" s="4"/>
      <c r="CZ1952" s="4"/>
      <c r="DA1952" s="4"/>
      <c r="DB1952" s="4"/>
      <c r="DC1952" s="4"/>
      <c r="DD1952" s="4"/>
      <c r="DE1952" s="4"/>
      <c r="DF1952" s="4"/>
      <c r="DG1952" s="4"/>
      <c r="DH1952" s="4"/>
      <c r="DI1952" s="4"/>
      <c r="DJ1952" s="4"/>
      <c r="DK1952" s="4"/>
      <c r="DL1952" s="4"/>
      <c r="DM1952" s="4"/>
      <c r="DN1952" s="4"/>
      <c r="DO1952" s="4"/>
      <c r="DP1952" s="4"/>
      <c r="DQ1952" s="4"/>
      <c r="DR1952" s="4"/>
      <c r="DS1952" s="4"/>
      <c r="DT1952" s="4"/>
      <c r="DU1952" s="4"/>
      <c r="DV1952" s="4"/>
      <c r="DW1952" s="4"/>
      <c r="DX1952" s="4"/>
      <c r="DY1952" s="4"/>
      <c r="DZ1952" s="4"/>
      <c r="EA1952" s="4"/>
      <c r="EB1952" s="4"/>
      <c r="EC1952" s="4"/>
      <c r="ED1952" s="4"/>
      <c r="EE1952" s="4"/>
      <c r="EF1952" s="4"/>
      <c r="EG1952" s="4"/>
      <c r="EH1952" s="4"/>
      <c r="EI1952" s="4"/>
      <c r="EJ1952" s="4"/>
      <c r="EK1952" s="4"/>
      <c r="EL1952" s="4"/>
      <c r="EM1952" s="4"/>
      <c r="EN1952" s="4"/>
      <c r="EO1952" s="4"/>
      <c r="EP1952" s="4"/>
      <c r="EQ1952" s="4"/>
      <c r="ER1952" s="4"/>
      <c r="ES1952" s="4"/>
      <c r="ET1952" s="4"/>
      <c r="EU1952" s="4"/>
      <c r="EV1952" s="4"/>
      <c r="EW1952" s="4"/>
      <c r="EX1952" s="4"/>
      <c r="EY1952" s="4"/>
      <c r="EZ1952" s="4"/>
      <c r="FA1952" s="4"/>
      <c r="FB1952" s="4"/>
      <c r="FC1952" s="4"/>
      <c r="FD1952" s="4"/>
      <c r="FE1952" s="4"/>
      <c r="FF1952" s="4"/>
      <c r="FG1952" s="4"/>
      <c r="FH1952" s="4"/>
      <c r="FI1952" s="4"/>
      <c r="FJ1952" s="4"/>
      <c r="FK1952" s="4"/>
      <c r="FL1952" s="4"/>
      <c r="FM1952" s="4"/>
      <c r="FN1952" s="4"/>
      <c r="FO1952" s="4"/>
      <c r="FP1952" s="4"/>
      <c r="FQ1952" s="4"/>
      <c r="FR1952" s="4"/>
      <c r="FS1952" s="4"/>
      <c r="FT1952" s="4"/>
      <c r="FU1952" s="4"/>
      <c r="FV1952" s="4"/>
      <c r="FW1952" s="4"/>
      <c r="FX1952" s="4"/>
      <c r="FY1952" s="4"/>
      <c r="FZ1952" s="4"/>
      <c r="GA1952" s="4"/>
      <c r="GB1952" s="4"/>
      <c r="GC1952" s="4"/>
      <c r="GD1952" s="4"/>
      <c r="GE1952" s="4"/>
      <c r="GF1952" s="4"/>
      <c r="GG1952" s="4"/>
      <c r="GH1952" s="4"/>
      <c r="GI1952" s="4"/>
      <c r="GJ1952" s="4"/>
      <c r="GK1952" s="4"/>
      <c r="GL1952" s="4"/>
      <c r="GM1952" s="4"/>
      <c r="GN1952" s="4"/>
      <c r="GO1952" s="4"/>
      <c r="GP1952" s="4"/>
      <c r="GQ1952" s="4"/>
      <c r="GR1952" s="4"/>
      <c r="GS1952" s="4"/>
      <c r="GT1952" s="4"/>
      <c r="GU1952" s="4"/>
      <c r="GV1952" s="4"/>
      <c r="GW1952" s="4"/>
      <c r="GX1952" s="4"/>
      <c r="GY1952" s="4"/>
      <c r="GZ1952" s="4"/>
      <c r="HA1952" s="4"/>
      <c r="HB1952" s="4"/>
      <c r="HC1952" s="4"/>
      <c r="HD1952" s="4"/>
      <c r="HE1952" s="4"/>
      <c r="HF1952" s="4"/>
      <c r="HG1952" s="4"/>
      <c r="HH1952" s="4"/>
      <c r="HI1952" s="4"/>
      <c r="HJ1952" s="4"/>
      <c r="HK1952" s="4"/>
      <c r="HL1952" s="4"/>
      <c r="HM1952" s="4"/>
      <c r="HN1952" s="4"/>
      <c r="HO1952" s="4"/>
      <c r="HP1952" s="4"/>
      <c r="HQ1952" s="4"/>
      <c r="HR1952" s="4"/>
      <c r="HS1952" s="4"/>
      <c r="HT1952" s="4"/>
      <c r="HU1952" s="4"/>
      <c r="HV1952" s="4"/>
      <c r="HW1952" s="4"/>
      <c r="HX1952" s="4"/>
      <c r="HY1952" s="4"/>
      <c r="HZ1952" s="4"/>
      <c r="IA1952" s="4"/>
      <c r="IB1952" s="4"/>
      <c r="IC1952" s="4"/>
      <c r="ID1952" s="4"/>
      <c r="IE1952" s="4"/>
      <c r="IF1952" s="4"/>
    </row>
    <row r="1953" spans="26:240" x14ac:dyDescent="0.2">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c r="CX1953" s="4"/>
      <c r="CY1953" s="4"/>
      <c r="CZ1953" s="4"/>
      <c r="DA1953" s="4"/>
      <c r="DB1953" s="4"/>
      <c r="DC1953" s="4"/>
      <c r="DD1953" s="4"/>
      <c r="DE1953" s="4"/>
      <c r="DF1953" s="4"/>
      <c r="DG1953" s="4"/>
      <c r="DH1953" s="4"/>
      <c r="DI1953" s="4"/>
      <c r="DJ1953" s="4"/>
      <c r="DK1953" s="4"/>
      <c r="DL1953" s="4"/>
      <c r="DM1953" s="4"/>
      <c r="DN1953" s="4"/>
      <c r="DO1953" s="4"/>
      <c r="DP1953" s="4"/>
      <c r="DQ1953" s="4"/>
      <c r="DR1953" s="4"/>
      <c r="DS1953" s="4"/>
      <c r="DT1953" s="4"/>
      <c r="DU1953" s="4"/>
      <c r="DV1953" s="4"/>
      <c r="DW1953" s="4"/>
      <c r="DX1953" s="4"/>
      <c r="DY1953" s="4"/>
      <c r="DZ1953" s="4"/>
      <c r="EA1953" s="4"/>
      <c r="EB1953" s="4"/>
      <c r="EC1953" s="4"/>
      <c r="ED1953" s="4"/>
      <c r="EE1953" s="4"/>
      <c r="EF1953" s="4"/>
      <c r="EG1953" s="4"/>
      <c r="EH1953" s="4"/>
      <c r="EI1953" s="4"/>
      <c r="EJ1953" s="4"/>
      <c r="EK1953" s="4"/>
      <c r="EL1953" s="4"/>
      <c r="EM1953" s="4"/>
      <c r="EN1953" s="4"/>
      <c r="EO1953" s="4"/>
      <c r="EP1953" s="4"/>
      <c r="EQ1953" s="4"/>
      <c r="ER1953" s="4"/>
      <c r="ES1953" s="4"/>
      <c r="ET1953" s="4"/>
      <c r="EU1953" s="4"/>
      <c r="EV1953" s="4"/>
      <c r="EW1953" s="4"/>
      <c r="EX1953" s="4"/>
      <c r="EY1953" s="4"/>
      <c r="EZ1953" s="4"/>
      <c r="FA1953" s="4"/>
      <c r="FB1953" s="4"/>
      <c r="FC1953" s="4"/>
      <c r="FD1953" s="4"/>
      <c r="FE1953" s="4"/>
      <c r="FF1953" s="4"/>
      <c r="FG1953" s="4"/>
      <c r="FH1953" s="4"/>
      <c r="FI1953" s="4"/>
      <c r="FJ1953" s="4"/>
      <c r="FK1953" s="4"/>
      <c r="FL1953" s="4"/>
      <c r="FM1953" s="4"/>
      <c r="FN1953" s="4"/>
      <c r="FO1953" s="4"/>
      <c r="FP1953" s="4"/>
      <c r="FQ1953" s="4"/>
      <c r="FR1953" s="4"/>
      <c r="FS1953" s="4"/>
      <c r="FT1953" s="4"/>
      <c r="FU1953" s="4"/>
      <c r="FV1953" s="4"/>
      <c r="FW1953" s="4"/>
      <c r="FX1953" s="4"/>
      <c r="FY1953" s="4"/>
      <c r="FZ1953" s="4"/>
      <c r="GA1953" s="4"/>
      <c r="GB1953" s="4"/>
      <c r="GC1953" s="4"/>
      <c r="GD1953" s="4"/>
      <c r="GE1953" s="4"/>
      <c r="GF1953" s="4"/>
      <c r="GG1953" s="4"/>
      <c r="GH1953" s="4"/>
      <c r="GI1953" s="4"/>
      <c r="GJ1953" s="4"/>
      <c r="GK1953" s="4"/>
      <c r="GL1953" s="4"/>
      <c r="GM1953" s="4"/>
      <c r="GN1953" s="4"/>
      <c r="GO1953" s="4"/>
      <c r="GP1953" s="4"/>
      <c r="GQ1953" s="4"/>
      <c r="GR1953" s="4"/>
      <c r="GS1953" s="4"/>
      <c r="GT1953" s="4"/>
      <c r="GU1953" s="4"/>
      <c r="GV1953" s="4"/>
      <c r="GW1953" s="4"/>
      <c r="GX1953" s="4"/>
      <c r="GY1953" s="4"/>
      <c r="GZ1953" s="4"/>
      <c r="HA1953" s="4"/>
      <c r="HB1953" s="4"/>
      <c r="HC1953" s="4"/>
      <c r="HD1953" s="4"/>
      <c r="HE1953" s="4"/>
      <c r="HF1953" s="4"/>
      <c r="HG1953" s="4"/>
      <c r="HH1953" s="4"/>
      <c r="HI1953" s="4"/>
      <c r="HJ1953" s="4"/>
      <c r="HK1953" s="4"/>
      <c r="HL1953" s="4"/>
      <c r="HM1953" s="4"/>
      <c r="HN1953" s="4"/>
      <c r="HO1953" s="4"/>
      <c r="HP1953" s="4"/>
      <c r="HQ1953" s="4"/>
      <c r="HR1953" s="4"/>
      <c r="HS1953" s="4"/>
      <c r="HT1953" s="4"/>
      <c r="HU1953" s="4"/>
      <c r="HV1953" s="4"/>
      <c r="HW1953" s="4"/>
      <c r="HX1953" s="4"/>
      <c r="HY1953" s="4"/>
      <c r="HZ1953" s="4"/>
      <c r="IA1953" s="4"/>
      <c r="IB1953" s="4"/>
      <c r="IC1953" s="4"/>
      <c r="ID1953" s="4"/>
      <c r="IE1953" s="4"/>
      <c r="IF1953" s="4"/>
    </row>
    <row r="1954" spans="26:240" x14ac:dyDescent="0.2">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c r="CX1954" s="4"/>
      <c r="CY1954" s="4"/>
      <c r="CZ1954" s="4"/>
      <c r="DA1954" s="4"/>
      <c r="DB1954" s="4"/>
      <c r="DC1954" s="4"/>
      <c r="DD1954" s="4"/>
      <c r="DE1954" s="4"/>
      <c r="DF1954" s="4"/>
      <c r="DG1954" s="4"/>
      <c r="DH1954" s="4"/>
      <c r="DI1954" s="4"/>
      <c r="DJ1954" s="4"/>
      <c r="DK1954" s="4"/>
      <c r="DL1954" s="4"/>
      <c r="DM1954" s="4"/>
      <c r="DN1954" s="4"/>
      <c r="DO1954" s="4"/>
      <c r="DP1954" s="4"/>
      <c r="DQ1954" s="4"/>
      <c r="DR1954" s="4"/>
      <c r="DS1954" s="4"/>
      <c r="DT1954" s="4"/>
      <c r="DU1954" s="4"/>
      <c r="DV1954" s="4"/>
      <c r="DW1954" s="4"/>
      <c r="DX1954" s="4"/>
      <c r="DY1954" s="4"/>
      <c r="DZ1954" s="4"/>
      <c r="EA1954" s="4"/>
      <c r="EB1954" s="4"/>
      <c r="EC1954" s="4"/>
      <c r="ED1954" s="4"/>
      <c r="EE1954" s="4"/>
      <c r="EF1954" s="4"/>
      <c r="EG1954" s="4"/>
      <c r="EH1954" s="4"/>
      <c r="EI1954" s="4"/>
      <c r="EJ1954" s="4"/>
      <c r="EK1954" s="4"/>
      <c r="EL1954" s="4"/>
      <c r="EM1954" s="4"/>
      <c r="EN1954" s="4"/>
      <c r="EO1954" s="4"/>
      <c r="EP1954" s="4"/>
      <c r="EQ1954" s="4"/>
      <c r="ER1954" s="4"/>
      <c r="ES1954" s="4"/>
      <c r="ET1954" s="4"/>
      <c r="EU1954" s="4"/>
      <c r="EV1954" s="4"/>
      <c r="EW1954" s="4"/>
      <c r="EX1954" s="4"/>
      <c r="EY1954" s="4"/>
      <c r="EZ1954" s="4"/>
      <c r="FA1954" s="4"/>
      <c r="FB1954" s="4"/>
      <c r="FC1954" s="4"/>
      <c r="FD1954" s="4"/>
      <c r="FE1954" s="4"/>
      <c r="FF1954" s="4"/>
      <c r="FG1954" s="4"/>
      <c r="FH1954" s="4"/>
      <c r="FI1954" s="4"/>
      <c r="FJ1954" s="4"/>
      <c r="FK1954" s="4"/>
      <c r="FL1954" s="4"/>
      <c r="FM1954" s="4"/>
      <c r="FN1954" s="4"/>
      <c r="FO1954" s="4"/>
      <c r="FP1954" s="4"/>
      <c r="FQ1954" s="4"/>
      <c r="FR1954" s="4"/>
      <c r="FS1954" s="4"/>
      <c r="FT1954" s="4"/>
      <c r="FU1954" s="4"/>
      <c r="FV1954" s="4"/>
      <c r="FW1954" s="4"/>
      <c r="FX1954" s="4"/>
      <c r="FY1954" s="4"/>
      <c r="FZ1954" s="4"/>
      <c r="GA1954" s="4"/>
      <c r="GB1954" s="4"/>
      <c r="GC1954" s="4"/>
      <c r="GD1954" s="4"/>
      <c r="GE1954" s="4"/>
      <c r="GF1954" s="4"/>
      <c r="GG1954" s="4"/>
      <c r="GH1954" s="4"/>
      <c r="GI1954" s="4"/>
      <c r="GJ1954" s="4"/>
      <c r="GK1954" s="4"/>
      <c r="GL1954" s="4"/>
      <c r="GM1954" s="4"/>
      <c r="GN1954" s="4"/>
      <c r="GO1954" s="4"/>
      <c r="GP1954" s="4"/>
      <c r="GQ1954" s="4"/>
      <c r="GR1954" s="4"/>
      <c r="GS1954" s="4"/>
      <c r="GT1954" s="4"/>
      <c r="GU1954" s="4"/>
      <c r="GV1954" s="4"/>
      <c r="GW1954" s="4"/>
      <c r="GX1954" s="4"/>
      <c r="GY1954" s="4"/>
      <c r="GZ1954" s="4"/>
      <c r="HA1954" s="4"/>
      <c r="HB1954" s="4"/>
      <c r="HC1954" s="4"/>
      <c r="HD1954" s="4"/>
      <c r="HE1954" s="4"/>
      <c r="HF1954" s="4"/>
      <c r="HG1954" s="4"/>
      <c r="HH1954" s="4"/>
      <c r="HI1954" s="4"/>
      <c r="HJ1954" s="4"/>
      <c r="HK1954" s="4"/>
      <c r="HL1954" s="4"/>
      <c r="HM1954" s="4"/>
      <c r="HN1954" s="4"/>
      <c r="HO1954" s="4"/>
      <c r="HP1954" s="4"/>
      <c r="HQ1954" s="4"/>
      <c r="HR1954" s="4"/>
      <c r="HS1954" s="4"/>
      <c r="HT1954" s="4"/>
      <c r="HU1954" s="4"/>
      <c r="HV1954" s="4"/>
      <c r="HW1954" s="4"/>
      <c r="HX1954" s="4"/>
      <c r="HY1954" s="4"/>
      <c r="HZ1954" s="4"/>
      <c r="IA1954" s="4"/>
      <c r="IB1954" s="4"/>
      <c r="IC1954" s="4"/>
      <c r="ID1954" s="4"/>
      <c r="IE1954" s="4"/>
      <c r="IF1954" s="4"/>
    </row>
  </sheetData>
  <sheetProtection algorithmName="SHA-512" hashValue="i8U02D3SZ6H38Jj5PO/qS/7Vrf5E1qoSABpI+ihWc1ogRX+9aP6eTicdh28rzl0N17WK7al17/BAdY1SUClkgA==" saltValue="wHwgnpARnYfD0iuZ892C7A==" spinCount="100000" sheet="1" objects="1" scenarios="1"/>
  <mergeCells count="65">
    <mergeCell ref="B8:I8"/>
    <mergeCell ref="B9:I9"/>
    <mergeCell ref="B10:I10"/>
    <mergeCell ref="B13:I13"/>
    <mergeCell ref="B1:C7"/>
    <mergeCell ref="E1:J1"/>
    <mergeCell ref="E2:J2"/>
    <mergeCell ref="E3:J3"/>
    <mergeCell ref="D4:I4"/>
    <mergeCell ref="E5:J5"/>
    <mergeCell ref="E6:J6"/>
    <mergeCell ref="E7:I7"/>
    <mergeCell ref="B16:I16"/>
    <mergeCell ref="A11:J11"/>
    <mergeCell ref="B24:C24"/>
    <mergeCell ref="D24:E24"/>
    <mergeCell ref="H24:I24"/>
    <mergeCell ref="B17:I17"/>
    <mergeCell ref="B18:I18"/>
    <mergeCell ref="B19:J19"/>
    <mergeCell ref="B20:C20"/>
    <mergeCell ref="D20:E20"/>
    <mergeCell ref="H20:I20"/>
    <mergeCell ref="B21:J21"/>
    <mergeCell ref="B22:C22"/>
    <mergeCell ref="D22:E22"/>
    <mergeCell ref="H22:I22"/>
    <mergeCell ref="B15:I15"/>
    <mergeCell ref="B23:J23"/>
    <mergeCell ref="B32:C32"/>
    <mergeCell ref="B25:J25"/>
    <mergeCell ref="B26:C26"/>
    <mergeCell ref="F26:G26"/>
    <mergeCell ref="A27:J27"/>
    <mergeCell ref="B28:C28"/>
    <mergeCell ref="D28:E28"/>
    <mergeCell ref="H28:I28"/>
    <mergeCell ref="A29:J29"/>
    <mergeCell ref="B30:C30"/>
    <mergeCell ref="D30:E30"/>
    <mergeCell ref="H30:I30"/>
    <mergeCell ref="A31:J31"/>
    <mergeCell ref="D32:E32"/>
    <mergeCell ref="C39:G39"/>
    <mergeCell ref="C40:G40"/>
    <mergeCell ref="C41:G41"/>
    <mergeCell ref="C42:G42"/>
    <mergeCell ref="G33:H33"/>
    <mergeCell ref="C34:G34"/>
    <mergeCell ref="C35:G35"/>
    <mergeCell ref="C36:G36"/>
    <mergeCell ref="C37:G37"/>
    <mergeCell ref="C38:G38"/>
    <mergeCell ref="L53:M53"/>
    <mergeCell ref="A54:J54"/>
    <mergeCell ref="C43:G43"/>
    <mergeCell ref="C44:G44"/>
    <mergeCell ref="C45:G45"/>
    <mergeCell ref="C46:G46"/>
    <mergeCell ref="C47:G47"/>
    <mergeCell ref="A48:J48"/>
    <mergeCell ref="B49:G49"/>
    <mergeCell ref="A50:J50"/>
    <mergeCell ref="A53:J53"/>
    <mergeCell ref="G51:G52"/>
  </mergeCells>
  <dataValidations count="3">
    <dataValidation type="whole" allowBlank="1" showInputMessage="1" showErrorMessage="1" sqref="F26:G26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xr:uid="{AC1580C4-A874-45E9-BEA8-953F4108B968}">
      <formula1>1</formula1>
      <formula2>250000</formula2>
    </dataValidation>
    <dataValidation type="list" allowBlank="1" showInputMessage="1" showErrorMessage="1" sqref="A1 WVI983040 WLM983040 WBQ983040 VRU983040 VHY983040 UYC983040 UOG983040 UEK983040 TUO983040 TKS983040 TAW983040 SRA983040 SHE983040 RXI983040 RNM983040 RDQ983040 QTU983040 QJY983040 QAC983040 PQG983040 PGK983040 OWO983040 OMS983040 OCW983040 NTA983040 NJE983040 MZI983040 MPM983040 MFQ983040 LVU983040 LLY983040 LCC983040 KSG983040 KIK983040 JYO983040 JOS983040 JEW983040 IVA983040 ILE983040 IBI983040 HRM983040 HHQ983040 GXU983040 GNY983040 GEC983040 FUG983040 FKK983040 FAO983040 EQS983040 EGW983040 DXA983040 DNE983040 DDI983040 CTM983040 CJQ983040 BZU983040 BPY983040 BGC983040 AWG983040 AMK983040 ACO983040 SS983040 IW983040 A983040 WVI917504 WLM917504 WBQ917504 VRU917504 VHY917504 UYC917504 UOG917504 UEK917504 TUO917504 TKS917504 TAW917504 SRA917504 SHE917504 RXI917504 RNM917504 RDQ917504 QTU917504 QJY917504 QAC917504 PQG917504 PGK917504 OWO917504 OMS917504 OCW917504 NTA917504 NJE917504 MZI917504 MPM917504 MFQ917504 LVU917504 LLY917504 LCC917504 KSG917504 KIK917504 JYO917504 JOS917504 JEW917504 IVA917504 ILE917504 IBI917504 HRM917504 HHQ917504 GXU917504 GNY917504 GEC917504 FUG917504 FKK917504 FAO917504 EQS917504 EGW917504 DXA917504 DNE917504 DDI917504 CTM917504 CJQ917504 BZU917504 BPY917504 BGC917504 AWG917504 AMK917504 ACO917504 SS917504 IW917504 A917504 WVI851968 WLM851968 WBQ851968 VRU851968 VHY851968 UYC851968 UOG851968 UEK851968 TUO851968 TKS851968 TAW851968 SRA851968 SHE851968 RXI851968 RNM851968 RDQ851968 QTU851968 QJY851968 QAC851968 PQG851968 PGK851968 OWO851968 OMS851968 OCW851968 NTA851968 NJE851968 MZI851968 MPM851968 MFQ851968 LVU851968 LLY851968 LCC851968 KSG851968 KIK851968 JYO851968 JOS851968 JEW851968 IVA851968 ILE851968 IBI851968 HRM851968 HHQ851968 GXU851968 GNY851968 GEC851968 FUG851968 FKK851968 FAO851968 EQS851968 EGW851968 DXA851968 DNE851968 DDI851968 CTM851968 CJQ851968 BZU851968 BPY851968 BGC851968 AWG851968 AMK851968 ACO851968 SS851968 IW851968 A851968 WVI786432 WLM786432 WBQ786432 VRU786432 VHY786432 UYC786432 UOG786432 UEK786432 TUO786432 TKS786432 TAW786432 SRA786432 SHE786432 RXI786432 RNM786432 RDQ786432 QTU786432 QJY786432 QAC786432 PQG786432 PGK786432 OWO786432 OMS786432 OCW786432 NTA786432 NJE786432 MZI786432 MPM786432 MFQ786432 LVU786432 LLY786432 LCC786432 KSG786432 KIK786432 JYO786432 JOS786432 JEW786432 IVA786432 ILE786432 IBI786432 HRM786432 HHQ786432 GXU786432 GNY786432 GEC786432 FUG786432 FKK786432 FAO786432 EQS786432 EGW786432 DXA786432 DNE786432 DDI786432 CTM786432 CJQ786432 BZU786432 BPY786432 BGC786432 AWG786432 AMK786432 ACO786432 SS786432 IW786432 A786432 WVI720896 WLM720896 WBQ720896 VRU720896 VHY720896 UYC720896 UOG720896 UEK720896 TUO720896 TKS720896 TAW720896 SRA720896 SHE720896 RXI720896 RNM720896 RDQ720896 QTU720896 QJY720896 QAC720896 PQG720896 PGK720896 OWO720896 OMS720896 OCW720896 NTA720896 NJE720896 MZI720896 MPM720896 MFQ720896 LVU720896 LLY720896 LCC720896 KSG720896 KIK720896 JYO720896 JOS720896 JEW720896 IVA720896 ILE720896 IBI720896 HRM720896 HHQ720896 GXU720896 GNY720896 GEC720896 FUG720896 FKK720896 FAO720896 EQS720896 EGW720896 DXA720896 DNE720896 DDI720896 CTM720896 CJQ720896 BZU720896 BPY720896 BGC720896 AWG720896 AMK720896 ACO720896 SS720896 IW720896 A720896 WVI655360 WLM655360 WBQ655360 VRU655360 VHY655360 UYC655360 UOG655360 UEK655360 TUO655360 TKS655360 TAW655360 SRA655360 SHE655360 RXI655360 RNM655360 RDQ655360 QTU655360 QJY655360 QAC655360 PQG655360 PGK655360 OWO655360 OMS655360 OCW655360 NTA655360 NJE655360 MZI655360 MPM655360 MFQ655360 LVU655360 LLY655360 LCC655360 KSG655360 KIK655360 JYO655360 JOS655360 JEW655360 IVA655360 ILE655360 IBI655360 HRM655360 HHQ655360 GXU655360 GNY655360 GEC655360 FUG655360 FKK655360 FAO655360 EQS655360 EGW655360 DXA655360 DNE655360 DDI655360 CTM655360 CJQ655360 BZU655360 BPY655360 BGC655360 AWG655360 AMK655360 ACO655360 SS655360 IW655360 A655360 WVI589824 WLM589824 WBQ589824 VRU589824 VHY589824 UYC589824 UOG589824 UEK589824 TUO589824 TKS589824 TAW589824 SRA589824 SHE589824 RXI589824 RNM589824 RDQ589824 QTU589824 QJY589824 QAC589824 PQG589824 PGK589824 OWO589824 OMS589824 OCW589824 NTA589824 NJE589824 MZI589824 MPM589824 MFQ589824 LVU589824 LLY589824 LCC589824 KSG589824 KIK589824 JYO589824 JOS589824 JEW589824 IVA589824 ILE589824 IBI589824 HRM589824 HHQ589824 GXU589824 GNY589824 GEC589824 FUG589824 FKK589824 FAO589824 EQS589824 EGW589824 DXA589824 DNE589824 DDI589824 CTM589824 CJQ589824 BZU589824 BPY589824 BGC589824 AWG589824 AMK589824 ACO589824 SS589824 IW589824 A589824 WVI524288 WLM524288 WBQ524288 VRU524288 VHY524288 UYC524288 UOG524288 UEK524288 TUO524288 TKS524288 TAW524288 SRA524288 SHE524288 RXI524288 RNM524288 RDQ524288 QTU524288 QJY524288 QAC524288 PQG524288 PGK524288 OWO524288 OMS524288 OCW524288 NTA524288 NJE524288 MZI524288 MPM524288 MFQ524288 LVU524288 LLY524288 LCC524288 KSG524288 KIK524288 JYO524288 JOS524288 JEW524288 IVA524288 ILE524288 IBI524288 HRM524288 HHQ524288 GXU524288 GNY524288 GEC524288 FUG524288 FKK524288 FAO524288 EQS524288 EGW524288 DXA524288 DNE524288 DDI524288 CTM524288 CJQ524288 BZU524288 BPY524288 BGC524288 AWG524288 AMK524288 ACO524288 SS524288 IW524288 A524288 WVI458752 WLM458752 WBQ458752 VRU458752 VHY458752 UYC458752 UOG458752 UEK458752 TUO458752 TKS458752 TAW458752 SRA458752 SHE458752 RXI458752 RNM458752 RDQ458752 QTU458752 QJY458752 QAC458752 PQG458752 PGK458752 OWO458752 OMS458752 OCW458752 NTA458752 NJE458752 MZI458752 MPM458752 MFQ458752 LVU458752 LLY458752 LCC458752 KSG458752 KIK458752 JYO458752 JOS458752 JEW458752 IVA458752 ILE458752 IBI458752 HRM458752 HHQ458752 GXU458752 GNY458752 GEC458752 FUG458752 FKK458752 FAO458752 EQS458752 EGW458752 DXA458752 DNE458752 DDI458752 CTM458752 CJQ458752 BZU458752 BPY458752 BGC458752 AWG458752 AMK458752 ACO458752 SS458752 IW458752 A458752 WVI393216 WLM393216 WBQ393216 VRU393216 VHY393216 UYC393216 UOG393216 UEK393216 TUO393216 TKS393216 TAW393216 SRA393216 SHE393216 RXI393216 RNM393216 RDQ393216 QTU393216 QJY393216 QAC393216 PQG393216 PGK393216 OWO393216 OMS393216 OCW393216 NTA393216 NJE393216 MZI393216 MPM393216 MFQ393216 LVU393216 LLY393216 LCC393216 KSG393216 KIK393216 JYO393216 JOS393216 JEW393216 IVA393216 ILE393216 IBI393216 HRM393216 HHQ393216 GXU393216 GNY393216 GEC393216 FUG393216 FKK393216 FAO393216 EQS393216 EGW393216 DXA393216 DNE393216 DDI393216 CTM393216 CJQ393216 BZU393216 BPY393216 BGC393216 AWG393216 AMK393216 ACO393216 SS393216 IW393216 A393216 WVI327680 WLM327680 WBQ327680 VRU327680 VHY327680 UYC327680 UOG327680 UEK327680 TUO327680 TKS327680 TAW327680 SRA327680 SHE327680 RXI327680 RNM327680 RDQ327680 QTU327680 QJY327680 QAC327680 PQG327680 PGK327680 OWO327680 OMS327680 OCW327680 NTA327680 NJE327680 MZI327680 MPM327680 MFQ327680 LVU327680 LLY327680 LCC327680 KSG327680 KIK327680 JYO327680 JOS327680 JEW327680 IVA327680 ILE327680 IBI327680 HRM327680 HHQ327680 GXU327680 GNY327680 GEC327680 FUG327680 FKK327680 FAO327680 EQS327680 EGW327680 DXA327680 DNE327680 DDI327680 CTM327680 CJQ327680 BZU327680 BPY327680 BGC327680 AWG327680 AMK327680 ACO327680 SS327680 IW327680 A327680 WVI262144 WLM262144 WBQ262144 VRU262144 VHY262144 UYC262144 UOG262144 UEK262144 TUO262144 TKS262144 TAW262144 SRA262144 SHE262144 RXI262144 RNM262144 RDQ262144 QTU262144 QJY262144 QAC262144 PQG262144 PGK262144 OWO262144 OMS262144 OCW262144 NTA262144 NJE262144 MZI262144 MPM262144 MFQ262144 LVU262144 LLY262144 LCC262144 KSG262144 KIK262144 JYO262144 JOS262144 JEW262144 IVA262144 ILE262144 IBI262144 HRM262144 HHQ262144 GXU262144 GNY262144 GEC262144 FUG262144 FKK262144 FAO262144 EQS262144 EGW262144 DXA262144 DNE262144 DDI262144 CTM262144 CJQ262144 BZU262144 BPY262144 BGC262144 AWG262144 AMK262144 ACO262144 SS262144 IW262144 A262144 WVI196608 WLM196608 WBQ196608 VRU196608 VHY196608 UYC196608 UOG196608 UEK196608 TUO196608 TKS196608 TAW196608 SRA196608 SHE196608 RXI196608 RNM196608 RDQ196608 QTU196608 QJY196608 QAC196608 PQG196608 PGK196608 OWO196608 OMS196608 OCW196608 NTA196608 NJE196608 MZI196608 MPM196608 MFQ196608 LVU196608 LLY196608 LCC196608 KSG196608 KIK196608 JYO196608 JOS196608 JEW196608 IVA196608 ILE196608 IBI196608 HRM196608 HHQ196608 GXU196608 GNY196608 GEC196608 FUG196608 FKK196608 FAO196608 EQS196608 EGW196608 DXA196608 DNE196608 DDI196608 CTM196608 CJQ196608 BZU196608 BPY196608 BGC196608 AWG196608 AMK196608 ACO196608 SS196608 IW196608 A196608 WVI131072 WLM131072 WBQ131072 VRU131072 VHY131072 UYC131072 UOG131072 UEK131072 TUO131072 TKS131072 TAW131072 SRA131072 SHE131072 RXI131072 RNM131072 RDQ131072 QTU131072 QJY131072 QAC131072 PQG131072 PGK131072 OWO131072 OMS131072 OCW131072 NTA131072 NJE131072 MZI131072 MPM131072 MFQ131072 LVU131072 LLY131072 LCC131072 KSG131072 KIK131072 JYO131072 JOS131072 JEW131072 IVA131072 ILE131072 IBI131072 HRM131072 HHQ131072 GXU131072 GNY131072 GEC131072 FUG131072 FKK131072 FAO131072 EQS131072 EGW131072 DXA131072 DNE131072 DDI131072 CTM131072 CJQ131072 BZU131072 BPY131072 BGC131072 AWG131072 AMK131072 ACO131072 SS131072 IW131072 A131072 WVI65536 WLM65536 WBQ65536 VRU65536 VHY65536 UYC65536 UOG65536 UEK65536 TUO65536 TKS65536 TAW65536 SRA65536 SHE65536 RXI65536 RNM65536 RDQ65536 QTU65536 QJY65536 QAC65536 PQG65536 PGK65536 OWO65536 OMS65536 OCW65536 NTA65536 NJE65536 MZI65536 MPM65536 MFQ65536 LVU65536 LLY65536 LCC65536 KSG65536 KIK65536 JYO65536 JOS65536 JEW65536 IVA65536 ILE65536 IBI65536 HRM65536 HHQ65536 GXU65536 GNY65536 GEC65536 FUG65536 FKK65536 FAO65536 EQS65536 EGW65536 DXA65536 DNE65536 DDI65536 CTM65536 CJQ65536 BZU65536 BPY65536 BGC65536 AWG65536 AMK65536 ACO65536 SS65536 IW65536 A6553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xr:uid="{D3917F25-648F-4970-A0C4-C8CDC39174AD}">
      <formula1>$B$201:$B$202</formula1>
    </dataValidation>
    <dataValidation type="list" allowBlank="1" showInputMessage="1" showErrorMessage="1" sqref="D32:E32" xr:uid="{0F9F9E81-3BE2-B244-BF33-E5664EF03BF5}">
      <formula1>"State, Chapter"</formula1>
    </dataValidation>
  </dataValidations>
  <pageMargins left="0.7" right="0.7" top="0.75" bottom="0.75" header="0.3" footer="0.3"/>
  <pageSetup scale="88" orientation="portrait" r:id="rId1"/>
  <headerFooter>
    <oddFooter>&amp;L&amp;1#&amp;"Calibri"&amp;10&amp;K000000Internal</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16303-5DC2-4A94-BC64-4CDA569CA2D8}">
  <dimension ref="A1:AL812"/>
  <sheetViews>
    <sheetView zoomScaleNormal="100" workbookViewId="0">
      <pane ySplit="2" topLeftCell="A3" activePane="bottomLeft" state="frozen"/>
      <selection activeCell="N7" sqref="N7"/>
      <selection pane="bottomLeft" activeCell="D17" sqref="D16:D17"/>
    </sheetView>
  </sheetViews>
  <sheetFormatPr defaultColWidth="8.85546875" defaultRowHeight="15" x14ac:dyDescent="0.25"/>
  <cols>
    <col min="1" max="2" width="4.7109375" customWidth="1"/>
    <col min="3" max="3" width="10.140625" customWidth="1"/>
    <col min="4" max="4" width="36.7109375" customWidth="1"/>
    <col min="5" max="5" width="31.42578125" customWidth="1"/>
    <col min="6" max="6" width="21" customWidth="1"/>
    <col min="7" max="7" width="4.7109375" customWidth="1"/>
    <col min="9" max="9" width="4.7109375" customWidth="1"/>
  </cols>
  <sheetData>
    <row r="1" spans="1:38" s="7" customFormat="1" ht="12.75" x14ac:dyDescent="0.2">
      <c r="A1" s="379" t="s">
        <v>38</v>
      </c>
      <c r="B1" s="379"/>
      <c r="C1" s="379"/>
      <c r="D1" s="50"/>
      <c r="E1" s="50"/>
      <c r="F1" s="50"/>
      <c r="G1" s="51" t="s">
        <v>35</v>
      </c>
      <c r="H1" s="52">
        <f>H755</f>
        <v>0</v>
      </c>
      <c r="I1" s="29"/>
      <c r="J1" s="3"/>
      <c r="K1" s="3"/>
      <c r="L1" s="3"/>
      <c r="M1" s="3"/>
      <c r="N1" s="3"/>
      <c r="O1" s="3"/>
      <c r="P1" s="3"/>
      <c r="Q1" s="3"/>
      <c r="R1" s="3"/>
      <c r="S1" s="15">
        <f>'1 - Media Publicity'!$S$1</f>
        <v>2021</v>
      </c>
      <c r="T1" s="16">
        <f>'1 - Media Publicity'!$T$1</f>
        <v>44197</v>
      </c>
      <c r="U1" s="16">
        <f>'1 - Media Publicity'!$U$1</f>
        <v>44561</v>
      </c>
      <c r="V1" s="3"/>
      <c r="W1" s="3"/>
    </row>
    <row r="2" spans="1:38" s="7" customFormat="1" ht="12.75" x14ac:dyDescent="0.2">
      <c r="A2" s="69">
        <v>8</v>
      </c>
      <c r="B2" s="371" t="s">
        <v>359</v>
      </c>
      <c r="C2" s="371"/>
      <c r="D2" s="371"/>
      <c r="E2" s="371"/>
      <c r="F2" s="368"/>
      <c r="G2" s="29"/>
      <c r="H2" s="29"/>
      <c r="I2" s="29"/>
      <c r="J2" s="3"/>
      <c r="K2" s="3"/>
      <c r="L2" s="3"/>
      <c r="M2" s="3"/>
      <c r="N2" s="3"/>
      <c r="O2" s="3"/>
      <c r="P2" s="3"/>
      <c r="Q2" s="3"/>
      <c r="R2" s="3"/>
      <c r="S2" s="3"/>
      <c r="T2" s="3"/>
      <c r="U2" s="3"/>
      <c r="V2" s="3"/>
      <c r="W2" s="3"/>
    </row>
    <row r="3" spans="1:38" s="67" customFormat="1" ht="54" customHeight="1" x14ac:dyDescent="0.2">
      <c r="A3" s="69"/>
      <c r="B3" s="369" t="s">
        <v>538</v>
      </c>
      <c r="C3" s="369"/>
      <c r="D3" s="369"/>
      <c r="E3" s="369"/>
      <c r="F3" s="369"/>
      <c r="G3" s="369"/>
      <c r="H3" s="369"/>
      <c r="I3" s="29"/>
      <c r="J3" s="3"/>
      <c r="K3" s="3"/>
      <c r="L3" s="3"/>
      <c r="M3" s="3"/>
      <c r="N3" s="3"/>
      <c r="O3" s="3"/>
      <c r="P3" s="3"/>
      <c r="Q3" s="3"/>
      <c r="R3" s="3"/>
      <c r="S3" s="3"/>
      <c r="T3" s="3"/>
      <c r="U3" s="65"/>
      <c r="V3" s="65"/>
      <c r="W3" s="65"/>
      <c r="X3" s="7"/>
      <c r="Y3" s="7"/>
      <c r="Z3" s="7"/>
      <c r="AA3" s="7"/>
      <c r="AB3" s="7"/>
      <c r="AC3" s="7"/>
      <c r="AD3" s="7"/>
      <c r="AE3" s="7"/>
      <c r="AF3" s="7"/>
      <c r="AG3" s="7"/>
      <c r="AH3" s="7"/>
      <c r="AI3" s="7"/>
      <c r="AJ3" s="7"/>
      <c r="AK3" s="7"/>
      <c r="AL3" s="7"/>
    </row>
    <row r="4" spans="1:38" s="7" customFormat="1" ht="25.5" x14ac:dyDescent="0.2">
      <c r="A4" s="29"/>
      <c r="B4" s="107"/>
      <c r="C4" s="69" t="s">
        <v>47</v>
      </c>
      <c r="D4" s="69" t="s">
        <v>101</v>
      </c>
      <c r="E4" s="81" t="s">
        <v>345</v>
      </c>
      <c r="F4" s="228" t="str">
        <f>M5&amp;" / "&amp;M6</f>
        <v>Continental Uniform / Militia</v>
      </c>
      <c r="G4" s="81"/>
      <c r="H4" s="69" t="s">
        <v>49</v>
      </c>
      <c r="I4" s="29"/>
      <c r="J4" s="3"/>
      <c r="K4" s="3"/>
      <c r="L4" s="3"/>
      <c r="M4" s="3"/>
      <c r="N4" s="3"/>
      <c r="O4" s="3"/>
      <c r="P4" s="3"/>
      <c r="Q4" s="3"/>
      <c r="R4" s="3"/>
      <c r="S4" s="3"/>
      <c r="T4" s="3"/>
      <c r="U4" s="3"/>
      <c r="V4" s="3"/>
      <c r="W4" s="3"/>
    </row>
    <row r="5" spans="1:38" s="7" customFormat="1" ht="12.75" x14ac:dyDescent="0.2">
      <c r="A5" s="90"/>
      <c r="B5" s="59">
        <v>1</v>
      </c>
      <c r="C5" s="62"/>
      <c r="D5" s="62"/>
      <c r="E5" s="62"/>
      <c r="F5" s="239"/>
      <c r="G5" s="81"/>
      <c r="H5" s="63">
        <f>IF(C5=0,0,IF(D5=0,0,IF(E5=0,0,IF(F5=0,0,10))))</f>
        <v>0</v>
      </c>
      <c r="I5" s="29"/>
      <c r="J5" s="3"/>
      <c r="K5" s="3"/>
      <c r="L5" s="3"/>
      <c r="M5" s="15" t="s">
        <v>461</v>
      </c>
      <c r="N5" s="3"/>
      <c r="O5" s="3"/>
      <c r="P5" s="3"/>
      <c r="Q5" s="3"/>
      <c r="R5" s="3"/>
      <c r="S5" s="3"/>
      <c r="T5" s="3"/>
      <c r="U5" s="3"/>
      <c r="V5" s="3"/>
      <c r="W5" s="3"/>
    </row>
    <row r="6" spans="1:38" s="7" customFormat="1" ht="12.75" x14ac:dyDescent="0.2">
      <c r="A6" s="90"/>
      <c r="B6" s="59">
        <v>2</v>
      </c>
      <c r="C6" s="62"/>
      <c r="D6" s="62"/>
      <c r="E6" s="62"/>
      <c r="F6" s="75"/>
      <c r="G6" s="81"/>
      <c r="H6" s="63">
        <f t="shared" ref="H6:H10" si="0">IF(C6=0,0,IF(D6=0,0,IF(E6=0,0,IF(F6=0,0,10))))</f>
        <v>0</v>
      </c>
      <c r="I6" s="29"/>
      <c r="J6" s="3"/>
      <c r="K6" s="3"/>
      <c r="L6" s="3"/>
      <c r="M6" s="15" t="s">
        <v>443</v>
      </c>
      <c r="N6" s="3"/>
      <c r="O6" s="3"/>
      <c r="P6" s="3"/>
      <c r="Q6" s="3"/>
      <c r="R6" s="3"/>
      <c r="S6" s="3"/>
      <c r="T6" s="3"/>
      <c r="U6" s="3"/>
      <c r="V6" s="3"/>
      <c r="W6" s="3"/>
    </row>
    <row r="7" spans="1:38" s="7" customFormat="1" ht="12.75" x14ac:dyDescent="0.2">
      <c r="A7" s="90"/>
      <c r="B7" s="59">
        <v>3</v>
      </c>
      <c r="C7" s="62"/>
      <c r="D7" s="62"/>
      <c r="E7" s="62"/>
      <c r="F7" s="75"/>
      <c r="G7" s="81"/>
      <c r="H7" s="63">
        <f t="shared" si="0"/>
        <v>0</v>
      </c>
      <c r="I7" s="29"/>
      <c r="J7" s="3"/>
      <c r="K7" s="3"/>
      <c r="L7" s="3"/>
      <c r="M7" s="3"/>
      <c r="N7" s="3"/>
      <c r="O7" s="3"/>
      <c r="P7" s="3"/>
      <c r="Q7" s="3"/>
      <c r="R7" s="3"/>
      <c r="S7" s="3"/>
      <c r="T7" s="3"/>
      <c r="U7" s="3"/>
      <c r="V7" s="3"/>
      <c r="W7" s="3"/>
    </row>
    <row r="8" spans="1:38" s="7" customFormat="1" ht="12.75" x14ac:dyDescent="0.2">
      <c r="A8" s="90"/>
      <c r="B8" s="59">
        <v>4</v>
      </c>
      <c r="C8" s="62"/>
      <c r="D8" s="62"/>
      <c r="E8" s="62"/>
      <c r="F8" s="239"/>
      <c r="G8" s="81"/>
      <c r="H8" s="63">
        <f t="shared" si="0"/>
        <v>0</v>
      </c>
      <c r="I8" s="29"/>
      <c r="J8" s="3"/>
      <c r="K8" s="3"/>
      <c r="L8" s="3"/>
      <c r="M8" s="3"/>
      <c r="N8" s="3"/>
      <c r="O8" s="3"/>
      <c r="P8" s="3"/>
      <c r="Q8" s="3"/>
      <c r="R8" s="3"/>
      <c r="S8" s="3"/>
      <c r="T8" s="3"/>
      <c r="U8" s="3"/>
      <c r="V8" s="3"/>
      <c r="W8" s="3"/>
    </row>
    <row r="9" spans="1:38" s="7" customFormat="1" ht="12.75" x14ac:dyDescent="0.2">
      <c r="A9" s="90"/>
      <c r="B9" s="59">
        <v>5</v>
      </c>
      <c r="C9" s="62"/>
      <c r="D9" s="62"/>
      <c r="E9" s="62"/>
      <c r="F9" s="75"/>
      <c r="G9" s="81"/>
      <c r="H9" s="63">
        <f t="shared" si="0"/>
        <v>0</v>
      </c>
      <c r="I9" s="29"/>
      <c r="J9" s="3"/>
      <c r="K9" s="3"/>
      <c r="L9" s="3"/>
      <c r="M9" s="3"/>
      <c r="N9" s="3"/>
      <c r="O9" s="3"/>
      <c r="P9" s="3"/>
      <c r="Q9" s="3"/>
      <c r="R9" s="3"/>
      <c r="S9" s="3"/>
      <c r="T9" s="3"/>
      <c r="U9" s="3"/>
      <c r="V9" s="3"/>
      <c r="W9" s="3"/>
    </row>
    <row r="10" spans="1:38" s="7" customFormat="1" ht="12.75" x14ac:dyDescent="0.2">
      <c r="A10" s="90"/>
      <c r="B10" s="59">
        <v>6</v>
      </c>
      <c r="C10" s="62"/>
      <c r="D10" s="62"/>
      <c r="E10" s="62"/>
      <c r="F10" s="75"/>
      <c r="G10" s="200"/>
      <c r="H10" s="63">
        <f t="shared" si="0"/>
        <v>0</v>
      </c>
      <c r="I10" s="29"/>
      <c r="J10" s="3"/>
      <c r="K10" s="3"/>
      <c r="L10" s="3"/>
      <c r="M10" s="3"/>
      <c r="N10" s="3"/>
      <c r="O10" s="3"/>
      <c r="P10" s="3"/>
      <c r="Q10" s="3"/>
      <c r="R10" s="3"/>
      <c r="S10" s="3"/>
      <c r="T10" s="3"/>
      <c r="U10" s="3"/>
      <c r="V10" s="3"/>
      <c r="W10" s="3"/>
    </row>
    <row r="11" spans="1:38" s="7" customFormat="1" ht="12.75" x14ac:dyDescent="0.2">
      <c r="A11" s="90"/>
      <c r="B11" s="59">
        <v>7</v>
      </c>
      <c r="C11" s="62"/>
      <c r="D11" s="62"/>
      <c r="E11" s="62"/>
      <c r="F11" s="239"/>
      <c r="G11" s="200"/>
      <c r="H11" s="63">
        <f t="shared" ref="H11:H23" si="1">IF(C11=0,0,IF(D11=0,0,IF(E11=0,0,IF(F11=0,0,10))))</f>
        <v>0</v>
      </c>
      <c r="I11" s="29"/>
      <c r="J11" s="3"/>
      <c r="K11" s="3"/>
      <c r="L11" s="3"/>
      <c r="M11" s="3"/>
      <c r="N11" s="3"/>
      <c r="O11" s="3"/>
      <c r="P11" s="3"/>
      <c r="Q11" s="3"/>
      <c r="R11" s="3"/>
      <c r="S11" s="3"/>
      <c r="T11" s="3"/>
      <c r="U11" s="3"/>
      <c r="V11" s="3"/>
      <c r="W11" s="3"/>
    </row>
    <row r="12" spans="1:38" s="7" customFormat="1" ht="12.75" x14ac:dyDescent="0.2">
      <c r="A12" s="90"/>
      <c r="B12" s="59">
        <v>8</v>
      </c>
      <c r="C12" s="62"/>
      <c r="D12" s="62"/>
      <c r="E12" s="62"/>
      <c r="F12" s="75"/>
      <c r="G12" s="200"/>
      <c r="H12" s="63">
        <f t="shared" si="1"/>
        <v>0</v>
      </c>
      <c r="I12" s="29"/>
      <c r="J12" s="3"/>
      <c r="K12" s="3"/>
      <c r="L12" s="3"/>
      <c r="M12" s="3"/>
      <c r="N12" s="3"/>
      <c r="O12" s="3"/>
      <c r="P12" s="3"/>
      <c r="Q12" s="3"/>
      <c r="R12" s="3"/>
      <c r="S12" s="3"/>
      <c r="T12" s="3"/>
      <c r="U12" s="3"/>
      <c r="V12" s="3"/>
      <c r="W12" s="3"/>
    </row>
    <row r="13" spans="1:38" s="7" customFormat="1" ht="12.75" x14ac:dyDescent="0.2">
      <c r="A13" s="90"/>
      <c r="B13" s="59">
        <v>9</v>
      </c>
      <c r="C13" s="62"/>
      <c r="D13" s="62"/>
      <c r="E13" s="62"/>
      <c r="F13" s="75"/>
      <c r="G13" s="200"/>
      <c r="H13" s="63">
        <f t="shared" si="1"/>
        <v>0</v>
      </c>
      <c r="I13" s="29"/>
      <c r="J13" s="3"/>
      <c r="K13" s="3"/>
      <c r="L13" s="3"/>
      <c r="M13" s="3"/>
      <c r="N13" s="3"/>
      <c r="O13" s="3"/>
      <c r="P13" s="3"/>
      <c r="Q13" s="3"/>
      <c r="R13" s="3"/>
      <c r="S13" s="3"/>
      <c r="T13" s="3"/>
      <c r="U13" s="3"/>
      <c r="V13" s="3"/>
      <c r="W13" s="3"/>
    </row>
    <row r="14" spans="1:38" s="7" customFormat="1" ht="12.75" x14ac:dyDescent="0.2">
      <c r="A14" s="90"/>
      <c r="B14" s="59">
        <v>10</v>
      </c>
      <c r="C14" s="62"/>
      <c r="D14" s="62"/>
      <c r="E14" s="62"/>
      <c r="F14" s="239"/>
      <c r="G14" s="200"/>
      <c r="H14" s="63">
        <f t="shared" si="1"/>
        <v>0</v>
      </c>
      <c r="I14" s="29"/>
      <c r="J14" s="3"/>
      <c r="K14" s="3"/>
      <c r="L14" s="3"/>
      <c r="M14" s="3"/>
      <c r="N14" s="3"/>
      <c r="O14" s="3"/>
      <c r="P14" s="3"/>
      <c r="Q14" s="3"/>
      <c r="R14" s="3"/>
      <c r="S14" s="3"/>
      <c r="T14" s="3"/>
      <c r="U14" s="3"/>
      <c r="V14" s="3"/>
      <c r="W14" s="3"/>
    </row>
    <row r="15" spans="1:38" s="7" customFormat="1" ht="12.75" x14ac:dyDescent="0.2">
      <c r="A15" s="90"/>
      <c r="B15" s="59">
        <v>11</v>
      </c>
      <c r="C15" s="62"/>
      <c r="D15" s="62"/>
      <c r="E15" s="62"/>
      <c r="F15" s="75"/>
      <c r="G15" s="200"/>
      <c r="H15" s="63">
        <f t="shared" si="1"/>
        <v>0</v>
      </c>
      <c r="I15" s="29"/>
      <c r="J15" s="3"/>
      <c r="K15" s="3"/>
      <c r="L15" s="3"/>
      <c r="M15" s="3"/>
      <c r="N15" s="3"/>
      <c r="O15" s="3"/>
      <c r="P15" s="3"/>
      <c r="Q15" s="3"/>
      <c r="R15" s="3"/>
      <c r="S15" s="3"/>
      <c r="T15" s="3"/>
      <c r="U15" s="3"/>
      <c r="V15" s="3"/>
      <c r="W15" s="3"/>
    </row>
    <row r="16" spans="1:38" s="7" customFormat="1" ht="12.75" x14ac:dyDescent="0.2">
      <c r="A16" s="90"/>
      <c r="B16" s="59">
        <v>12</v>
      </c>
      <c r="C16" s="62"/>
      <c r="D16" s="62"/>
      <c r="E16" s="62"/>
      <c r="F16" s="75"/>
      <c r="G16" s="200"/>
      <c r="H16" s="63">
        <f t="shared" si="1"/>
        <v>0</v>
      </c>
      <c r="I16" s="29"/>
      <c r="J16" s="3"/>
      <c r="K16" s="3"/>
      <c r="L16" s="3"/>
      <c r="M16" s="3"/>
      <c r="N16" s="3"/>
      <c r="O16" s="3"/>
      <c r="P16" s="3"/>
      <c r="Q16" s="3"/>
      <c r="R16" s="3"/>
      <c r="S16" s="3"/>
      <c r="T16" s="3"/>
      <c r="U16" s="3"/>
      <c r="V16" s="3"/>
      <c r="W16" s="3"/>
    </row>
    <row r="17" spans="1:23" s="7" customFormat="1" ht="12.75" x14ac:dyDescent="0.2">
      <c r="A17" s="90"/>
      <c r="B17" s="59">
        <v>13</v>
      </c>
      <c r="C17" s="62"/>
      <c r="D17" s="62"/>
      <c r="E17" s="62"/>
      <c r="F17" s="239"/>
      <c r="G17" s="200"/>
      <c r="H17" s="63">
        <f t="shared" si="1"/>
        <v>0</v>
      </c>
      <c r="I17" s="29"/>
      <c r="J17" s="3"/>
      <c r="K17" s="3"/>
      <c r="L17" s="3"/>
      <c r="M17" s="3"/>
      <c r="N17" s="3"/>
      <c r="O17" s="3"/>
      <c r="P17" s="3"/>
      <c r="Q17" s="3"/>
      <c r="R17" s="3"/>
      <c r="S17" s="3"/>
      <c r="T17" s="3"/>
      <c r="U17" s="3"/>
      <c r="V17" s="3"/>
      <c r="W17" s="3"/>
    </row>
    <row r="18" spans="1:23" s="7" customFormat="1" ht="12.75" x14ac:dyDescent="0.2">
      <c r="A18" s="90"/>
      <c r="B18" s="59">
        <v>14</v>
      </c>
      <c r="C18" s="62"/>
      <c r="D18" s="62"/>
      <c r="E18" s="62"/>
      <c r="F18" s="75"/>
      <c r="G18" s="200"/>
      <c r="H18" s="63">
        <f t="shared" si="1"/>
        <v>0</v>
      </c>
      <c r="I18" s="29"/>
      <c r="J18" s="3"/>
      <c r="K18" s="3"/>
      <c r="L18" s="3"/>
      <c r="M18" s="3"/>
      <c r="N18" s="3"/>
      <c r="O18" s="3"/>
      <c r="P18" s="3"/>
      <c r="Q18" s="3"/>
      <c r="R18" s="3"/>
      <c r="S18" s="3"/>
      <c r="T18" s="3"/>
      <c r="U18" s="3"/>
      <c r="V18" s="3"/>
      <c r="W18" s="3"/>
    </row>
    <row r="19" spans="1:23" s="7" customFormat="1" ht="12.75" x14ac:dyDescent="0.2">
      <c r="A19" s="90"/>
      <c r="B19" s="59">
        <v>15</v>
      </c>
      <c r="C19" s="62"/>
      <c r="D19" s="62"/>
      <c r="E19" s="62"/>
      <c r="F19" s="75"/>
      <c r="G19" s="200"/>
      <c r="H19" s="63">
        <f t="shared" si="1"/>
        <v>0</v>
      </c>
      <c r="I19" s="29"/>
      <c r="J19" s="3"/>
      <c r="K19" s="3"/>
      <c r="L19" s="3"/>
      <c r="M19" s="3"/>
      <c r="N19" s="3"/>
      <c r="O19" s="3"/>
      <c r="P19" s="3"/>
      <c r="Q19" s="3"/>
      <c r="R19" s="3"/>
      <c r="S19" s="3"/>
      <c r="T19" s="3"/>
      <c r="U19" s="3"/>
      <c r="V19" s="3"/>
      <c r="W19" s="3"/>
    </row>
    <row r="20" spans="1:23" s="7" customFormat="1" ht="12.75" x14ac:dyDescent="0.2">
      <c r="A20" s="90"/>
      <c r="B20" s="59">
        <v>16</v>
      </c>
      <c r="C20" s="62"/>
      <c r="D20" s="62"/>
      <c r="E20" s="62"/>
      <c r="F20" s="239"/>
      <c r="G20" s="200"/>
      <c r="H20" s="63">
        <f t="shared" si="1"/>
        <v>0</v>
      </c>
      <c r="I20" s="29"/>
      <c r="J20" s="3"/>
      <c r="K20" s="3"/>
      <c r="L20" s="3"/>
      <c r="M20" s="3"/>
      <c r="N20" s="3"/>
      <c r="O20" s="3"/>
      <c r="P20" s="3"/>
      <c r="Q20" s="3"/>
      <c r="R20" s="3"/>
      <c r="S20" s="3"/>
      <c r="T20" s="3"/>
      <c r="U20" s="3"/>
      <c r="V20" s="3"/>
      <c r="W20" s="3"/>
    </row>
    <row r="21" spans="1:23" s="7" customFormat="1" ht="12.75" x14ac:dyDescent="0.2">
      <c r="A21" s="90"/>
      <c r="B21" s="59">
        <v>17</v>
      </c>
      <c r="C21" s="62"/>
      <c r="D21" s="62"/>
      <c r="E21" s="62"/>
      <c r="F21" s="75"/>
      <c r="G21" s="200"/>
      <c r="H21" s="63">
        <f t="shared" si="1"/>
        <v>0</v>
      </c>
      <c r="I21" s="29"/>
      <c r="J21" s="3"/>
      <c r="K21" s="3"/>
      <c r="L21" s="3"/>
      <c r="M21" s="3"/>
      <c r="N21" s="3"/>
      <c r="O21" s="3"/>
      <c r="P21" s="3"/>
      <c r="Q21" s="3"/>
      <c r="R21" s="3"/>
      <c r="S21" s="3"/>
      <c r="T21" s="3"/>
      <c r="U21" s="3"/>
      <c r="V21" s="3"/>
      <c r="W21" s="3"/>
    </row>
    <row r="22" spans="1:23" s="7" customFormat="1" ht="12.75" x14ac:dyDescent="0.2">
      <c r="A22" s="90"/>
      <c r="B22" s="59">
        <v>18</v>
      </c>
      <c r="C22" s="62"/>
      <c r="D22" s="62"/>
      <c r="E22" s="62"/>
      <c r="F22" s="75"/>
      <c r="G22" s="200"/>
      <c r="H22" s="63">
        <f t="shared" si="1"/>
        <v>0</v>
      </c>
      <c r="I22" s="29"/>
      <c r="J22" s="3"/>
      <c r="K22" s="3"/>
      <c r="L22" s="3"/>
      <c r="M22" s="3"/>
      <c r="N22" s="3"/>
      <c r="O22" s="3"/>
      <c r="P22" s="3"/>
      <c r="Q22" s="3"/>
      <c r="R22" s="3"/>
      <c r="S22" s="3"/>
      <c r="T22" s="3"/>
      <c r="U22" s="3"/>
      <c r="V22" s="3"/>
      <c r="W22" s="3"/>
    </row>
    <row r="23" spans="1:23" s="7" customFormat="1" ht="12.75" x14ac:dyDescent="0.2">
      <c r="A23" s="90"/>
      <c r="B23" s="59">
        <v>19</v>
      </c>
      <c r="C23" s="62"/>
      <c r="D23" s="62"/>
      <c r="E23" s="62"/>
      <c r="F23" s="239"/>
      <c r="G23" s="200"/>
      <c r="H23" s="63">
        <f t="shared" si="1"/>
        <v>0</v>
      </c>
      <c r="I23" s="29"/>
      <c r="J23" s="3"/>
      <c r="K23" s="3"/>
      <c r="L23" s="3"/>
      <c r="M23" s="3"/>
      <c r="N23" s="3"/>
      <c r="O23" s="3"/>
      <c r="P23" s="3"/>
      <c r="Q23" s="3"/>
      <c r="R23" s="3"/>
      <c r="S23" s="3"/>
      <c r="T23" s="3"/>
      <c r="U23" s="3"/>
      <c r="V23" s="3"/>
      <c r="W23" s="3"/>
    </row>
    <row r="24" spans="1:23" s="7" customFormat="1" ht="12.75" x14ac:dyDescent="0.2">
      <c r="A24" s="90"/>
      <c r="B24" s="59">
        <v>20</v>
      </c>
      <c r="C24" s="62"/>
      <c r="D24" s="62"/>
      <c r="E24" s="62"/>
      <c r="F24" s="75"/>
      <c r="G24" s="200"/>
      <c r="H24" s="63">
        <f t="shared" ref="H24:H87" si="2">IF(C24=0,0,IF(D24=0,0,IF(E24=0,0,IF(F24=0,0,10))))</f>
        <v>0</v>
      </c>
      <c r="I24" s="29"/>
      <c r="J24" s="3"/>
      <c r="K24" s="3"/>
      <c r="L24" s="3"/>
      <c r="M24" s="3"/>
      <c r="N24" s="3"/>
      <c r="O24" s="3"/>
      <c r="P24" s="3"/>
      <c r="Q24" s="3"/>
      <c r="R24" s="3"/>
      <c r="S24" s="3"/>
      <c r="T24" s="3"/>
      <c r="U24" s="3"/>
      <c r="V24" s="3"/>
      <c r="W24" s="3"/>
    </row>
    <row r="25" spans="1:23" s="7" customFormat="1" ht="12.75" x14ac:dyDescent="0.2">
      <c r="A25" s="90"/>
      <c r="B25" s="59">
        <v>21</v>
      </c>
      <c r="C25" s="62"/>
      <c r="D25" s="62"/>
      <c r="E25" s="62"/>
      <c r="F25" s="75"/>
      <c r="G25" s="200"/>
      <c r="H25" s="63">
        <f t="shared" si="2"/>
        <v>0</v>
      </c>
      <c r="I25" s="29"/>
      <c r="J25" s="3"/>
      <c r="K25" s="3"/>
      <c r="L25" s="3"/>
      <c r="M25" s="3"/>
      <c r="N25" s="3"/>
      <c r="O25" s="3"/>
      <c r="P25" s="3"/>
      <c r="Q25" s="3"/>
      <c r="R25" s="3"/>
      <c r="S25" s="3"/>
      <c r="T25" s="3"/>
      <c r="U25" s="3"/>
      <c r="V25" s="3"/>
      <c r="W25" s="3"/>
    </row>
    <row r="26" spans="1:23" s="7" customFormat="1" ht="12.75" x14ac:dyDescent="0.2">
      <c r="A26" s="90"/>
      <c r="B26" s="59">
        <v>22</v>
      </c>
      <c r="C26" s="62"/>
      <c r="D26" s="62"/>
      <c r="E26" s="62"/>
      <c r="F26" s="239"/>
      <c r="G26" s="200"/>
      <c r="H26" s="63">
        <f t="shared" si="2"/>
        <v>0</v>
      </c>
      <c r="I26" s="29"/>
      <c r="J26" s="3"/>
      <c r="K26" s="3"/>
      <c r="L26" s="3"/>
      <c r="M26" s="3"/>
      <c r="N26" s="3"/>
      <c r="O26" s="3"/>
      <c r="P26" s="3"/>
      <c r="Q26" s="3"/>
      <c r="R26" s="3"/>
      <c r="S26" s="3"/>
      <c r="T26" s="3"/>
      <c r="U26" s="3"/>
      <c r="V26" s="3"/>
      <c r="W26" s="3"/>
    </row>
    <row r="27" spans="1:23" s="7" customFormat="1" ht="12.75" x14ac:dyDescent="0.2">
      <c r="A27" s="90"/>
      <c r="B27" s="59">
        <v>23</v>
      </c>
      <c r="C27" s="62"/>
      <c r="D27" s="62"/>
      <c r="E27" s="62"/>
      <c r="F27" s="75"/>
      <c r="G27" s="200"/>
      <c r="H27" s="63">
        <f t="shared" si="2"/>
        <v>0</v>
      </c>
      <c r="I27" s="29"/>
      <c r="J27" s="3"/>
      <c r="K27" s="3"/>
      <c r="L27" s="3"/>
      <c r="M27" s="3"/>
      <c r="N27" s="3"/>
      <c r="O27" s="3"/>
      <c r="P27" s="3"/>
      <c r="Q27" s="3"/>
      <c r="R27" s="3"/>
      <c r="S27" s="3"/>
      <c r="T27" s="3"/>
      <c r="U27" s="3"/>
      <c r="V27" s="3"/>
      <c r="W27" s="3"/>
    </row>
    <row r="28" spans="1:23" s="7" customFormat="1" ht="12.75" x14ac:dyDescent="0.2">
      <c r="A28" s="90"/>
      <c r="B28" s="59">
        <v>24</v>
      </c>
      <c r="C28" s="62"/>
      <c r="D28" s="62"/>
      <c r="E28" s="62"/>
      <c r="F28" s="75"/>
      <c r="G28" s="200"/>
      <c r="H28" s="63">
        <f t="shared" si="2"/>
        <v>0</v>
      </c>
      <c r="I28" s="29"/>
      <c r="J28" s="3"/>
      <c r="K28" s="3"/>
      <c r="L28" s="3"/>
      <c r="M28" s="3"/>
      <c r="N28" s="3"/>
      <c r="O28" s="3"/>
      <c r="P28" s="3"/>
      <c r="Q28" s="3"/>
      <c r="R28" s="3"/>
      <c r="S28" s="3"/>
      <c r="T28" s="3"/>
      <c r="U28" s="3"/>
      <c r="V28" s="3"/>
      <c r="W28" s="3"/>
    </row>
    <row r="29" spans="1:23" s="7" customFormat="1" ht="12.75" x14ac:dyDescent="0.2">
      <c r="A29" s="90"/>
      <c r="B29" s="59">
        <v>25</v>
      </c>
      <c r="C29" s="62"/>
      <c r="D29" s="62"/>
      <c r="E29" s="62"/>
      <c r="F29" s="75"/>
      <c r="G29" s="200"/>
      <c r="H29" s="63">
        <f t="shared" si="2"/>
        <v>0</v>
      </c>
      <c r="I29" s="29"/>
      <c r="J29" s="3"/>
      <c r="K29" s="3"/>
      <c r="L29" s="3"/>
      <c r="M29" s="3"/>
      <c r="N29" s="3"/>
      <c r="O29" s="3"/>
      <c r="P29" s="3"/>
      <c r="Q29" s="3"/>
      <c r="R29" s="3"/>
      <c r="S29" s="3"/>
      <c r="T29" s="3"/>
      <c r="U29" s="3"/>
      <c r="V29" s="3"/>
      <c r="W29" s="3"/>
    </row>
    <row r="30" spans="1:23" s="7" customFormat="1" ht="12.75" x14ac:dyDescent="0.2">
      <c r="A30" s="90"/>
      <c r="B30" s="59">
        <v>26</v>
      </c>
      <c r="C30" s="62"/>
      <c r="D30" s="62"/>
      <c r="E30" s="62"/>
      <c r="F30" s="75"/>
      <c r="G30" s="200"/>
      <c r="H30" s="63">
        <f t="shared" si="2"/>
        <v>0</v>
      </c>
      <c r="I30" s="29"/>
      <c r="J30" s="3"/>
      <c r="K30" s="3"/>
      <c r="L30" s="3"/>
      <c r="M30" s="3"/>
      <c r="N30" s="3"/>
      <c r="O30" s="3"/>
      <c r="P30" s="3"/>
      <c r="Q30" s="3"/>
      <c r="R30" s="3"/>
      <c r="S30" s="3"/>
      <c r="T30" s="3"/>
      <c r="U30" s="3"/>
      <c r="V30" s="3"/>
      <c r="W30" s="3"/>
    </row>
    <row r="31" spans="1:23" s="7" customFormat="1" ht="12.75" x14ac:dyDescent="0.2">
      <c r="A31" s="90"/>
      <c r="B31" s="59">
        <v>27</v>
      </c>
      <c r="C31" s="62"/>
      <c r="D31" s="62"/>
      <c r="E31" s="62"/>
      <c r="F31" s="75"/>
      <c r="G31" s="200"/>
      <c r="H31" s="63">
        <f t="shared" si="2"/>
        <v>0</v>
      </c>
      <c r="I31" s="29"/>
      <c r="J31" s="3"/>
      <c r="K31" s="3"/>
      <c r="L31" s="3"/>
      <c r="M31" s="3"/>
      <c r="N31" s="3"/>
      <c r="O31" s="3"/>
      <c r="P31" s="3"/>
      <c r="Q31" s="3"/>
      <c r="R31" s="3"/>
      <c r="S31" s="3"/>
      <c r="T31" s="3"/>
      <c r="U31" s="3"/>
      <c r="V31" s="3"/>
      <c r="W31" s="3"/>
    </row>
    <row r="32" spans="1:23" s="7" customFormat="1" ht="12.75" x14ac:dyDescent="0.2">
      <c r="A32" s="90"/>
      <c r="B32" s="59">
        <v>28</v>
      </c>
      <c r="C32" s="62"/>
      <c r="D32" s="62"/>
      <c r="E32" s="62"/>
      <c r="F32" s="75"/>
      <c r="G32" s="200"/>
      <c r="H32" s="63">
        <f t="shared" si="2"/>
        <v>0</v>
      </c>
      <c r="I32" s="29"/>
      <c r="J32" s="3"/>
      <c r="K32" s="3"/>
      <c r="L32" s="3"/>
      <c r="M32" s="3"/>
      <c r="N32" s="3"/>
      <c r="O32" s="3"/>
      <c r="P32" s="3"/>
      <c r="Q32" s="3"/>
      <c r="R32" s="3"/>
      <c r="S32" s="3"/>
      <c r="T32" s="3"/>
      <c r="U32" s="3"/>
      <c r="V32" s="3"/>
      <c r="W32" s="3"/>
    </row>
    <row r="33" spans="1:23" s="7" customFormat="1" ht="12.75" x14ac:dyDescent="0.2">
      <c r="A33" s="90"/>
      <c r="B33" s="59">
        <v>29</v>
      </c>
      <c r="C33" s="62"/>
      <c r="D33" s="62"/>
      <c r="E33" s="62"/>
      <c r="F33" s="75"/>
      <c r="G33" s="200"/>
      <c r="H33" s="63">
        <f t="shared" si="2"/>
        <v>0</v>
      </c>
      <c r="I33" s="29"/>
      <c r="J33" s="3"/>
      <c r="K33" s="3"/>
      <c r="L33" s="3"/>
      <c r="M33" s="3"/>
      <c r="N33" s="3"/>
      <c r="O33" s="3"/>
      <c r="P33" s="3"/>
      <c r="Q33" s="3"/>
      <c r="R33" s="3"/>
      <c r="S33" s="3"/>
      <c r="T33" s="3"/>
      <c r="U33" s="3"/>
      <c r="V33" s="3"/>
      <c r="W33" s="3"/>
    </row>
    <row r="34" spans="1:23" s="7" customFormat="1" ht="12.75" x14ac:dyDescent="0.2">
      <c r="A34" s="90"/>
      <c r="B34" s="59">
        <v>30</v>
      </c>
      <c r="C34" s="62"/>
      <c r="D34" s="62"/>
      <c r="E34" s="62"/>
      <c r="F34" s="75"/>
      <c r="G34" s="200"/>
      <c r="H34" s="63">
        <f t="shared" si="2"/>
        <v>0</v>
      </c>
      <c r="I34" s="29"/>
      <c r="J34" s="3"/>
      <c r="K34" s="3"/>
      <c r="L34" s="3"/>
      <c r="M34" s="3"/>
      <c r="N34" s="3"/>
      <c r="O34" s="3"/>
      <c r="P34" s="3"/>
      <c r="Q34" s="3"/>
      <c r="R34" s="3"/>
      <c r="S34" s="3"/>
      <c r="T34" s="3"/>
      <c r="U34" s="3"/>
      <c r="V34" s="3"/>
      <c r="W34" s="3"/>
    </row>
    <row r="35" spans="1:23" s="7" customFormat="1" ht="12.75" x14ac:dyDescent="0.2">
      <c r="A35" s="90"/>
      <c r="B35" s="59">
        <v>31</v>
      </c>
      <c r="C35" s="62"/>
      <c r="D35" s="62"/>
      <c r="E35" s="62"/>
      <c r="F35" s="75"/>
      <c r="G35" s="200"/>
      <c r="H35" s="63">
        <f t="shared" si="2"/>
        <v>0</v>
      </c>
      <c r="I35" s="29"/>
      <c r="J35" s="3"/>
      <c r="K35" s="3"/>
      <c r="L35" s="3"/>
      <c r="M35" s="3"/>
      <c r="N35" s="3"/>
      <c r="O35" s="3"/>
      <c r="P35" s="3"/>
      <c r="Q35" s="3"/>
      <c r="R35" s="3"/>
      <c r="S35" s="3"/>
      <c r="T35" s="3"/>
      <c r="U35" s="3"/>
      <c r="V35" s="3"/>
      <c r="W35" s="3"/>
    </row>
    <row r="36" spans="1:23" s="7" customFormat="1" ht="12.75" x14ac:dyDescent="0.2">
      <c r="A36" s="90"/>
      <c r="B36" s="59">
        <v>32</v>
      </c>
      <c r="C36" s="62"/>
      <c r="D36" s="62"/>
      <c r="E36" s="62"/>
      <c r="F36" s="75"/>
      <c r="G36" s="200"/>
      <c r="H36" s="63">
        <f t="shared" si="2"/>
        <v>0</v>
      </c>
      <c r="I36" s="29"/>
      <c r="J36" s="3"/>
      <c r="K36" s="3"/>
      <c r="L36" s="3"/>
      <c r="M36" s="3"/>
      <c r="N36" s="3"/>
      <c r="O36" s="3"/>
      <c r="P36" s="3"/>
      <c r="Q36" s="3"/>
      <c r="R36" s="3"/>
      <c r="S36" s="3"/>
      <c r="T36" s="3"/>
      <c r="U36" s="3"/>
      <c r="V36" s="3"/>
      <c r="W36" s="3"/>
    </row>
    <row r="37" spans="1:23" s="7" customFormat="1" ht="12.75" x14ac:dyDescent="0.2">
      <c r="A37" s="90"/>
      <c r="B37" s="59">
        <v>33</v>
      </c>
      <c r="C37" s="62"/>
      <c r="D37" s="62"/>
      <c r="E37" s="62"/>
      <c r="F37" s="75"/>
      <c r="G37" s="200"/>
      <c r="H37" s="63">
        <f t="shared" si="2"/>
        <v>0</v>
      </c>
      <c r="I37" s="29"/>
      <c r="J37" s="3"/>
      <c r="K37" s="3"/>
      <c r="L37" s="3"/>
      <c r="M37" s="3"/>
      <c r="N37" s="3"/>
      <c r="O37" s="3"/>
      <c r="P37" s="3"/>
      <c r="Q37" s="3"/>
      <c r="R37" s="3"/>
      <c r="S37" s="3"/>
      <c r="T37" s="3"/>
      <c r="U37" s="3"/>
      <c r="V37" s="3"/>
      <c r="W37" s="3"/>
    </row>
    <row r="38" spans="1:23" s="7" customFormat="1" ht="12.75" x14ac:dyDescent="0.2">
      <c r="A38" s="90"/>
      <c r="B38" s="59">
        <v>34</v>
      </c>
      <c r="C38" s="62"/>
      <c r="D38" s="62"/>
      <c r="E38" s="62"/>
      <c r="F38" s="75"/>
      <c r="G38" s="200"/>
      <c r="H38" s="63">
        <f t="shared" si="2"/>
        <v>0</v>
      </c>
      <c r="I38" s="29"/>
      <c r="J38" s="3"/>
      <c r="K38" s="3"/>
      <c r="L38" s="3"/>
      <c r="M38" s="3"/>
      <c r="N38" s="3"/>
      <c r="O38" s="3"/>
      <c r="P38" s="3"/>
      <c r="Q38" s="3"/>
      <c r="R38" s="3"/>
      <c r="S38" s="3"/>
      <c r="T38" s="3"/>
      <c r="U38" s="3"/>
      <c r="V38" s="3"/>
      <c r="W38" s="3"/>
    </row>
    <row r="39" spans="1:23" s="7" customFormat="1" ht="12.75" x14ac:dyDescent="0.2">
      <c r="A39" s="90"/>
      <c r="B39" s="59">
        <v>35</v>
      </c>
      <c r="C39" s="62"/>
      <c r="D39" s="62"/>
      <c r="E39" s="62"/>
      <c r="F39" s="75"/>
      <c r="G39" s="200"/>
      <c r="H39" s="63">
        <f t="shared" si="2"/>
        <v>0</v>
      </c>
      <c r="I39" s="29"/>
      <c r="J39" s="3"/>
      <c r="K39" s="3"/>
      <c r="L39" s="3"/>
      <c r="M39" s="3"/>
      <c r="N39" s="3"/>
      <c r="O39" s="3"/>
      <c r="P39" s="3"/>
      <c r="Q39" s="3"/>
      <c r="R39" s="3"/>
      <c r="S39" s="3"/>
      <c r="T39" s="3"/>
      <c r="U39" s="3"/>
      <c r="V39" s="3"/>
      <c r="W39" s="3"/>
    </row>
    <row r="40" spans="1:23" s="7" customFormat="1" ht="12.75" x14ac:dyDescent="0.2">
      <c r="A40" s="90"/>
      <c r="B40" s="59">
        <v>36</v>
      </c>
      <c r="C40" s="62"/>
      <c r="D40" s="62"/>
      <c r="E40" s="62"/>
      <c r="F40" s="75"/>
      <c r="G40" s="200"/>
      <c r="H40" s="63">
        <f t="shared" si="2"/>
        <v>0</v>
      </c>
      <c r="I40" s="29"/>
      <c r="J40" s="3"/>
      <c r="K40" s="3"/>
      <c r="L40" s="3"/>
      <c r="M40" s="3"/>
      <c r="N40" s="3"/>
      <c r="O40" s="3"/>
      <c r="P40" s="3"/>
      <c r="Q40" s="3"/>
      <c r="R40" s="3"/>
      <c r="S40" s="3"/>
      <c r="T40" s="3"/>
      <c r="U40" s="3"/>
      <c r="V40" s="3"/>
      <c r="W40" s="3"/>
    </row>
    <row r="41" spans="1:23" s="7" customFormat="1" ht="12.75" x14ac:dyDescent="0.2">
      <c r="A41" s="90"/>
      <c r="B41" s="59">
        <v>37</v>
      </c>
      <c r="C41" s="62"/>
      <c r="D41" s="62"/>
      <c r="E41" s="62"/>
      <c r="F41" s="75"/>
      <c r="G41" s="200"/>
      <c r="H41" s="63">
        <f t="shared" si="2"/>
        <v>0</v>
      </c>
      <c r="I41" s="29"/>
      <c r="J41" s="3"/>
      <c r="K41" s="3"/>
      <c r="L41" s="3"/>
      <c r="M41" s="3"/>
      <c r="N41" s="3"/>
      <c r="O41" s="3"/>
      <c r="P41" s="3"/>
      <c r="Q41" s="3"/>
      <c r="R41" s="3"/>
      <c r="S41" s="3"/>
      <c r="T41" s="3"/>
      <c r="U41" s="3"/>
      <c r="V41" s="3"/>
      <c r="W41" s="3"/>
    </row>
    <row r="42" spans="1:23" s="7" customFormat="1" ht="12.75" x14ac:dyDescent="0.2">
      <c r="A42" s="90"/>
      <c r="B42" s="59">
        <v>38</v>
      </c>
      <c r="C42" s="62"/>
      <c r="D42" s="62"/>
      <c r="E42" s="62"/>
      <c r="F42" s="75"/>
      <c r="G42" s="200"/>
      <c r="H42" s="63">
        <f t="shared" si="2"/>
        <v>0</v>
      </c>
      <c r="I42" s="29"/>
      <c r="J42" s="3"/>
      <c r="K42" s="3"/>
      <c r="L42" s="3"/>
      <c r="M42" s="3"/>
      <c r="N42" s="3"/>
      <c r="O42" s="3"/>
      <c r="P42" s="3"/>
      <c r="Q42" s="3"/>
      <c r="R42" s="3"/>
      <c r="S42" s="3"/>
      <c r="T42" s="3"/>
      <c r="U42" s="3"/>
      <c r="V42" s="3"/>
      <c r="W42" s="3"/>
    </row>
    <row r="43" spans="1:23" s="7" customFormat="1" ht="12.75" x14ac:dyDescent="0.2">
      <c r="A43" s="90"/>
      <c r="B43" s="59">
        <v>39</v>
      </c>
      <c r="C43" s="62"/>
      <c r="D43" s="62"/>
      <c r="E43" s="62"/>
      <c r="F43" s="75"/>
      <c r="G43" s="200"/>
      <c r="H43" s="63">
        <f t="shared" si="2"/>
        <v>0</v>
      </c>
      <c r="I43" s="29"/>
      <c r="J43" s="3"/>
      <c r="K43" s="3"/>
      <c r="L43" s="3"/>
      <c r="M43" s="3"/>
      <c r="N43" s="3"/>
      <c r="O43" s="3"/>
      <c r="P43" s="3"/>
      <c r="Q43" s="3"/>
      <c r="R43" s="3"/>
      <c r="S43" s="3"/>
      <c r="T43" s="3"/>
      <c r="U43" s="3"/>
      <c r="V43" s="3"/>
      <c r="W43" s="3"/>
    </row>
    <row r="44" spans="1:23" s="7" customFormat="1" ht="12.75" x14ac:dyDescent="0.2">
      <c r="A44" s="90"/>
      <c r="B44" s="59">
        <v>40</v>
      </c>
      <c r="C44" s="62"/>
      <c r="D44" s="62"/>
      <c r="E44" s="62"/>
      <c r="F44" s="75"/>
      <c r="G44" s="200"/>
      <c r="H44" s="63">
        <f t="shared" si="2"/>
        <v>0</v>
      </c>
      <c r="I44" s="29"/>
      <c r="J44" s="3"/>
      <c r="K44" s="3"/>
      <c r="L44" s="3"/>
      <c r="M44" s="3"/>
      <c r="N44" s="3"/>
      <c r="O44" s="3"/>
      <c r="P44" s="3"/>
      <c r="Q44" s="3"/>
      <c r="R44" s="3"/>
      <c r="S44" s="3"/>
      <c r="T44" s="3"/>
      <c r="U44" s="3"/>
      <c r="V44" s="3"/>
      <c r="W44" s="3"/>
    </row>
    <row r="45" spans="1:23" s="7" customFormat="1" ht="12.75" x14ac:dyDescent="0.2">
      <c r="A45" s="90"/>
      <c r="B45" s="59">
        <v>41</v>
      </c>
      <c r="C45" s="62"/>
      <c r="D45" s="62"/>
      <c r="E45" s="62"/>
      <c r="F45" s="75"/>
      <c r="G45" s="200"/>
      <c r="H45" s="63">
        <f t="shared" si="2"/>
        <v>0</v>
      </c>
      <c r="I45" s="29"/>
      <c r="J45" s="3"/>
      <c r="K45" s="3"/>
      <c r="L45" s="3"/>
      <c r="M45" s="3"/>
      <c r="N45" s="3"/>
      <c r="O45" s="3"/>
      <c r="P45" s="3"/>
      <c r="Q45" s="3"/>
      <c r="R45" s="3"/>
      <c r="S45" s="3"/>
      <c r="T45" s="3"/>
      <c r="U45" s="3"/>
      <c r="V45" s="3"/>
      <c r="W45" s="3"/>
    </row>
    <row r="46" spans="1:23" s="7" customFormat="1" ht="12.75" x14ac:dyDescent="0.2">
      <c r="A46" s="90"/>
      <c r="B46" s="59">
        <v>42</v>
      </c>
      <c r="C46" s="62"/>
      <c r="D46" s="62"/>
      <c r="E46" s="62"/>
      <c r="F46" s="75"/>
      <c r="G46" s="200"/>
      <c r="H46" s="63">
        <f t="shared" si="2"/>
        <v>0</v>
      </c>
      <c r="I46" s="29"/>
      <c r="J46" s="3"/>
      <c r="K46" s="3"/>
      <c r="L46" s="3"/>
      <c r="M46" s="3"/>
      <c r="N46" s="3"/>
      <c r="O46" s="3"/>
      <c r="P46" s="3"/>
      <c r="Q46" s="3"/>
      <c r="R46" s="3"/>
      <c r="S46" s="3"/>
      <c r="T46" s="3"/>
      <c r="U46" s="3"/>
      <c r="V46" s="3"/>
      <c r="W46" s="3"/>
    </row>
    <row r="47" spans="1:23" s="7" customFormat="1" ht="12.75" x14ac:dyDescent="0.2">
      <c r="A47" s="90"/>
      <c r="B47" s="59">
        <v>43</v>
      </c>
      <c r="C47" s="62"/>
      <c r="D47" s="62"/>
      <c r="E47" s="62"/>
      <c r="F47" s="75"/>
      <c r="G47" s="200"/>
      <c r="H47" s="63">
        <f t="shared" si="2"/>
        <v>0</v>
      </c>
      <c r="I47" s="29"/>
      <c r="J47" s="3"/>
      <c r="K47" s="3"/>
      <c r="L47" s="3"/>
      <c r="M47" s="3"/>
      <c r="N47" s="3"/>
      <c r="O47" s="3"/>
      <c r="P47" s="3"/>
      <c r="Q47" s="3"/>
      <c r="R47" s="3"/>
      <c r="S47" s="3"/>
      <c r="T47" s="3"/>
      <c r="U47" s="3"/>
      <c r="V47" s="3"/>
      <c r="W47" s="3"/>
    </row>
    <row r="48" spans="1:23" s="7" customFormat="1" ht="12.75" x14ac:dyDescent="0.2">
      <c r="A48" s="90"/>
      <c r="B48" s="59">
        <v>44</v>
      </c>
      <c r="C48" s="62"/>
      <c r="D48" s="62"/>
      <c r="E48" s="62"/>
      <c r="F48" s="75"/>
      <c r="G48" s="200"/>
      <c r="H48" s="63">
        <f t="shared" si="2"/>
        <v>0</v>
      </c>
      <c r="I48" s="29"/>
      <c r="J48" s="3"/>
      <c r="K48" s="3"/>
      <c r="L48" s="3"/>
      <c r="M48" s="3"/>
      <c r="N48" s="3"/>
      <c r="O48" s="3"/>
      <c r="P48" s="3"/>
      <c r="Q48" s="3"/>
      <c r="R48" s="3"/>
      <c r="S48" s="3"/>
      <c r="T48" s="3"/>
      <c r="U48" s="3"/>
      <c r="V48" s="3"/>
      <c r="W48" s="3"/>
    </row>
    <row r="49" spans="1:23" s="7" customFormat="1" ht="12.75" x14ac:dyDescent="0.2">
      <c r="A49" s="90"/>
      <c r="B49" s="59">
        <v>45</v>
      </c>
      <c r="C49" s="62"/>
      <c r="D49" s="62"/>
      <c r="E49" s="62"/>
      <c r="F49" s="75"/>
      <c r="G49" s="200"/>
      <c r="H49" s="63">
        <f t="shared" si="2"/>
        <v>0</v>
      </c>
      <c r="I49" s="29"/>
      <c r="J49" s="3"/>
      <c r="K49" s="3"/>
      <c r="L49" s="3"/>
      <c r="M49" s="3"/>
      <c r="N49" s="3"/>
      <c r="O49" s="3"/>
      <c r="P49" s="3"/>
      <c r="Q49" s="3"/>
      <c r="R49" s="3"/>
      <c r="S49" s="3"/>
      <c r="T49" s="3"/>
      <c r="U49" s="3"/>
      <c r="V49" s="3"/>
      <c r="W49" s="3"/>
    </row>
    <row r="50" spans="1:23" s="7" customFormat="1" ht="12.75" x14ac:dyDescent="0.2">
      <c r="A50" s="90"/>
      <c r="B50" s="59">
        <v>46</v>
      </c>
      <c r="C50" s="62"/>
      <c r="D50" s="62"/>
      <c r="E50" s="62"/>
      <c r="F50" s="75"/>
      <c r="G50" s="200"/>
      <c r="H50" s="63">
        <f t="shared" si="2"/>
        <v>0</v>
      </c>
      <c r="I50" s="29"/>
      <c r="J50" s="3"/>
      <c r="K50" s="3"/>
      <c r="L50" s="3"/>
      <c r="M50" s="3"/>
      <c r="N50" s="3"/>
      <c r="O50" s="3"/>
      <c r="P50" s="3"/>
      <c r="Q50" s="3"/>
      <c r="R50" s="3"/>
      <c r="S50" s="3"/>
      <c r="T50" s="3"/>
      <c r="U50" s="3"/>
      <c r="V50" s="3"/>
      <c r="W50" s="3"/>
    </row>
    <row r="51" spans="1:23" s="7" customFormat="1" ht="12.75" x14ac:dyDescent="0.2">
      <c r="A51" s="90"/>
      <c r="B51" s="59">
        <v>47</v>
      </c>
      <c r="C51" s="62"/>
      <c r="D51" s="62"/>
      <c r="E51" s="62"/>
      <c r="F51" s="75"/>
      <c r="G51" s="200"/>
      <c r="H51" s="63">
        <f t="shared" si="2"/>
        <v>0</v>
      </c>
      <c r="I51" s="29"/>
      <c r="J51" s="3"/>
      <c r="K51" s="3"/>
      <c r="L51" s="3"/>
      <c r="M51" s="3"/>
      <c r="N51" s="3"/>
      <c r="O51" s="3"/>
      <c r="P51" s="3"/>
      <c r="Q51" s="3"/>
      <c r="R51" s="3"/>
      <c r="S51" s="3"/>
      <c r="T51" s="3"/>
      <c r="U51" s="3"/>
      <c r="V51" s="3"/>
      <c r="W51" s="3"/>
    </row>
    <row r="52" spans="1:23" s="7" customFormat="1" ht="12.75" x14ac:dyDescent="0.2">
      <c r="A52" s="90"/>
      <c r="B52" s="59">
        <v>48</v>
      </c>
      <c r="C52" s="62"/>
      <c r="D52" s="62"/>
      <c r="E52" s="62"/>
      <c r="F52" s="75"/>
      <c r="G52" s="200"/>
      <c r="H52" s="63">
        <f t="shared" si="2"/>
        <v>0</v>
      </c>
      <c r="I52" s="29"/>
      <c r="J52" s="3"/>
      <c r="K52" s="3"/>
      <c r="L52" s="3"/>
      <c r="M52" s="3"/>
      <c r="N52" s="3"/>
      <c r="O52" s="3"/>
      <c r="P52" s="3"/>
      <c r="Q52" s="3"/>
      <c r="R52" s="3"/>
      <c r="S52" s="3"/>
      <c r="T52" s="3"/>
      <c r="U52" s="3"/>
      <c r="V52" s="3"/>
      <c r="W52" s="3"/>
    </row>
    <row r="53" spans="1:23" s="7" customFormat="1" ht="12.75" x14ac:dyDescent="0.2">
      <c r="A53" s="90"/>
      <c r="B53" s="59">
        <v>49</v>
      </c>
      <c r="C53" s="62"/>
      <c r="D53" s="62"/>
      <c r="E53" s="62"/>
      <c r="F53" s="75"/>
      <c r="G53" s="200"/>
      <c r="H53" s="63">
        <f t="shared" si="2"/>
        <v>0</v>
      </c>
      <c r="I53" s="29"/>
      <c r="J53" s="3"/>
      <c r="K53" s="3"/>
      <c r="L53" s="3"/>
      <c r="M53" s="3"/>
      <c r="N53" s="3"/>
      <c r="O53" s="3"/>
      <c r="P53" s="3"/>
      <c r="Q53" s="3"/>
      <c r="R53" s="3"/>
      <c r="S53" s="3"/>
      <c r="T53" s="3"/>
      <c r="U53" s="3"/>
      <c r="V53" s="3"/>
      <c r="W53" s="3"/>
    </row>
    <row r="54" spans="1:23" s="7" customFormat="1" ht="12.75" x14ac:dyDescent="0.2">
      <c r="A54" s="90"/>
      <c r="B54" s="59">
        <v>50</v>
      </c>
      <c r="C54" s="62"/>
      <c r="D54" s="62"/>
      <c r="E54" s="62"/>
      <c r="F54" s="75"/>
      <c r="G54" s="200"/>
      <c r="H54" s="63">
        <f t="shared" si="2"/>
        <v>0</v>
      </c>
      <c r="I54" s="29"/>
      <c r="J54" s="3"/>
      <c r="K54" s="3"/>
      <c r="L54" s="3"/>
      <c r="M54" s="3"/>
      <c r="N54" s="3"/>
      <c r="O54" s="3"/>
      <c r="P54" s="3"/>
      <c r="Q54" s="3"/>
      <c r="R54" s="3"/>
      <c r="S54" s="3"/>
      <c r="T54" s="3"/>
      <c r="U54" s="3"/>
      <c r="V54" s="3"/>
      <c r="W54" s="3"/>
    </row>
    <row r="55" spans="1:23" s="7" customFormat="1" ht="12.75" x14ac:dyDescent="0.2">
      <c r="A55" s="90"/>
      <c r="B55" s="59">
        <v>51</v>
      </c>
      <c r="C55" s="62"/>
      <c r="D55" s="62"/>
      <c r="E55" s="62"/>
      <c r="F55" s="75"/>
      <c r="G55" s="200"/>
      <c r="H55" s="63">
        <f t="shared" si="2"/>
        <v>0</v>
      </c>
      <c r="I55" s="29"/>
      <c r="J55" s="3"/>
      <c r="K55" s="3"/>
      <c r="L55" s="3"/>
      <c r="M55" s="3"/>
      <c r="N55" s="3"/>
      <c r="O55" s="3"/>
      <c r="P55" s="3"/>
      <c r="Q55" s="3"/>
      <c r="R55" s="3"/>
      <c r="S55" s="3"/>
      <c r="T55" s="3"/>
      <c r="U55" s="3"/>
      <c r="V55" s="3"/>
      <c r="W55" s="3"/>
    </row>
    <row r="56" spans="1:23" s="7" customFormat="1" ht="12.75" x14ac:dyDescent="0.2">
      <c r="A56" s="90"/>
      <c r="B56" s="59">
        <v>52</v>
      </c>
      <c r="C56" s="62"/>
      <c r="D56" s="62"/>
      <c r="E56" s="62"/>
      <c r="F56" s="75"/>
      <c r="G56" s="200"/>
      <c r="H56" s="63">
        <f t="shared" si="2"/>
        <v>0</v>
      </c>
      <c r="I56" s="29"/>
      <c r="J56" s="3"/>
      <c r="K56" s="3"/>
      <c r="L56" s="3"/>
      <c r="M56" s="3"/>
      <c r="N56" s="3"/>
      <c r="O56" s="3"/>
      <c r="P56" s="3"/>
      <c r="Q56" s="3"/>
      <c r="R56" s="3"/>
      <c r="S56" s="3"/>
      <c r="T56" s="3"/>
      <c r="U56" s="3"/>
      <c r="V56" s="3"/>
      <c r="W56" s="3"/>
    </row>
    <row r="57" spans="1:23" s="7" customFormat="1" ht="12.75" x14ac:dyDescent="0.2">
      <c r="A57" s="90"/>
      <c r="B57" s="59">
        <v>53</v>
      </c>
      <c r="C57" s="62"/>
      <c r="D57" s="62"/>
      <c r="E57" s="62"/>
      <c r="F57" s="75"/>
      <c r="G57" s="200"/>
      <c r="H57" s="63">
        <f t="shared" si="2"/>
        <v>0</v>
      </c>
      <c r="I57" s="29"/>
      <c r="J57" s="3"/>
      <c r="K57" s="3"/>
      <c r="L57" s="3"/>
      <c r="M57" s="3"/>
      <c r="N57" s="3"/>
      <c r="O57" s="3"/>
      <c r="P57" s="3"/>
      <c r="Q57" s="3"/>
      <c r="R57" s="3"/>
      <c r="S57" s="3"/>
      <c r="T57" s="3"/>
      <c r="U57" s="3"/>
      <c r="V57" s="3"/>
      <c r="W57" s="3"/>
    </row>
    <row r="58" spans="1:23" s="7" customFormat="1" ht="12.75" x14ac:dyDescent="0.2">
      <c r="A58" s="90"/>
      <c r="B58" s="59">
        <v>54</v>
      </c>
      <c r="C58" s="62"/>
      <c r="D58" s="62"/>
      <c r="E58" s="62"/>
      <c r="F58" s="75"/>
      <c r="G58" s="200"/>
      <c r="H58" s="63">
        <f t="shared" si="2"/>
        <v>0</v>
      </c>
      <c r="I58" s="29"/>
      <c r="J58" s="3"/>
      <c r="K58" s="3"/>
      <c r="L58" s="3"/>
      <c r="M58" s="3"/>
      <c r="N58" s="3"/>
      <c r="O58" s="3"/>
      <c r="P58" s="3"/>
      <c r="Q58" s="3"/>
      <c r="R58" s="3"/>
      <c r="S58" s="3"/>
      <c r="T58" s="3"/>
      <c r="U58" s="3"/>
      <c r="V58" s="3"/>
      <c r="W58" s="3"/>
    </row>
    <row r="59" spans="1:23" s="7" customFormat="1" ht="12.75" x14ac:dyDescent="0.2">
      <c r="A59" s="90"/>
      <c r="B59" s="59">
        <v>55</v>
      </c>
      <c r="C59" s="62"/>
      <c r="D59" s="62"/>
      <c r="E59" s="62"/>
      <c r="F59" s="75"/>
      <c r="G59" s="200"/>
      <c r="H59" s="63">
        <f t="shared" si="2"/>
        <v>0</v>
      </c>
      <c r="I59" s="29"/>
      <c r="J59" s="3"/>
      <c r="K59" s="3"/>
      <c r="L59" s="3"/>
      <c r="M59" s="3"/>
      <c r="N59" s="3"/>
      <c r="O59" s="3"/>
      <c r="P59" s="3"/>
      <c r="Q59" s="3"/>
      <c r="R59" s="3"/>
      <c r="S59" s="3"/>
      <c r="T59" s="3"/>
      <c r="U59" s="3"/>
      <c r="V59" s="3"/>
      <c r="W59" s="3"/>
    </row>
    <row r="60" spans="1:23" s="7" customFormat="1" ht="12.75" x14ac:dyDescent="0.2">
      <c r="A60" s="90"/>
      <c r="B60" s="59">
        <v>56</v>
      </c>
      <c r="C60" s="62"/>
      <c r="D60" s="62"/>
      <c r="E60" s="62"/>
      <c r="F60" s="75"/>
      <c r="G60" s="200"/>
      <c r="H60" s="63">
        <f t="shared" si="2"/>
        <v>0</v>
      </c>
      <c r="I60" s="29"/>
      <c r="J60" s="3"/>
      <c r="K60" s="3"/>
      <c r="L60" s="3"/>
      <c r="M60" s="3"/>
      <c r="N60" s="3"/>
      <c r="O60" s="3"/>
      <c r="P60" s="3"/>
      <c r="Q60" s="3"/>
      <c r="R60" s="3"/>
      <c r="S60" s="3"/>
      <c r="T60" s="3"/>
      <c r="U60" s="3"/>
      <c r="V60" s="3"/>
      <c r="W60" s="3"/>
    </row>
    <row r="61" spans="1:23" s="7" customFormat="1" ht="12.75" x14ac:dyDescent="0.2">
      <c r="A61" s="90"/>
      <c r="B61" s="59">
        <v>57</v>
      </c>
      <c r="C61" s="62"/>
      <c r="D61" s="62"/>
      <c r="E61" s="62"/>
      <c r="F61" s="75"/>
      <c r="G61" s="200"/>
      <c r="H61" s="63">
        <f t="shared" si="2"/>
        <v>0</v>
      </c>
      <c r="I61" s="29"/>
      <c r="J61" s="3"/>
      <c r="K61" s="3"/>
      <c r="L61" s="3"/>
      <c r="M61" s="3"/>
      <c r="N61" s="3"/>
      <c r="O61" s="3"/>
      <c r="P61" s="3"/>
      <c r="Q61" s="3"/>
      <c r="R61" s="3"/>
      <c r="S61" s="3"/>
      <c r="T61" s="3"/>
      <c r="U61" s="3"/>
      <c r="V61" s="3"/>
      <c r="W61" s="3"/>
    </row>
    <row r="62" spans="1:23" s="7" customFormat="1" ht="12.75" x14ac:dyDescent="0.2">
      <c r="A62" s="90"/>
      <c r="B62" s="59">
        <v>58</v>
      </c>
      <c r="C62" s="62"/>
      <c r="D62" s="62"/>
      <c r="E62" s="62"/>
      <c r="F62" s="75"/>
      <c r="G62" s="200"/>
      <c r="H62" s="63">
        <f t="shared" si="2"/>
        <v>0</v>
      </c>
      <c r="I62" s="29"/>
      <c r="J62" s="3"/>
      <c r="K62" s="3"/>
      <c r="L62" s="3"/>
      <c r="M62" s="3"/>
      <c r="N62" s="3"/>
      <c r="O62" s="3"/>
      <c r="P62" s="3"/>
      <c r="Q62" s="3"/>
      <c r="R62" s="3"/>
      <c r="S62" s="3"/>
      <c r="T62" s="3"/>
      <c r="U62" s="3"/>
      <c r="V62" s="3"/>
      <c r="W62" s="3"/>
    </row>
    <row r="63" spans="1:23" s="7" customFormat="1" ht="12.75" x14ac:dyDescent="0.2">
      <c r="A63" s="90"/>
      <c r="B63" s="59">
        <v>59</v>
      </c>
      <c r="C63" s="62"/>
      <c r="D63" s="62"/>
      <c r="E63" s="62"/>
      <c r="F63" s="75"/>
      <c r="G63" s="200"/>
      <c r="H63" s="63">
        <f t="shared" si="2"/>
        <v>0</v>
      </c>
      <c r="I63" s="29"/>
      <c r="J63" s="3"/>
      <c r="K63" s="3"/>
      <c r="L63" s="3"/>
      <c r="M63" s="3"/>
      <c r="N63" s="3"/>
      <c r="O63" s="3"/>
      <c r="P63" s="3"/>
      <c r="Q63" s="3"/>
      <c r="R63" s="3"/>
      <c r="S63" s="3"/>
      <c r="T63" s="3"/>
      <c r="U63" s="3"/>
      <c r="V63" s="3"/>
      <c r="W63" s="3"/>
    </row>
    <row r="64" spans="1:23" s="7" customFormat="1" ht="12.75" x14ac:dyDescent="0.2">
      <c r="A64" s="90"/>
      <c r="B64" s="59">
        <v>60</v>
      </c>
      <c r="C64" s="62"/>
      <c r="D64" s="62"/>
      <c r="E64" s="62"/>
      <c r="F64" s="75"/>
      <c r="G64" s="200"/>
      <c r="H64" s="63">
        <f t="shared" si="2"/>
        <v>0</v>
      </c>
      <c r="I64" s="29"/>
      <c r="J64" s="3"/>
      <c r="K64" s="3"/>
      <c r="L64" s="3"/>
      <c r="M64" s="3"/>
      <c r="N64" s="3"/>
      <c r="O64" s="3"/>
      <c r="P64" s="3"/>
      <c r="Q64" s="3"/>
      <c r="R64" s="3"/>
      <c r="S64" s="3"/>
      <c r="T64" s="3"/>
      <c r="U64" s="3"/>
      <c r="V64" s="3"/>
      <c r="W64" s="3"/>
    </row>
    <row r="65" spans="1:23" s="7" customFormat="1" ht="12.75" x14ac:dyDescent="0.2">
      <c r="A65" s="90"/>
      <c r="B65" s="59">
        <v>61</v>
      </c>
      <c r="C65" s="62"/>
      <c r="D65" s="62"/>
      <c r="E65" s="62"/>
      <c r="F65" s="75"/>
      <c r="G65" s="200"/>
      <c r="H65" s="63">
        <f t="shared" si="2"/>
        <v>0</v>
      </c>
      <c r="I65" s="29"/>
      <c r="J65" s="3"/>
      <c r="K65" s="3"/>
      <c r="L65" s="3"/>
      <c r="M65" s="3"/>
      <c r="N65" s="3"/>
      <c r="O65" s="3"/>
      <c r="P65" s="3"/>
      <c r="Q65" s="3"/>
      <c r="R65" s="3"/>
      <c r="S65" s="3"/>
      <c r="T65" s="3"/>
      <c r="U65" s="3"/>
      <c r="V65" s="3"/>
      <c r="W65" s="3"/>
    </row>
    <row r="66" spans="1:23" s="7" customFormat="1" ht="12.75" x14ac:dyDescent="0.2">
      <c r="A66" s="90"/>
      <c r="B66" s="59">
        <v>62</v>
      </c>
      <c r="C66" s="62"/>
      <c r="D66" s="62"/>
      <c r="E66" s="62"/>
      <c r="F66" s="75"/>
      <c r="G66" s="200"/>
      <c r="H66" s="63">
        <f t="shared" si="2"/>
        <v>0</v>
      </c>
      <c r="I66" s="29"/>
      <c r="J66" s="3"/>
      <c r="K66" s="3"/>
      <c r="L66" s="3"/>
      <c r="M66" s="3"/>
      <c r="N66" s="3"/>
      <c r="O66" s="3"/>
      <c r="P66" s="3"/>
      <c r="Q66" s="3"/>
      <c r="R66" s="3"/>
      <c r="S66" s="3"/>
      <c r="T66" s="3"/>
      <c r="U66" s="3"/>
      <c r="V66" s="3"/>
      <c r="W66" s="3"/>
    </row>
    <row r="67" spans="1:23" s="7" customFormat="1" ht="12.75" x14ac:dyDescent="0.2">
      <c r="A67" s="90"/>
      <c r="B67" s="59">
        <v>63</v>
      </c>
      <c r="C67" s="62"/>
      <c r="D67" s="62"/>
      <c r="E67" s="62"/>
      <c r="F67" s="75"/>
      <c r="G67" s="200"/>
      <c r="H67" s="63">
        <f t="shared" si="2"/>
        <v>0</v>
      </c>
      <c r="I67" s="29"/>
      <c r="J67" s="3"/>
      <c r="K67" s="3"/>
      <c r="L67" s="3"/>
      <c r="M67" s="3"/>
      <c r="N67" s="3"/>
      <c r="O67" s="3"/>
      <c r="P67" s="3"/>
      <c r="Q67" s="3"/>
      <c r="R67" s="3"/>
      <c r="S67" s="3"/>
      <c r="T67" s="3"/>
      <c r="U67" s="3"/>
      <c r="V67" s="3"/>
      <c r="W67" s="3"/>
    </row>
    <row r="68" spans="1:23" s="7" customFormat="1" ht="12.75" x14ac:dyDescent="0.2">
      <c r="A68" s="90"/>
      <c r="B68" s="59">
        <v>64</v>
      </c>
      <c r="C68" s="62"/>
      <c r="D68" s="62"/>
      <c r="E68" s="62"/>
      <c r="F68" s="75"/>
      <c r="G68" s="200"/>
      <c r="H68" s="63">
        <f t="shared" si="2"/>
        <v>0</v>
      </c>
      <c r="I68" s="29"/>
      <c r="J68" s="3"/>
      <c r="K68" s="3"/>
      <c r="L68" s="3"/>
      <c r="M68" s="3"/>
      <c r="N68" s="3"/>
      <c r="O68" s="3"/>
      <c r="P68" s="3"/>
      <c r="Q68" s="3"/>
      <c r="R68" s="3"/>
      <c r="S68" s="3"/>
      <c r="T68" s="3"/>
      <c r="U68" s="3"/>
      <c r="V68" s="3"/>
      <c r="W68" s="3"/>
    </row>
    <row r="69" spans="1:23" s="7" customFormat="1" ht="12.75" x14ac:dyDescent="0.2">
      <c r="A69" s="90"/>
      <c r="B69" s="59">
        <v>65</v>
      </c>
      <c r="C69" s="62"/>
      <c r="D69" s="62"/>
      <c r="E69" s="62"/>
      <c r="F69" s="75"/>
      <c r="G69" s="200"/>
      <c r="H69" s="63">
        <f t="shared" si="2"/>
        <v>0</v>
      </c>
      <c r="I69" s="29"/>
      <c r="J69" s="3"/>
      <c r="K69" s="3"/>
      <c r="L69" s="3"/>
      <c r="M69" s="3"/>
      <c r="N69" s="3"/>
      <c r="O69" s="3"/>
      <c r="P69" s="3"/>
      <c r="Q69" s="3"/>
      <c r="R69" s="3"/>
      <c r="S69" s="3"/>
      <c r="T69" s="3"/>
      <c r="U69" s="3"/>
      <c r="V69" s="3"/>
      <c r="W69" s="3"/>
    </row>
    <row r="70" spans="1:23" s="7" customFormat="1" ht="12.75" x14ac:dyDescent="0.2">
      <c r="A70" s="90"/>
      <c r="B70" s="59">
        <v>66</v>
      </c>
      <c r="C70" s="62"/>
      <c r="D70" s="62"/>
      <c r="E70" s="62"/>
      <c r="F70" s="75"/>
      <c r="G70" s="200"/>
      <c r="H70" s="63">
        <f t="shared" si="2"/>
        <v>0</v>
      </c>
      <c r="I70" s="29"/>
      <c r="J70" s="3"/>
      <c r="K70" s="3"/>
      <c r="L70" s="3"/>
      <c r="M70" s="3"/>
      <c r="N70" s="3"/>
      <c r="O70" s="3"/>
      <c r="P70" s="3"/>
      <c r="Q70" s="3"/>
      <c r="R70" s="3"/>
      <c r="S70" s="3"/>
      <c r="T70" s="3"/>
      <c r="U70" s="3"/>
      <c r="V70" s="3"/>
      <c r="W70" s="3"/>
    </row>
    <row r="71" spans="1:23" s="7" customFormat="1" ht="12.75" x14ac:dyDescent="0.2">
      <c r="A71" s="90"/>
      <c r="B71" s="59">
        <v>67</v>
      </c>
      <c r="C71" s="62"/>
      <c r="D71" s="62"/>
      <c r="E71" s="62"/>
      <c r="F71" s="75"/>
      <c r="G71" s="200"/>
      <c r="H71" s="63">
        <f t="shared" si="2"/>
        <v>0</v>
      </c>
      <c r="I71" s="29"/>
      <c r="J71" s="3"/>
      <c r="K71" s="3"/>
      <c r="L71" s="3"/>
      <c r="M71" s="3"/>
      <c r="N71" s="3"/>
      <c r="O71" s="3"/>
      <c r="P71" s="3"/>
      <c r="Q71" s="3"/>
      <c r="R71" s="3"/>
      <c r="S71" s="3"/>
      <c r="T71" s="3"/>
      <c r="U71" s="3"/>
      <c r="V71" s="3"/>
      <c r="W71" s="3"/>
    </row>
    <row r="72" spans="1:23" s="7" customFormat="1" ht="12.75" x14ac:dyDescent="0.2">
      <c r="A72" s="90"/>
      <c r="B72" s="59">
        <v>68</v>
      </c>
      <c r="C72" s="62"/>
      <c r="D72" s="62"/>
      <c r="E72" s="62"/>
      <c r="F72" s="75"/>
      <c r="G72" s="200"/>
      <c r="H72" s="63">
        <f t="shared" si="2"/>
        <v>0</v>
      </c>
      <c r="I72" s="29"/>
      <c r="J72" s="3"/>
      <c r="K72" s="3"/>
      <c r="L72" s="3"/>
      <c r="M72" s="3"/>
      <c r="N72" s="3"/>
      <c r="O72" s="3"/>
      <c r="P72" s="3"/>
      <c r="Q72" s="3"/>
      <c r="R72" s="3"/>
      <c r="S72" s="3"/>
      <c r="T72" s="3"/>
      <c r="U72" s="3"/>
      <c r="V72" s="3"/>
      <c r="W72" s="3"/>
    </row>
    <row r="73" spans="1:23" s="7" customFormat="1" ht="12.75" x14ac:dyDescent="0.2">
      <c r="A73" s="90"/>
      <c r="B73" s="59">
        <v>69</v>
      </c>
      <c r="C73" s="62"/>
      <c r="D73" s="62"/>
      <c r="E73" s="62"/>
      <c r="F73" s="75"/>
      <c r="G73" s="200"/>
      <c r="H73" s="63">
        <f t="shared" si="2"/>
        <v>0</v>
      </c>
      <c r="I73" s="29"/>
      <c r="J73" s="3"/>
      <c r="K73" s="3"/>
      <c r="L73" s="3"/>
      <c r="M73" s="3"/>
      <c r="N73" s="3"/>
      <c r="O73" s="3"/>
      <c r="P73" s="3"/>
      <c r="Q73" s="3"/>
      <c r="R73" s="3"/>
      <c r="S73" s="3"/>
      <c r="T73" s="3"/>
      <c r="U73" s="3"/>
      <c r="V73" s="3"/>
      <c r="W73" s="3"/>
    </row>
    <row r="74" spans="1:23" s="7" customFormat="1" ht="12.75" x14ac:dyDescent="0.2">
      <c r="A74" s="90"/>
      <c r="B74" s="59">
        <v>70</v>
      </c>
      <c r="C74" s="62"/>
      <c r="D74" s="62"/>
      <c r="E74" s="62"/>
      <c r="F74" s="75"/>
      <c r="G74" s="200"/>
      <c r="H74" s="63">
        <f t="shared" si="2"/>
        <v>0</v>
      </c>
      <c r="I74" s="29"/>
      <c r="J74" s="3"/>
      <c r="K74" s="3"/>
      <c r="L74" s="3"/>
      <c r="M74" s="3"/>
      <c r="N74" s="3"/>
      <c r="O74" s="3"/>
      <c r="P74" s="3"/>
      <c r="Q74" s="3"/>
      <c r="R74" s="3"/>
      <c r="S74" s="3"/>
      <c r="T74" s="3"/>
      <c r="U74" s="3"/>
      <c r="V74" s="3"/>
      <c r="W74" s="3"/>
    </row>
    <row r="75" spans="1:23" s="7" customFormat="1" ht="12.75" x14ac:dyDescent="0.2">
      <c r="A75" s="90"/>
      <c r="B75" s="59">
        <v>71</v>
      </c>
      <c r="C75" s="62"/>
      <c r="D75" s="62"/>
      <c r="E75" s="62"/>
      <c r="F75" s="75"/>
      <c r="G75" s="200"/>
      <c r="H75" s="63">
        <f t="shared" si="2"/>
        <v>0</v>
      </c>
      <c r="I75" s="29"/>
      <c r="J75" s="3"/>
      <c r="K75" s="3"/>
      <c r="L75" s="3"/>
      <c r="M75" s="3"/>
      <c r="N75" s="3"/>
      <c r="O75" s="3"/>
      <c r="P75" s="3"/>
      <c r="Q75" s="3"/>
      <c r="R75" s="3"/>
      <c r="S75" s="3"/>
      <c r="T75" s="3"/>
      <c r="U75" s="3"/>
      <c r="V75" s="3"/>
      <c r="W75" s="3"/>
    </row>
    <row r="76" spans="1:23" s="7" customFormat="1" ht="12.75" x14ac:dyDescent="0.2">
      <c r="A76" s="90"/>
      <c r="B76" s="59">
        <v>72</v>
      </c>
      <c r="C76" s="62"/>
      <c r="D76" s="62"/>
      <c r="E76" s="62"/>
      <c r="F76" s="75"/>
      <c r="G76" s="200"/>
      <c r="H76" s="63">
        <f t="shared" si="2"/>
        <v>0</v>
      </c>
      <c r="I76" s="29"/>
      <c r="J76" s="3"/>
      <c r="K76" s="3"/>
      <c r="L76" s="3"/>
      <c r="M76" s="3"/>
      <c r="N76" s="3"/>
      <c r="O76" s="3"/>
      <c r="P76" s="3"/>
      <c r="Q76" s="3"/>
      <c r="R76" s="3"/>
      <c r="S76" s="3"/>
      <c r="T76" s="3"/>
      <c r="U76" s="3"/>
      <c r="V76" s="3"/>
      <c r="W76" s="3"/>
    </row>
    <row r="77" spans="1:23" s="7" customFormat="1" ht="12.75" x14ac:dyDescent="0.2">
      <c r="A77" s="90"/>
      <c r="B77" s="59">
        <v>73</v>
      </c>
      <c r="C77" s="62"/>
      <c r="D77" s="62"/>
      <c r="E77" s="62"/>
      <c r="F77" s="75"/>
      <c r="G77" s="200"/>
      <c r="H77" s="63">
        <f t="shared" si="2"/>
        <v>0</v>
      </c>
      <c r="I77" s="29"/>
      <c r="J77" s="3"/>
      <c r="K77" s="3"/>
      <c r="L77" s="3"/>
      <c r="M77" s="3"/>
      <c r="N77" s="3"/>
      <c r="O77" s="3"/>
      <c r="P77" s="3"/>
      <c r="Q77" s="3"/>
      <c r="R77" s="3"/>
      <c r="S77" s="3"/>
      <c r="T77" s="3"/>
      <c r="U77" s="3"/>
      <c r="V77" s="3"/>
      <c r="W77" s="3"/>
    </row>
    <row r="78" spans="1:23" s="7" customFormat="1" ht="12.75" x14ac:dyDescent="0.2">
      <c r="A78" s="90"/>
      <c r="B78" s="59">
        <v>74</v>
      </c>
      <c r="C78" s="62"/>
      <c r="D78" s="62"/>
      <c r="E78" s="62"/>
      <c r="F78" s="75"/>
      <c r="G78" s="200"/>
      <c r="H78" s="63">
        <f t="shared" si="2"/>
        <v>0</v>
      </c>
      <c r="I78" s="29"/>
      <c r="J78" s="3"/>
      <c r="K78" s="3"/>
      <c r="L78" s="3"/>
      <c r="M78" s="3"/>
      <c r="N78" s="3"/>
      <c r="O78" s="3"/>
      <c r="P78" s="3"/>
      <c r="Q78" s="3"/>
      <c r="R78" s="3"/>
      <c r="S78" s="3"/>
      <c r="T78" s="3"/>
      <c r="U78" s="3"/>
      <c r="V78" s="3"/>
      <c r="W78" s="3"/>
    </row>
    <row r="79" spans="1:23" s="7" customFormat="1" ht="12.75" x14ac:dyDescent="0.2">
      <c r="A79" s="90"/>
      <c r="B79" s="59">
        <v>75</v>
      </c>
      <c r="C79" s="62"/>
      <c r="D79" s="62"/>
      <c r="E79" s="62"/>
      <c r="F79" s="75"/>
      <c r="G79" s="200"/>
      <c r="H79" s="63">
        <f t="shared" si="2"/>
        <v>0</v>
      </c>
      <c r="I79" s="29"/>
      <c r="J79" s="3"/>
      <c r="K79" s="3"/>
      <c r="L79" s="3"/>
      <c r="M79" s="3"/>
      <c r="N79" s="3"/>
      <c r="O79" s="3"/>
      <c r="P79" s="3"/>
      <c r="Q79" s="3"/>
      <c r="R79" s="3"/>
      <c r="S79" s="3"/>
      <c r="T79" s="3"/>
      <c r="U79" s="3"/>
      <c r="V79" s="3"/>
      <c r="W79" s="3"/>
    </row>
    <row r="80" spans="1:23" s="7" customFormat="1" ht="12.75" x14ac:dyDescent="0.2">
      <c r="A80" s="90"/>
      <c r="B80" s="59">
        <v>76</v>
      </c>
      <c r="C80" s="62"/>
      <c r="D80" s="62"/>
      <c r="E80" s="62"/>
      <c r="F80" s="75"/>
      <c r="G80" s="200"/>
      <c r="H80" s="63">
        <f t="shared" si="2"/>
        <v>0</v>
      </c>
      <c r="I80" s="29"/>
      <c r="J80" s="3"/>
      <c r="K80" s="3"/>
      <c r="L80" s="3"/>
      <c r="M80" s="3"/>
      <c r="N80" s="3"/>
      <c r="O80" s="3"/>
      <c r="P80" s="3"/>
      <c r="Q80" s="3"/>
      <c r="R80" s="3"/>
      <c r="S80" s="3"/>
      <c r="T80" s="3"/>
      <c r="U80" s="3"/>
      <c r="V80" s="3"/>
      <c r="W80" s="3"/>
    </row>
    <row r="81" spans="1:23" s="7" customFormat="1" ht="12.75" x14ac:dyDescent="0.2">
      <c r="A81" s="90"/>
      <c r="B81" s="59">
        <v>77</v>
      </c>
      <c r="C81" s="62"/>
      <c r="D81" s="62"/>
      <c r="E81" s="62"/>
      <c r="F81" s="75"/>
      <c r="G81" s="200"/>
      <c r="H81" s="63">
        <f t="shared" si="2"/>
        <v>0</v>
      </c>
      <c r="I81" s="29"/>
      <c r="J81" s="3"/>
      <c r="K81" s="3"/>
      <c r="L81" s="3"/>
      <c r="M81" s="3"/>
      <c r="N81" s="3"/>
      <c r="O81" s="3"/>
      <c r="P81" s="3"/>
      <c r="Q81" s="3"/>
      <c r="R81" s="3"/>
      <c r="S81" s="3"/>
      <c r="T81" s="3"/>
      <c r="U81" s="3"/>
      <c r="V81" s="3"/>
      <c r="W81" s="3"/>
    </row>
    <row r="82" spans="1:23" s="7" customFormat="1" ht="12.75" x14ac:dyDescent="0.2">
      <c r="A82" s="90"/>
      <c r="B82" s="59">
        <v>78</v>
      </c>
      <c r="C82" s="62"/>
      <c r="D82" s="62"/>
      <c r="E82" s="62"/>
      <c r="F82" s="75"/>
      <c r="G82" s="200"/>
      <c r="H82" s="63">
        <f t="shared" si="2"/>
        <v>0</v>
      </c>
      <c r="I82" s="29"/>
      <c r="J82" s="3"/>
      <c r="K82" s="3"/>
      <c r="L82" s="3"/>
      <c r="M82" s="3"/>
      <c r="N82" s="3"/>
      <c r="O82" s="3"/>
      <c r="P82" s="3"/>
      <c r="Q82" s="3"/>
      <c r="R82" s="3"/>
      <c r="S82" s="3"/>
      <c r="T82" s="3"/>
      <c r="U82" s="3"/>
      <c r="V82" s="3"/>
      <c r="W82" s="3"/>
    </row>
    <row r="83" spans="1:23" s="7" customFormat="1" ht="12.75" x14ac:dyDescent="0.2">
      <c r="A83" s="90"/>
      <c r="B83" s="59">
        <v>79</v>
      </c>
      <c r="C83" s="62"/>
      <c r="D83" s="62"/>
      <c r="E83" s="62"/>
      <c r="F83" s="75"/>
      <c r="G83" s="200"/>
      <c r="H83" s="63">
        <f t="shared" si="2"/>
        <v>0</v>
      </c>
      <c r="I83" s="29"/>
      <c r="J83" s="3"/>
      <c r="K83" s="3"/>
      <c r="L83" s="3"/>
      <c r="M83" s="3"/>
      <c r="N83" s="3"/>
      <c r="O83" s="3"/>
      <c r="P83" s="3"/>
      <c r="Q83" s="3"/>
      <c r="R83" s="3"/>
      <c r="S83" s="3"/>
      <c r="T83" s="3"/>
      <c r="U83" s="3"/>
      <c r="V83" s="3"/>
      <c r="W83" s="3"/>
    </row>
    <row r="84" spans="1:23" s="7" customFormat="1" ht="12.75" x14ac:dyDescent="0.2">
      <c r="A84" s="90"/>
      <c r="B84" s="59">
        <v>80</v>
      </c>
      <c r="C84" s="62"/>
      <c r="D84" s="62"/>
      <c r="E84" s="62"/>
      <c r="F84" s="75"/>
      <c r="G84" s="200"/>
      <c r="H84" s="63">
        <f t="shared" si="2"/>
        <v>0</v>
      </c>
      <c r="I84" s="29"/>
      <c r="J84" s="3"/>
      <c r="K84" s="3"/>
      <c r="L84" s="3"/>
      <c r="M84" s="3"/>
      <c r="N84" s="3"/>
      <c r="O84" s="3"/>
      <c r="P84" s="3"/>
      <c r="Q84" s="3"/>
      <c r="R84" s="3"/>
      <c r="S84" s="3"/>
      <c r="T84" s="3"/>
      <c r="U84" s="3"/>
      <c r="V84" s="3"/>
      <c r="W84" s="3"/>
    </row>
    <row r="85" spans="1:23" s="7" customFormat="1" ht="12.75" x14ac:dyDescent="0.2">
      <c r="A85" s="90"/>
      <c r="B85" s="59">
        <v>81</v>
      </c>
      <c r="C85" s="62"/>
      <c r="D85" s="62"/>
      <c r="E85" s="62"/>
      <c r="F85" s="75"/>
      <c r="G85" s="200"/>
      <c r="H85" s="63">
        <f t="shared" si="2"/>
        <v>0</v>
      </c>
      <c r="I85" s="29"/>
      <c r="J85" s="3"/>
      <c r="K85" s="3"/>
      <c r="L85" s="3"/>
      <c r="M85" s="3"/>
      <c r="N85" s="3"/>
      <c r="O85" s="3"/>
      <c r="P85" s="3"/>
      <c r="Q85" s="3"/>
      <c r="R85" s="3"/>
      <c r="S85" s="3"/>
      <c r="T85" s="3"/>
      <c r="U85" s="3"/>
      <c r="V85" s="3"/>
      <c r="W85" s="3"/>
    </row>
    <row r="86" spans="1:23" s="7" customFormat="1" ht="12.75" x14ac:dyDescent="0.2">
      <c r="A86" s="90"/>
      <c r="B86" s="59">
        <v>82</v>
      </c>
      <c r="C86" s="62"/>
      <c r="D86" s="62"/>
      <c r="E86" s="62"/>
      <c r="F86" s="75"/>
      <c r="G86" s="200"/>
      <c r="H86" s="63">
        <f t="shared" si="2"/>
        <v>0</v>
      </c>
      <c r="I86" s="29"/>
      <c r="J86" s="3"/>
      <c r="K86" s="3"/>
      <c r="L86" s="3"/>
      <c r="M86" s="3"/>
      <c r="N86" s="3"/>
      <c r="O86" s="3"/>
      <c r="P86" s="3"/>
      <c r="Q86" s="3"/>
      <c r="R86" s="3"/>
      <c r="S86" s="3"/>
      <c r="T86" s="3"/>
      <c r="U86" s="3"/>
      <c r="V86" s="3"/>
      <c r="W86" s="3"/>
    </row>
    <row r="87" spans="1:23" s="7" customFormat="1" ht="12.75" x14ac:dyDescent="0.2">
      <c r="A87" s="90"/>
      <c r="B87" s="59">
        <v>83</v>
      </c>
      <c r="C87" s="62"/>
      <c r="D87" s="62"/>
      <c r="E87" s="62"/>
      <c r="F87" s="75"/>
      <c r="G87" s="200"/>
      <c r="H87" s="63">
        <f t="shared" si="2"/>
        <v>0</v>
      </c>
      <c r="I87" s="29"/>
      <c r="J87" s="3"/>
      <c r="K87" s="3"/>
      <c r="L87" s="3"/>
      <c r="M87" s="3"/>
      <c r="N87" s="3"/>
      <c r="O87" s="3"/>
      <c r="P87" s="3"/>
      <c r="Q87" s="3"/>
      <c r="R87" s="3"/>
      <c r="S87" s="3"/>
      <c r="T87" s="3"/>
      <c r="U87" s="3"/>
      <c r="V87" s="3"/>
      <c r="W87" s="3"/>
    </row>
    <row r="88" spans="1:23" s="7" customFormat="1" ht="12.75" x14ac:dyDescent="0.2">
      <c r="A88" s="90"/>
      <c r="B88" s="59">
        <v>84</v>
      </c>
      <c r="C88" s="62"/>
      <c r="D88" s="62"/>
      <c r="E88" s="62"/>
      <c r="F88" s="75"/>
      <c r="G88" s="200"/>
      <c r="H88" s="63">
        <f t="shared" ref="H88:H103" si="3">IF(C88=0,0,IF(D88=0,0,IF(E88=0,0,IF(F88=0,0,10))))</f>
        <v>0</v>
      </c>
      <c r="I88" s="29"/>
      <c r="J88" s="3"/>
      <c r="K88" s="3"/>
      <c r="L88" s="3"/>
      <c r="M88" s="3"/>
      <c r="N88" s="3"/>
      <c r="O88" s="3"/>
      <c r="P88" s="3"/>
      <c r="Q88" s="3"/>
      <c r="R88" s="3"/>
      <c r="S88" s="3"/>
      <c r="T88" s="3"/>
      <c r="U88" s="3"/>
      <c r="V88" s="3"/>
      <c r="W88" s="3"/>
    </row>
    <row r="89" spans="1:23" s="7" customFormat="1" ht="12.75" x14ac:dyDescent="0.2">
      <c r="A89" s="90"/>
      <c r="B89" s="59">
        <v>85</v>
      </c>
      <c r="C89" s="62"/>
      <c r="D89" s="62"/>
      <c r="E89" s="62"/>
      <c r="F89" s="75"/>
      <c r="G89" s="200"/>
      <c r="H89" s="63">
        <f t="shared" si="3"/>
        <v>0</v>
      </c>
      <c r="I89" s="29"/>
      <c r="J89" s="3"/>
      <c r="K89" s="3"/>
      <c r="L89" s="3"/>
      <c r="M89" s="3"/>
      <c r="N89" s="3"/>
      <c r="O89" s="3"/>
      <c r="P89" s="3"/>
      <c r="Q89" s="3"/>
      <c r="R89" s="3"/>
      <c r="S89" s="3"/>
      <c r="T89" s="3"/>
      <c r="U89" s="3"/>
      <c r="V89" s="3"/>
      <c r="W89" s="3"/>
    </row>
    <row r="90" spans="1:23" s="7" customFormat="1" ht="12.75" x14ac:dyDescent="0.2">
      <c r="A90" s="90"/>
      <c r="B90" s="59">
        <v>86</v>
      </c>
      <c r="C90" s="62"/>
      <c r="D90" s="62"/>
      <c r="E90" s="62"/>
      <c r="F90" s="75"/>
      <c r="G90" s="200"/>
      <c r="H90" s="63">
        <f t="shared" si="3"/>
        <v>0</v>
      </c>
      <c r="I90" s="29"/>
      <c r="J90" s="3"/>
      <c r="K90" s="3"/>
      <c r="L90" s="3"/>
      <c r="M90" s="3"/>
      <c r="N90" s="3"/>
      <c r="O90" s="3"/>
      <c r="P90" s="3"/>
      <c r="Q90" s="3"/>
      <c r="R90" s="3"/>
      <c r="S90" s="3"/>
      <c r="T90" s="3"/>
      <c r="U90" s="3"/>
      <c r="V90" s="3"/>
      <c r="W90" s="3"/>
    </row>
    <row r="91" spans="1:23" s="7" customFormat="1" ht="12.75" x14ac:dyDescent="0.2">
      <c r="A91" s="90"/>
      <c r="B91" s="59">
        <v>87</v>
      </c>
      <c r="C91" s="62"/>
      <c r="D91" s="62"/>
      <c r="E91" s="62"/>
      <c r="F91" s="75"/>
      <c r="G91" s="200"/>
      <c r="H91" s="63">
        <f t="shared" si="3"/>
        <v>0</v>
      </c>
      <c r="I91" s="29"/>
      <c r="J91" s="3"/>
      <c r="K91" s="3"/>
      <c r="L91" s="3"/>
      <c r="M91" s="3"/>
      <c r="N91" s="3"/>
      <c r="O91" s="3"/>
      <c r="P91" s="3"/>
      <c r="Q91" s="3"/>
      <c r="R91" s="3"/>
      <c r="S91" s="3"/>
      <c r="T91" s="3"/>
      <c r="U91" s="3"/>
      <c r="V91" s="3"/>
      <c r="W91" s="3"/>
    </row>
    <row r="92" spans="1:23" s="7" customFormat="1" ht="12.75" x14ac:dyDescent="0.2">
      <c r="A92" s="90"/>
      <c r="B92" s="59">
        <v>88</v>
      </c>
      <c r="C92" s="62"/>
      <c r="D92" s="62"/>
      <c r="E92" s="62"/>
      <c r="F92" s="75"/>
      <c r="G92" s="200"/>
      <c r="H92" s="63">
        <f t="shared" si="3"/>
        <v>0</v>
      </c>
      <c r="I92" s="29"/>
      <c r="J92" s="3"/>
      <c r="K92" s="3"/>
      <c r="L92" s="3"/>
      <c r="M92" s="3"/>
      <c r="N92" s="3"/>
      <c r="O92" s="3"/>
      <c r="P92" s="3"/>
      <c r="Q92" s="3"/>
      <c r="R92" s="3"/>
      <c r="S92" s="3"/>
      <c r="T92" s="3"/>
      <c r="U92" s="3"/>
      <c r="V92" s="3"/>
      <c r="W92" s="3"/>
    </row>
    <row r="93" spans="1:23" s="7" customFormat="1" ht="12.75" x14ac:dyDescent="0.2">
      <c r="A93" s="90"/>
      <c r="B93" s="59">
        <v>89</v>
      </c>
      <c r="C93" s="62"/>
      <c r="D93" s="62"/>
      <c r="E93" s="62"/>
      <c r="F93" s="75"/>
      <c r="G93" s="200"/>
      <c r="H93" s="63">
        <f t="shared" si="3"/>
        <v>0</v>
      </c>
      <c r="I93" s="29"/>
      <c r="J93" s="3"/>
      <c r="K93" s="3"/>
      <c r="L93" s="3"/>
      <c r="M93" s="3"/>
      <c r="N93" s="3"/>
      <c r="O93" s="3"/>
      <c r="P93" s="3"/>
      <c r="Q93" s="3"/>
      <c r="R93" s="3"/>
      <c r="S93" s="3"/>
      <c r="T93" s="3"/>
      <c r="U93" s="3"/>
      <c r="V93" s="3"/>
      <c r="W93" s="3"/>
    </row>
    <row r="94" spans="1:23" s="7" customFormat="1" ht="12.75" x14ac:dyDescent="0.2">
      <c r="A94" s="90"/>
      <c r="B94" s="59">
        <v>90</v>
      </c>
      <c r="C94" s="62"/>
      <c r="D94" s="62"/>
      <c r="E94" s="62"/>
      <c r="F94" s="75"/>
      <c r="G94" s="200"/>
      <c r="H94" s="63">
        <f t="shared" si="3"/>
        <v>0</v>
      </c>
      <c r="I94" s="29"/>
      <c r="J94" s="3"/>
      <c r="K94" s="3"/>
      <c r="L94" s="3"/>
      <c r="M94" s="3"/>
      <c r="N94" s="3"/>
      <c r="O94" s="3"/>
      <c r="P94" s="3"/>
      <c r="Q94" s="3"/>
      <c r="R94" s="3"/>
      <c r="S94" s="3"/>
      <c r="T94" s="3"/>
      <c r="U94" s="3"/>
      <c r="V94" s="3"/>
      <c r="W94" s="3"/>
    </row>
    <row r="95" spans="1:23" s="7" customFormat="1" ht="12.75" x14ac:dyDescent="0.2">
      <c r="A95" s="90"/>
      <c r="B95" s="59">
        <v>91</v>
      </c>
      <c r="C95" s="62"/>
      <c r="D95" s="62"/>
      <c r="E95" s="62"/>
      <c r="F95" s="75"/>
      <c r="G95" s="200"/>
      <c r="H95" s="63">
        <f t="shared" si="3"/>
        <v>0</v>
      </c>
      <c r="I95" s="29"/>
      <c r="J95" s="3"/>
      <c r="K95" s="3"/>
      <c r="L95" s="3"/>
      <c r="M95" s="3"/>
      <c r="N95" s="3"/>
      <c r="O95" s="3"/>
      <c r="P95" s="3"/>
      <c r="Q95" s="3"/>
      <c r="R95" s="3"/>
      <c r="S95" s="3"/>
      <c r="T95" s="3"/>
      <c r="U95" s="3"/>
      <c r="V95" s="3"/>
      <c r="W95" s="3"/>
    </row>
    <row r="96" spans="1:23" s="7" customFormat="1" ht="12.75" x14ac:dyDescent="0.2">
      <c r="A96" s="90"/>
      <c r="B96" s="59">
        <v>92</v>
      </c>
      <c r="C96" s="62"/>
      <c r="D96" s="62"/>
      <c r="E96" s="62"/>
      <c r="F96" s="75"/>
      <c r="G96" s="200"/>
      <c r="H96" s="63">
        <f t="shared" si="3"/>
        <v>0</v>
      </c>
      <c r="I96" s="29"/>
      <c r="J96" s="3"/>
      <c r="K96" s="3"/>
      <c r="L96" s="3"/>
      <c r="M96" s="3"/>
      <c r="N96" s="3"/>
      <c r="O96" s="3"/>
      <c r="P96" s="3"/>
      <c r="Q96" s="3"/>
      <c r="R96" s="3"/>
      <c r="S96" s="3"/>
      <c r="T96" s="3"/>
      <c r="U96" s="3"/>
      <c r="V96" s="3"/>
      <c r="W96" s="3"/>
    </row>
    <row r="97" spans="1:23" s="7" customFormat="1" ht="12.75" x14ac:dyDescent="0.2">
      <c r="A97" s="90"/>
      <c r="B97" s="59">
        <v>93</v>
      </c>
      <c r="C97" s="62"/>
      <c r="D97" s="62"/>
      <c r="E97" s="62"/>
      <c r="F97" s="75"/>
      <c r="G97" s="200"/>
      <c r="H97" s="63">
        <f t="shared" si="3"/>
        <v>0</v>
      </c>
      <c r="I97" s="29"/>
      <c r="J97" s="3"/>
      <c r="K97" s="3"/>
      <c r="L97" s="3"/>
      <c r="M97" s="3"/>
      <c r="N97" s="3"/>
      <c r="O97" s="3"/>
      <c r="P97" s="3"/>
      <c r="Q97" s="3"/>
      <c r="R97" s="3"/>
      <c r="S97" s="3"/>
      <c r="T97" s="3"/>
      <c r="U97" s="3"/>
      <c r="V97" s="3"/>
      <c r="W97" s="3"/>
    </row>
    <row r="98" spans="1:23" s="7" customFormat="1" ht="12.75" x14ac:dyDescent="0.2">
      <c r="A98" s="90"/>
      <c r="B98" s="59">
        <v>94</v>
      </c>
      <c r="C98" s="62"/>
      <c r="D98" s="62"/>
      <c r="E98" s="62"/>
      <c r="F98" s="75"/>
      <c r="G98" s="200"/>
      <c r="H98" s="63">
        <f t="shared" si="3"/>
        <v>0</v>
      </c>
      <c r="I98" s="29"/>
      <c r="J98" s="3"/>
      <c r="K98" s="3"/>
      <c r="L98" s="3"/>
      <c r="M98" s="3"/>
      <c r="N98" s="3"/>
      <c r="O98" s="3"/>
      <c r="P98" s="3"/>
      <c r="Q98" s="3"/>
      <c r="R98" s="3"/>
      <c r="S98" s="3"/>
      <c r="T98" s="3"/>
      <c r="U98" s="3"/>
      <c r="V98" s="3"/>
      <c r="W98" s="3"/>
    </row>
    <row r="99" spans="1:23" s="7" customFormat="1" ht="12.75" x14ac:dyDescent="0.2">
      <c r="A99" s="90"/>
      <c r="B99" s="59">
        <v>95</v>
      </c>
      <c r="C99" s="62"/>
      <c r="D99" s="62"/>
      <c r="E99" s="62"/>
      <c r="F99" s="75"/>
      <c r="G99" s="200"/>
      <c r="H99" s="63">
        <f t="shared" si="3"/>
        <v>0</v>
      </c>
      <c r="I99" s="29"/>
      <c r="J99" s="3"/>
      <c r="K99" s="3"/>
      <c r="L99" s="3"/>
      <c r="M99" s="3"/>
      <c r="N99" s="3"/>
      <c r="O99" s="3"/>
      <c r="P99" s="3"/>
      <c r="Q99" s="3"/>
      <c r="R99" s="3"/>
      <c r="S99" s="3"/>
      <c r="T99" s="3"/>
      <c r="U99" s="3"/>
      <c r="V99" s="3"/>
      <c r="W99" s="3"/>
    </row>
    <row r="100" spans="1:23" s="7" customFormat="1" ht="12.75" x14ac:dyDescent="0.2">
      <c r="A100" s="90"/>
      <c r="B100" s="59">
        <v>96</v>
      </c>
      <c r="C100" s="62"/>
      <c r="D100" s="62"/>
      <c r="E100" s="62"/>
      <c r="F100" s="75"/>
      <c r="G100" s="200"/>
      <c r="H100" s="63">
        <f t="shared" si="3"/>
        <v>0</v>
      </c>
      <c r="I100" s="29"/>
      <c r="J100" s="3"/>
      <c r="K100" s="3"/>
      <c r="L100" s="3"/>
      <c r="M100" s="3"/>
      <c r="N100" s="3"/>
      <c r="O100" s="3"/>
      <c r="P100" s="3"/>
      <c r="Q100" s="3"/>
      <c r="R100" s="3"/>
      <c r="S100" s="3"/>
      <c r="T100" s="3"/>
      <c r="U100" s="3"/>
      <c r="V100" s="3"/>
      <c r="W100" s="3"/>
    </row>
    <row r="101" spans="1:23" s="7" customFormat="1" ht="12.75" x14ac:dyDescent="0.2">
      <c r="A101" s="90"/>
      <c r="B101" s="59">
        <v>97</v>
      </c>
      <c r="C101" s="62"/>
      <c r="D101" s="62"/>
      <c r="E101" s="62"/>
      <c r="F101" s="75"/>
      <c r="G101" s="200"/>
      <c r="H101" s="63">
        <f t="shared" si="3"/>
        <v>0</v>
      </c>
      <c r="I101" s="29"/>
      <c r="J101" s="3"/>
      <c r="K101" s="3"/>
      <c r="L101" s="3"/>
      <c r="M101" s="3"/>
      <c r="N101" s="3"/>
      <c r="O101" s="3"/>
      <c r="P101" s="3"/>
      <c r="Q101" s="3"/>
      <c r="R101" s="3"/>
      <c r="S101" s="3"/>
      <c r="T101" s="3"/>
      <c r="U101" s="3"/>
      <c r="V101" s="3"/>
      <c r="W101" s="3"/>
    </row>
    <row r="102" spans="1:23" s="7" customFormat="1" ht="12.75" x14ac:dyDescent="0.2">
      <c r="A102" s="90"/>
      <c r="B102" s="59">
        <v>98</v>
      </c>
      <c r="C102" s="62"/>
      <c r="D102" s="62"/>
      <c r="E102" s="62"/>
      <c r="F102" s="75"/>
      <c r="G102" s="200"/>
      <c r="H102" s="63">
        <f t="shared" si="3"/>
        <v>0</v>
      </c>
      <c r="I102" s="29"/>
      <c r="J102" s="3"/>
      <c r="K102" s="3"/>
      <c r="L102" s="3"/>
      <c r="M102" s="3"/>
      <c r="N102" s="3"/>
      <c r="O102" s="3"/>
      <c r="P102" s="3"/>
      <c r="Q102" s="3"/>
      <c r="R102" s="3"/>
      <c r="S102" s="3"/>
      <c r="T102" s="3"/>
      <c r="U102" s="3"/>
      <c r="V102" s="3"/>
      <c r="W102" s="3"/>
    </row>
    <row r="103" spans="1:23" s="7" customFormat="1" ht="12.75" x14ac:dyDescent="0.2">
      <c r="A103" s="90"/>
      <c r="B103" s="59">
        <v>99</v>
      </c>
      <c r="C103" s="62"/>
      <c r="D103" s="62"/>
      <c r="E103" s="62"/>
      <c r="F103" s="75"/>
      <c r="G103" s="200"/>
      <c r="H103" s="63">
        <f t="shared" si="3"/>
        <v>0</v>
      </c>
      <c r="I103" s="29"/>
      <c r="J103" s="3"/>
      <c r="K103" s="3"/>
      <c r="L103" s="3"/>
      <c r="M103" s="3"/>
      <c r="N103" s="3"/>
      <c r="O103" s="3"/>
      <c r="P103" s="3"/>
      <c r="Q103" s="3"/>
      <c r="R103" s="3"/>
      <c r="S103" s="3"/>
      <c r="T103" s="3"/>
      <c r="U103" s="3"/>
      <c r="V103" s="3"/>
      <c r="W103" s="3"/>
    </row>
    <row r="104" spans="1:23" s="7" customFormat="1" ht="12.75" x14ac:dyDescent="0.2">
      <c r="A104" s="229"/>
      <c r="B104" s="59">
        <v>100</v>
      </c>
      <c r="C104" s="62"/>
      <c r="D104" s="62"/>
      <c r="E104" s="62"/>
      <c r="F104" s="75"/>
      <c r="G104" s="228"/>
      <c r="H104" s="63">
        <f t="shared" ref="H104:H167" si="4">IF(C104=0,0,IF(D104=0,0,IF(E104=0,0,IF(F104=0,0,10))))</f>
        <v>0</v>
      </c>
      <c r="I104" s="227"/>
      <c r="J104" s="3"/>
      <c r="K104" s="3"/>
      <c r="L104" s="3"/>
      <c r="M104" s="3"/>
      <c r="N104" s="3"/>
      <c r="O104" s="3"/>
      <c r="P104" s="3"/>
      <c r="Q104" s="3"/>
      <c r="R104" s="3"/>
      <c r="S104" s="3"/>
      <c r="T104" s="3"/>
      <c r="U104" s="3"/>
      <c r="V104" s="3"/>
      <c r="W104" s="3"/>
    </row>
    <row r="105" spans="1:23" s="7" customFormat="1" ht="12.75" x14ac:dyDescent="0.2">
      <c r="A105" s="229"/>
      <c r="B105" s="59">
        <v>101</v>
      </c>
      <c r="C105" s="62"/>
      <c r="D105" s="62"/>
      <c r="E105" s="62"/>
      <c r="F105" s="75"/>
      <c r="G105" s="228"/>
      <c r="H105" s="63">
        <f t="shared" si="4"/>
        <v>0</v>
      </c>
      <c r="I105" s="227"/>
      <c r="J105" s="3"/>
      <c r="K105" s="3"/>
      <c r="L105" s="3"/>
      <c r="M105" s="3"/>
      <c r="N105" s="3"/>
      <c r="O105" s="3"/>
      <c r="P105" s="3"/>
      <c r="Q105" s="3"/>
      <c r="R105" s="3"/>
      <c r="S105" s="3"/>
      <c r="T105" s="3"/>
      <c r="U105" s="3"/>
      <c r="V105" s="3"/>
      <c r="W105" s="3"/>
    </row>
    <row r="106" spans="1:23" s="7" customFormat="1" ht="12.75" x14ac:dyDescent="0.2">
      <c r="A106" s="229"/>
      <c r="B106" s="59">
        <v>102</v>
      </c>
      <c r="C106" s="62"/>
      <c r="D106" s="62"/>
      <c r="E106" s="62"/>
      <c r="F106" s="75"/>
      <c r="G106" s="228"/>
      <c r="H106" s="63">
        <f t="shared" si="4"/>
        <v>0</v>
      </c>
      <c r="I106" s="227"/>
      <c r="J106" s="3"/>
      <c r="K106" s="3"/>
      <c r="L106" s="3"/>
      <c r="M106" s="3"/>
      <c r="N106" s="3"/>
      <c r="O106" s="3"/>
      <c r="P106" s="3"/>
      <c r="Q106" s="3"/>
      <c r="R106" s="3"/>
      <c r="S106" s="3"/>
      <c r="T106" s="3"/>
      <c r="U106" s="3"/>
      <c r="V106" s="3"/>
      <c r="W106" s="3"/>
    </row>
    <row r="107" spans="1:23" s="7" customFormat="1" ht="12.75" x14ac:dyDescent="0.2">
      <c r="A107" s="229"/>
      <c r="B107" s="59">
        <v>103</v>
      </c>
      <c r="C107" s="62"/>
      <c r="D107" s="62"/>
      <c r="E107" s="62"/>
      <c r="F107" s="75"/>
      <c r="G107" s="228"/>
      <c r="H107" s="63">
        <f t="shared" si="4"/>
        <v>0</v>
      </c>
      <c r="I107" s="227"/>
      <c r="J107" s="3"/>
      <c r="K107" s="3"/>
      <c r="L107" s="3"/>
      <c r="M107" s="3"/>
      <c r="N107" s="3"/>
      <c r="O107" s="3"/>
      <c r="P107" s="3"/>
      <c r="Q107" s="3"/>
      <c r="R107" s="3"/>
      <c r="S107" s="3"/>
      <c r="T107" s="3"/>
      <c r="U107" s="3"/>
      <c r="V107" s="3"/>
      <c r="W107" s="3"/>
    </row>
    <row r="108" spans="1:23" s="7" customFormat="1" ht="12.75" x14ac:dyDescent="0.2">
      <c r="A108" s="229"/>
      <c r="B108" s="59">
        <v>104</v>
      </c>
      <c r="C108" s="62"/>
      <c r="D108" s="62"/>
      <c r="E108" s="62"/>
      <c r="F108" s="75"/>
      <c r="G108" s="228"/>
      <c r="H108" s="63">
        <f t="shared" si="4"/>
        <v>0</v>
      </c>
      <c r="I108" s="227"/>
      <c r="J108" s="3"/>
      <c r="K108" s="3"/>
      <c r="L108" s="3"/>
      <c r="M108" s="3"/>
      <c r="N108" s="3"/>
      <c r="O108" s="3"/>
      <c r="P108" s="3"/>
      <c r="Q108" s="3"/>
      <c r="R108" s="3"/>
      <c r="S108" s="3"/>
      <c r="T108" s="3"/>
      <c r="U108" s="3"/>
      <c r="V108" s="3"/>
      <c r="W108" s="3"/>
    </row>
    <row r="109" spans="1:23" s="7" customFormat="1" ht="12.75" x14ac:dyDescent="0.2">
      <c r="A109" s="229"/>
      <c r="B109" s="59">
        <v>105</v>
      </c>
      <c r="C109" s="62"/>
      <c r="D109" s="62"/>
      <c r="E109" s="62"/>
      <c r="F109" s="75"/>
      <c r="G109" s="228"/>
      <c r="H109" s="63">
        <f t="shared" si="4"/>
        <v>0</v>
      </c>
      <c r="I109" s="227"/>
      <c r="J109" s="3"/>
      <c r="K109" s="3"/>
      <c r="L109" s="3"/>
      <c r="M109" s="3"/>
      <c r="N109" s="3"/>
      <c r="O109" s="3"/>
      <c r="P109" s="3"/>
      <c r="Q109" s="3"/>
      <c r="R109" s="3"/>
      <c r="S109" s="3"/>
      <c r="T109" s="3"/>
      <c r="U109" s="3"/>
      <c r="V109" s="3"/>
      <c r="W109" s="3"/>
    </row>
    <row r="110" spans="1:23" s="7" customFormat="1" ht="12.75" x14ac:dyDescent="0.2">
      <c r="A110" s="229"/>
      <c r="B110" s="59">
        <v>106</v>
      </c>
      <c r="C110" s="62"/>
      <c r="D110" s="62"/>
      <c r="E110" s="62"/>
      <c r="F110" s="75"/>
      <c r="G110" s="228"/>
      <c r="H110" s="63">
        <f t="shared" si="4"/>
        <v>0</v>
      </c>
      <c r="I110" s="227"/>
      <c r="J110" s="3"/>
      <c r="K110" s="3"/>
      <c r="L110" s="3"/>
      <c r="M110" s="3"/>
      <c r="N110" s="3"/>
      <c r="O110" s="3"/>
      <c r="P110" s="3"/>
      <c r="Q110" s="3"/>
      <c r="R110" s="3"/>
      <c r="S110" s="3"/>
      <c r="T110" s="3"/>
      <c r="U110" s="3"/>
      <c r="V110" s="3"/>
      <c r="W110" s="3"/>
    </row>
    <row r="111" spans="1:23" s="7" customFormat="1" ht="12.75" x14ac:dyDescent="0.2">
      <c r="A111" s="229"/>
      <c r="B111" s="59">
        <v>107</v>
      </c>
      <c r="C111" s="62"/>
      <c r="D111" s="62"/>
      <c r="E111" s="62"/>
      <c r="F111" s="75"/>
      <c r="G111" s="228"/>
      <c r="H111" s="63">
        <f t="shared" si="4"/>
        <v>0</v>
      </c>
      <c r="I111" s="227"/>
      <c r="J111" s="3"/>
      <c r="K111" s="3"/>
      <c r="L111" s="3"/>
      <c r="M111" s="3"/>
      <c r="N111" s="3"/>
      <c r="O111" s="3"/>
      <c r="P111" s="3"/>
      <c r="Q111" s="3"/>
      <c r="R111" s="3"/>
      <c r="S111" s="3"/>
      <c r="T111" s="3"/>
      <c r="U111" s="3"/>
      <c r="V111" s="3"/>
      <c r="W111" s="3"/>
    </row>
    <row r="112" spans="1:23" s="7" customFormat="1" ht="12.75" x14ac:dyDescent="0.2">
      <c r="A112" s="229"/>
      <c r="B112" s="59">
        <v>108</v>
      </c>
      <c r="C112" s="62"/>
      <c r="D112" s="62"/>
      <c r="E112" s="62"/>
      <c r="F112" s="75"/>
      <c r="G112" s="228"/>
      <c r="H112" s="63">
        <f t="shared" si="4"/>
        <v>0</v>
      </c>
      <c r="I112" s="227"/>
      <c r="J112" s="3"/>
      <c r="K112" s="3"/>
      <c r="L112" s="3"/>
      <c r="M112" s="3"/>
      <c r="N112" s="3"/>
      <c r="O112" s="3"/>
      <c r="P112" s="3"/>
      <c r="Q112" s="3"/>
      <c r="R112" s="3"/>
      <c r="S112" s="3"/>
      <c r="T112" s="3"/>
      <c r="U112" s="3"/>
      <c r="V112" s="3"/>
      <c r="W112" s="3"/>
    </row>
    <row r="113" spans="1:23" s="7" customFormat="1" ht="12.75" x14ac:dyDescent="0.2">
      <c r="A113" s="229"/>
      <c r="B113" s="59">
        <v>109</v>
      </c>
      <c r="C113" s="62"/>
      <c r="D113" s="62"/>
      <c r="E113" s="62"/>
      <c r="F113" s="75"/>
      <c r="G113" s="228"/>
      <c r="H113" s="63">
        <f t="shared" si="4"/>
        <v>0</v>
      </c>
      <c r="I113" s="227"/>
      <c r="J113" s="3"/>
      <c r="K113" s="3"/>
      <c r="L113" s="3"/>
      <c r="M113" s="3"/>
      <c r="N113" s="3"/>
      <c r="O113" s="3"/>
      <c r="P113" s="3"/>
      <c r="Q113" s="3"/>
      <c r="R113" s="3"/>
      <c r="S113" s="3"/>
      <c r="T113" s="3"/>
      <c r="U113" s="3"/>
      <c r="V113" s="3"/>
      <c r="W113" s="3"/>
    </row>
    <row r="114" spans="1:23" s="7" customFormat="1" ht="12.75" x14ac:dyDescent="0.2">
      <c r="A114" s="229"/>
      <c r="B114" s="59">
        <v>110</v>
      </c>
      <c r="C114" s="62"/>
      <c r="D114" s="62"/>
      <c r="E114" s="62"/>
      <c r="F114" s="75"/>
      <c r="G114" s="228"/>
      <c r="H114" s="63">
        <f t="shared" si="4"/>
        <v>0</v>
      </c>
      <c r="I114" s="227"/>
      <c r="J114" s="3"/>
      <c r="K114" s="3"/>
      <c r="L114" s="3"/>
      <c r="M114" s="3"/>
      <c r="N114" s="3"/>
      <c r="O114" s="3"/>
      <c r="P114" s="3"/>
      <c r="Q114" s="3"/>
      <c r="R114" s="3"/>
      <c r="S114" s="3"/>
      <c r="T114" s="3"/>
      <c r="U114" s="3"/>
      <c r="V114" s="3"/>
      <c r="W114" s="3"/>
    </row>
    <row r="115" spans="1:23" s="7" customFormat="1" ht="12.75" x14ac:dyDescent="0.2">
      <c r="A115" s="229"/>
      <c r="B115" s="59">
        <v>111</v>
      </c>
      <c r="C115" s="62"/>
      <c r="D115" s="62"/>
      <c r="E115" s="62"/>
      <c r="F115" s="75"/>
      <c r="G115" s="228"/>
      <c r="H115" s="63">
        <f t="shared" si="4"/>
        <v>0</v>
      </c>
      <c r="I115" s="227"/>
      <c r="J115" s="3"/>
      <c r="K115" s="3"/>
      <c r="L115" s="3"/>
      <c r="M115" s="3"/>
      <c r="N115" s="3"/>
      <c r="O115" s="3"/>
      <c r="P115" s="3"/>
      <c r="Q115" s="3"/>
      <c r="R115" s="3"/>
      <c r="S115" s="3"/>
      <c r="T115" s="3"/>
      <c r="U115" s="3"/>
      <c r="V115" s="3"/>
      <c r="W115" s="3"/>
    </row>
    <row r="116" spans="1:23" s="7" customFormat="1" ht="12.75" x14ac:dyDescent="0.2">
      <c r="A116" s="229"/>
      <c r="B116" s="59">
        <v>112</v>
      </c>
      <c r="C116" s="62"/>
      <c r="D116" s="62"/>
      <c r="E116" s="62"/>
      <c r="F116" s="75"/>
      <c r="G116" s="228"/>
      <c r="H116" s="63">
        <f t="shared" si="4"/>
        <v>0</v>
      </c>
      <c r="I116" s="227"/>
      <c r="J116" s="3"/>
      <c r="K116" s="3"/>
      <c r="L116" s="3"/>
      <c r="M116" s="3"/>
      <c r="N116" s="3"/>
      <c r="O116" s="3"/>
      <c r="P116" s="3"/>
      <c r="Q116" s="3"/>
      <c r="R116" s="3"/>
      <c r="S116" s="3"/>
      <c r="T116" s="3"/>
      <c r="U116" s="3"/>
      <c r="V116" s="3"/>
      <c r="W116" s="3"/>
    </row>
    <row r="117" spans="1:23" s="7" customFormat="1" ht="12.75" x14ac:dyDescent="0.2">
      <c r="A117" s="229"/>
      <c r="B117" s="59">
        <v>113</v>
      </c>
      <c r="C117" s="62"/>
      <c r="D117" s="62"/>
      <c r="E117" s="62"/>
      <c r="F117" s="75"/>
      <c r="G117" s="228"/>
      <c r="H117" s="63">
        <f t="shared" si="4"/>
        <v>0</v>
      </c>
      <c r="I117" s="227"/>
      <c r="J117" s="3"/>
      <c r="K117" s="3"/>
      <c r="L117" s="3"/>
      <c r="M117" s="3"/>
      <c r="N117" s="3"/>
      <c r="O117" s="3"/>
      <c r="P117" s="3"/>
      <c r="Q117" s="3"/>
      <c r="R117" s="3"/>
      <c r="S117" s="3"/>
      <c r="T117" s="3"/>
      <c r="U117" s="3"/>
      <c r="V117" s="3"/>
      <c r="W117" s="3"/>
    </row>
    <row r="118" spans="1:23" s="7" customFormat="1" ht="12.75" x14ac:dyDescent="0.2">
      <c r="A118" s="229"/>
      <c r="B118" s="59">
        <v>114</v>
      </c>
      <c r="C118" s="62"/>
      <c r="D118" s="62"/>
      <c r="E118" s="62"/>
      <c r="F118" s="75"/>
      <c r="G118" s="228"/>
      <c r="H118" s="63">
        <f t="shared" si="4"/>
        <v>0</v>
      </c>
      <c r="I118" s="227"/>
      <c r="J118" s="3"/>
      <c r="K118" s="3"/>
      <c r="L118" s="3"/>
      <c r="M118" s="3"/>
      <c r="N118" s="3"/>
      <c r="O118" s="3"/>
      <c r="P118" s="3"/>
      <c r="Q118" s="3"/>
      <c r="R118" s="3"/>
      <c r="S118" s="3"/>
      <c r="T118" s="3"/>
      <c r="U118" s="3"/>
      <c r="V118" s="3"/>
      <c r="W118" s="3"/>
    </row>
    <row r="119" spans="1:23" s="7" customFormat="1" ht="12.75" x14ac:dyDescent="0.2">
      <c r="A119" s="229"/>
      <c r="B119" s="59">
        <v>115</v>
      </c>
      <c r="C119" s="62"/>
      <c r="D119" s="62"/>
      <c r="E119" s="62"/>
      <c r="F119" s="75"/>
      <c r="G119" s="228"/>
      <c r="H119" s="63">
        <f t="shared" si="4"/>
        <v>0</v>
      </c>
      <c r="I119" s="227"/>
      <c r="J119" s="3"/>
      <c r="K119" s="3"/>
      <c r="L119" s="3"/>
      <c r="M119" s="3"/>
      <c r="N119" s="3"/>
      <c r="O119" s="3"/>
      <c r="P119" s="3"/>
      <c r="Q119" s="3"/>
      <c r="R119" s="3"/>
      <c r="S119" s="3"/>
      <c r="T119" s="3"/>
      <c r="U119" s="3"/>
      <c r="V119" s="3"/>
      <c r="W119" s="3"/>
    </row>
    <row r="120" spans="1:23" s="7" customFormat="1" ht="12.75" x14ac:dyDescent="0.2">
      <c r="A120" s="229"/>
      <c r="B120" s="59">
        <v>116</v>
      </c>
      <c r="C120" s="62"/>
      <c r="D120" s="62"/>
      <c r="E120" s="62"/>
      <c r="F120" s="75"/>
      <c r="G120" s="228"/>
      <c r="H120" s="63">
        <f t="shared" si="4"/>
        <v>0</v>
      </c>
      <c r="I120" s="227"/>
      <c r="J120" s="3"/>
      <c r="K120" s="3"/>
      <c r="L120" s="3"/>
      <c r="M120" s="3"/>
      <c r="N120" s="3"/>
      <c r="O120" s="3"/>
      <c r="P120" s="3"/>
      <c r="Q120" s="3"/>
      <c r="R120" s="3"/>
      <c r="S120" s="3"/>
      <c r="T120" s="3"/>
      <c r="U120" s="3"/>
      <c r="V120" s="3"/>
      <c r="W120" s="3"/>
    </row>
    <row r="121" spans="1:23" s="7" customFormat="1" ht="12.75" x14ac:dyDescent="0.2">
      <c r="A121" s="229"/>
      <c r="B121" s="59">
        <v>117</v>
      </c>
      <c r="C121" s="62"/>
      <c r="D121" s="62"/>
      <c r="E121" s="62"/>
      <c r="F121" s="75"/>
      <c r="G121" s="228"/>
      <c r="H121" s="63">
        <f t="shared" si="4"/>
        <v>0</v>
      </c>
      <c r="I121" s="227"/>
      <c r="J121" s="3"/>
      <c r="K121" s="3"/>
      <c r="L121" s="3"/>
      <c r="M121" s="3"/>
      <c r="N121" s="3"/>
      <c r="O121" s="3"/>
      <c r="P121" s="3"/>
      <c r="Q121" s="3"/>
      <c r="R121" s="3"/>
      <c r="S121" s="3"/>
      <c r="T121" s="3"/>
      <c r="U121" s="3"/>
      <c r="V121" s="3"/>
      <c r="W121" s="3"/>
    </row>
    <row r="122" spans="1:23" s="7" customFormat="1" ht="12.75" x14ac:dyDescent="0.2">
      <c r="A122" s="229"/>
      <c r="B122" s="59">
        <v>118</v>
      </c>
      <c r="C122" s="62"/>
      <c r="D122" s="62"/>
      <c r="E122" s="62"/>
      <c r="F122" s="75"/>
      <c r="G122" s="228"/>
      <c r="H122" s="63">
        <f t="shared" si="4"/>
        <v>0</v>
      </c>
      <c r="I122" s="227"/>
      <c r="J122" s="3"/>
      <c r="K122" s="3"/>
      <c r="L122" s="3"/>
      <c r="M122" s="3"/>
      <c r="N122" s="3"/>
      <c r="O122" s="3"/>
      <c r="P122" s="3"/>
      <c r="Q122" s="3"/>
      <c r="R122" s="3"/>
      <c r="S122" s="3"/>
      <c r="T122" s="3"/>
      <c r="U122" s="3"/>
      <c r="V122" s="3"/>
      <c r="W122" s="3"/>
    </row>
    <row r="123" spans="1:23" s="7" customFormat="1" ht="12.75" x14ac:dyDescent="0.2">
      <c r="A123" s="229"/>
      <c r="B123" s="59">
        <v>119</v>
      </c>
      <c r="C123" s="62"/>
      <c r="D123" s="62"/>
      <c r="E123" s="62"/>
      <c r="F123" s="75"/>
      <c r="G123" s="228"/>
      <c r="H123" s="63">
        <f t="shared" si="4"/>
        <v>0</v>
      </c>
      <c r="I123" s="227"/>
      <c r="J123" s="3"/>
      <c r="K123" s="3"/>
      <c r="L123" s="3"/>
      <c r="M123" s="3"/>
      <c r="N123" s="3"/>
      <c r="O123" s="3"/>
      <c r="P123" s="3"/>
      <c r="Q123" s="3"/>
      <c r="R123" s="3"/>
      <c r="S123" s="3"/>
      <c r="T123" s="3"/>
      <c r="U123" s="3"/>
      <c r="V123" s="3"/>
      <c r="W123" s="3"/>
    </row>
    <row r="124" spans="1:23" s="7" customFormat="1" ht="12.75" x14ac:dyDescent="0.2">
      <c r="A124" s="229"/>
      <c r="B124" s="59">
        <v>120</v>
      </c>
      <c r="C124" s="62"/>
      <c r="D124" s="62"/>
      <c r="E124" s="62"/>
      <c r="F124" s="75"/>
      <c r="G124" s="228"/>
      <c r="H124" s="63">
        <f t="shared" si="4"/>
        <v>0</v>
      </c>
      <c r="I124" s="227"/>
      <c r="J124" s="3"/>
      <c r="K124" s="3"/>
      <c r="L124" s="3"/>
      <c r="M124" s="3"/>
      <c r="N124" s="3"/>
      <c r="O124" s="3"/>
      <c r="P124" s="3"/>
      <c r="Q124" s="3"/>
      <c r="R124" s="3"/>
      <c r="S124" s="3"/>
      <c r="T124" s="3"/>
      <c r="U124" s="3"/>
      <c r="V124" s="3"/>
      <c r="W124" s="3"/>
    </row>
    <row r="125" spans="1:23" s="7" customFormat="1" ht="12.75" x14ac:dyDescent="0.2">
      <c r="A125" s="229"/>
      <c r="B125" s="59">
        <v>121</v>
      </c>
      <c r="C125" s="62"/>
      <c r="D125" s="62"/>
      <c r="E125" s="62"/>
      <c r="F125" s="75"/>
      <c r="G125" s="228"/>
      <c r="H125" s="63">
        <f t="shared" si="4"/>
        <v>0</v>
      </c>
      <c r="I125" s="227"/>
      <c r="J125" s="3"/>
      <c r="K125" s="3"/>
      <c r="L125" s="3"/>
      <c r="M125" s="3"/>
      <c r="N125" s="3"/>
      <c r="O125" s="3"/>
      <c r="P125" s="3"/>
      <c r="Q125" s="3"/>
      <c r="R125" s="3"/>
      <c r="S125" s="3"/>
      <c r="T125" s="3"/>
      <c r="U125" s="3"/>
      <c r="V125" s="3"/>
      <c r="W125" s="3"/>
    </row>
    <row r="126" spans="1:23" s="7" customFormat="1" ht="12.75" x14ac:dyDescent="0.2">
      <c r="A126" s="229"/>
      <c r="B126" s="59">
        <v>122</v>
      </c>
      <c r="C126" s="62"/>
      <c r="D126" s="62"/>
      <c r="E126" s="62"/>
      <c r="F126" s="75"/>
      <c r="G126" s="228"/>
      <c r="H126" s="63">
        <f t="shared" si="4"/>
        <v>0</v>
      </c>
      <c r="I126" s="227"/>
      <c r="J126" s="3"/>
      <c r="K126" s="3"/>
      <c r="L126" s="3"/>
      <c r="M126" s="3"/>
      <c r="N126" s="3"/>
      <c r="O126" s="3"/>
      <c r="P126" s="3"/>
      <c r="Q126" s="3"/>
      <c r="R126" s="3"/>
      <c r="S126" s="3"/>
      <c r="T126" s="3"/>
      <c r="U126" s="3"/>
      <c r="V126" s="3"/>
      <c r="W126" s="3"/>
    </row>
    <row r="127" spans="1:23" s="7" customFormat="1" ht="12.75" x14ac:dyDescent="0.2">
      <c r="A127" s="229"/>
      <c r="B127" s="59">
        <v>123</v>
      </c>
      <c r="C127" s="62"/>
      <c r="D127" s="62"/>
      <c r="E127" s="62"/>
      <c r="F127" s="75"/>
      <c r="G127" s="228"/>
      <c r="H127" s="63">
        <f t="shared" si="4"/>
        <v>0</v>
      </c>
      <c r="I127" s="227"/>
      <c r="J127" s="3"/>
      <c r="K127" s="3"/>
      <c r="L127" s="3"/>
      <c r="M127" s="3"/>
      <c r="N127" s="3"/>
      <c r="O127" s="3"/>
      <c r="P127" s="3"/>
      <c r="Q127" s="3"/>
      <c r="R127" s="3"/>
      <c r="S127" s="3"/>
      <c r="T127" s="3"/>
      <c r="U127" s="3"/>
      <c r="V127" s="3"/>
      <c r="W127" s="3"/>
    </row>
    <row r="128" spans="1:23" s="7" customFormat="1" ht="12.75" x14ac:dyDescent="0.2">
      <c r="A128" s="229"/>
      <c r="B128" s="59">
        <v>124</v>
      </c>
      <c r="C128" s="62"/>
      <c r="D128" s="62"/>
      <c r="E128" s="62"/>
      <c r="F128" s="75"/>
      <c r="G128" s="228"/>
      <c r="H128" s="63">
        <f t="shared" si="4"/>
        <v>0</v>
      </c>
      <c r="I128" s="227"/>
      <c r="J128" s="3"/>
      <c r="K128" s="3"/>
      <c r="L128" s="3"/>
      <c r="M128" s="3"/>
      <c r="N128" s="3"/>
      <c r="O128" s="3"/>
      <c r="P128" s="3"/>
      <c r="Q128" s="3"/>
      <c r="R128" s="3"/>
      <c r="S128" s="3"/>
      <c r="T128" s="3"/>
      <c r="U128" s="3"/>
      <c r="V128" s="3"/>
      <c r="W128" s="3"/>
    </row>
    <row r="129" spans="1:23" s="7" customFormat="1" ht="12.75" x14ac:dyDescent="0.2">
      <c r="A129" s="229"/>
      <c r="B129" s="59">
        <v>125</v>
      </c>
      <c r="C129" s="62"/>
      <c r="D129" s="62"/>
      <c r="E129" s="62"/>
      <c r="F129" s="75"/>
      <c r="G129" s="228"/>
      <c r="H129" s="63">
        <f t="shared" si="4"/>
        <v>0</v>
      </c>
      <c r="I129" s="227"/>
      <c r="J129" s="3"/>
      <c r="K129" s="3"/>
      <c r="L129" s="3"/>
      <c r="M129" s="3"/>
      <c r="N129" s="3"/>
      <c r="O129" s="3"/>
      <c r="P129" s="3"/>
      <c r="Q129" s="3"/>
      <c r="R129" s="3"/>
      <c r="S129" s="3"/>
      <c r="T129" s="3"/>
      <c r="U129" s="3"/>
      <c r="V129" s="3"/>
      <c r="W129" s="3"/>
    </row>
    <row r="130" spans="1:23" s="7" customFormat="1" ht="12.75" x14ac:dyDescent="0.2">
      <c r="A130" s="229"/>
      <c r="B130" s="59">
        <v>126</v>
      </c>
      <c r="C130" s="62"/>
      <c r="D130" s="62"/>
      <c r="E130" s="62"/>
      <c r="F130" s="75"/>
      <c r="G130" s="228"/>
      <c r="H130" s="63">
        <f t="shared" si="4"/>
        <v>0</v>
      </c>
      <c r="I130" s="227"/>
      <c r="J130" s="3"/>
      <c r="K130" s="3"/>
      <c r="L130" s="3"/>
      <c r="M130" s="3"/>
      <c r="N130" s="3"/>
      <c r="O130" s="3"/>
      <c r="P130" s="3"/>
      <c r="Q130" s="3"/>
      <c r="R130" s="3"/>
      <c r="S130" s="3"/>
      <c r="T130" s="3"/>
      <c r="U130" s="3"/>
      <c r="V130" s="3"/>
      <c r="W130" s="3"/>
    </row>
    <row r="131" spans="1:23" s="7" customFormat="1" ht="12.75" x14ac:dyDescent="0.2">
      <c r="A131" s="229"/>
      <c r="B131" s="59">
        <v>127</v>
      </c>
      <c r="C131" s="62"/>
      <c r="D131" s="62"/>
      <c r="E131" s="62"/>
      <c r="F131" s="75"/>
      <c r="G131" s="228"/>
      <c r="H131" s="63">
        <f t="shared" si="4"/>
        <v>0</v>
      </c>
      <c r="I131" s="227"/>
      <c r="J131" s="3"/>
      <c r="K131" s="3"/>
      <c r="L131" s="3"/>
      <c r="M131" s="3"/>
      <c r="N131" s="3"/>
      <c r="O131" s="3"/>
      <c r="P131" s="3"/>
      <c r="Q131" s="3"/>
      <c r="R131" s="3"/>
      <c r="S131" s="3"/>
      <c r="T131" s="3"/>
      <c r="U131" s="3"/>
      <c r="V131" s="3"/>
      <c r="W131" s="3"/>
    </row>
    <row r="132" spans="1:23" s="7" customFormat="1" ht="12.75" x14ac:dyDescent="0.2">
      <c r="A132" s="229"/>
      <c r="B132" s="59">
        <v>128</v>
      </c>
      <c r="C132" s="62"/>
      <c r="D132" s="62"/>
      <c r="E132" s="62"/>
      <c r="F132" s="75"/>
      <c r="G132" s="228"/>
      <c r="H132" s="63">
        <f t="shared" si="4"/>
        <v>0</v>
      </c>
      <c r="I132" s="227"/>
      <c r="J132" s="3"/>
      <c r="K132" s="3"/>
      <c r="L132" s="3"/>
      <c r="M132" s="3"/>
      <c r="N132" s="3"/>
      <c r="O132" s="3"/>
      <c r="P132" s="3"/>
      <c r="Q132" s="3"/>
      <c r="R132" s="3"/>
      <c r="S132" s="3"/>
      <c r="T132" s="3"/>
      <c r="U132" s="3"/>
      <c r="V132" s="3"/>
      <c r="W132" s="3"/>
    </row>
    <row r="133" spans="1:23" s="7" customFormat="1" ht="12.75" x14ac:dyDescent="0.2">
      <c r="A133" s="229"/>
      <c r="B133" s="59">
        <v>129</v>
      </c>
      <c r="C133" s="62"/>
      <c r="D133" s="62"/>
      <c r="E133" s="62"/>
      <c r="F133" s="75"/>
      <c r="G133" s="228"/>
      <c r="H133" s="63">
        <f t="shared" si="4"/>
        <v>0</v>
      </c>
      <c r="I133" s="227"/>
      <c r="J133" s="3"/>
      <c r="K133" s="3"/>
      <c r="L133" s="3"/>
      <c r="M133" s="3"/>
      <c r="N133" s="3"/>
      <c r="O133" s="3"/>
      <c r="P133" s="3"/>
      <c r="Q133" s="3"/>
      <c r="R133" s="3"/>
      <c r="S133" s="3"/>
      <c r="T133" s="3"/>
      <c r="U133" s="3"/>
      <c r="V133" s="3"/>
      <c r="W133" s="3"/>
    </row>
    <row r="134" spans="1:23" s="7" customFormat="1" ht="12.75" x14ac:dyDescent="0.2">
      <c r="A134" s="229"/>
      <c r="B134" s="59">
        <v>130</v>
      </c>
      <c r="C134" s="62"/>
      <c r="D134" s="62"/>
      <c r="E134" s="62"/>
      <c r="F134" s="75"/>
      <c r="G134" s="228"/>
      <c r="H134" s="63">
        <f t="shared" si="4"/>
        <v>0</v>
      </c>
      <c r="I134" s="227"/>
      <c r="J134" s="3"/>
      <c r="K134" s="3"/>
      <c r="L134" s="3"/>
      <c r="M134" s="3"/>
      <c r="N134" s="3"/>
      <c r="O134" s="3"/>
      <c r="P134" s="3"/>
      <c r="Q134" s="3"/>
      <c r="R134" s="3"/>
      <c r="S134" s="3"/>
      <c r="T134" s="3"/>
      <c r="U134" s="3"/>
      <c r="V134" s="3"/>
      <c r="W134" s="3"/>
    </row>
    <row r="135" spans="1:23" s="7" customFormat="1" ht="12.75" x14ac:dyDescent="0.2">
      <c r="A135" s="229"/>
      <c r="B135" s="59">
        <v>131</v>
      </c>
      <c r="C135" s="62"/>
      <c r="D135" s="62"/>
      <c r="E135" s="62"/>
      <c r="F135" s="75"/>
      <c r="G135" s="228"/>
      <c r="H135" s="63">
        <f t="shared" si="4"/>
        <v>0</v>
      </c>
      <c r="I135" s="227"/>
      <c r="J135" s="3"/>
      <c r="K135" s="3"/>
      <c r="L135" s="3"/>
      <c r="M135" s="3"/>
      <c r="N135" s="3"/>
      <c r="O135" s="3"/>
      <c r="P135" s="3"/>
      <c r="Q135" s="3"/>
      <c r="R135" s="3"/>
      <c r="S135" s="3"/>
      <c r="T135" s="3"/>
      <c r="U135" s="3"/>
      <c r="V135" s="3"/>
      <c r="W135" s="3"/>
    </row>
    <row r="136" spans="1:23" s="7" customFormat="1" ht="12.75" x14ac:dyDescent="0.2">
      <c r="A136" s="229"/>
      <c r="B136" s="59">
        <v>132</v>
      </c>
      <c r="C136" s="62"/>
      <c r="D136" s="62"/>
      <c r="E136" s="62"/>
      <c r="F136" s="75"/>
      <c r="G136" s="228"/>
      <c r="H136" s="63">
        <f t="shared" si="4"/>
        <v>0</v>
      </c>
      <c r="I136" s="227"/>
      <c r="J136" s="3"/>
      <c r="K136" s="3"/>
      <c r="L136" s="3"/>
      <c r="M136" s="3"/>
      <c r="N136" s="3"/>
      <c r="O136" s="3"/>
      <c r="P136" s="3"/>
      <c r="Q136" s="3"/>
      <c r="R136" s="3"/>
      <c r="S136" s="3"/>
      <c r="T136" s="3"/>
      <c r="U136" s="3"/>
      <c r="V136" s="3"/>
      <c r="W136" s="3"/>
    </row>
    <row r="137" spans="1:23" s="7" customFormat="1" ht="12.75" x14ac:dyDescent="0.2">
      <c r="A137" s="229"/>
      <c r="B137" s="59">
        <v>133</v>
      </c>
      <c r="C137" s="62"/>
      <c r="D137" s="62"/>
      <c r="E137" s="62"/>
      <c r="F137" s="75"/>
      <c r="G137" s="228"/>
      <c r="H137" s="63">
        <f t="shared" si="4"/>
        <v>0</v>
      </c>
      <c r="I137" s="227"/>
      <c r="J137" s="3"/>
      <c r="K137" s="3"/>
      <c r="L137" s="3"/>
      <c r="M137" s="3"/>
      <c r="N137" s="3"/>
      <c r="O137" s="3"/>
      <c r="P137" s="3"/>
      <c r="Q137" s="3"/>
      <c r="R137" s="3"/>
      <c r="S137" s="3"/>
      <c r="T137" s="3"/>
      <c r="U137" s="3"/>
      <c r="V137" s="3"/>
      <c r="W137" s="3"/>
    </row>
    <row r="138" spans="1:23" s="7" customFormat="1" ht="12.75" x14ac:dyDescent="0.2">
      <c r="A138" s="229"/>
      <c r="B138" s="59">
        <v>134</v>
      </c>
      <c r="C138" s="62"/>
      <c r="D138" s="62"/>
      <c r="E138" s="62"/>
      <c r="F138" s="75"/>
      <c r="G138" s="228"/>
      <c r="H138" s="63">
        <f t="shared" si="4"/>
        <v>0</v>
      </c>
      <c r="I138" s="227"/>
      <c r="J138" s="3"/>
      <c r="K138" s="3"/>
      <c r="L138" s="3"/>
      <c r="M138" s="3"/>
      <c r="N138" s="3"/>
      <c r="O138" s="3"/>
      <c r="P138" s="3"/>
      <c r="Q138" s="3"/>
      <c r="R138" s="3"/>
      <c r="S138" s="3"/>
      <c r="T138" s="3"/>
      <c r="U138" s="3"/>
      <c r="V138" s="3"/>
      <c r="W138" s="3"/>
    </row>
    <row r="139" spans="1:23" s="7" customFormat="1" ht="12.75" x14ac:dyDescent="0.2">
      <c r="A139" s="229"/>
      <c r="B139" s="59">
        <v>135</v>
      </c>
      <c r="C139" s="62"/>
      <c r="D139" s="62"/>
      <c r="E139" s="62"/>
      <c r="F139" s="75"/>
      <c r="G139" s="228"/>
      <c r="H139" s="63">
        <f t="shared" si="4"/>
        <v>0</v>
      </c>
      <c r="I139" s="227"/>
      <c r="J139" s="3"/>
      <c r="K139" s="3"/>
      <c r="L139" s="3"/>
      <c r="M139" s="3"/>
      <c r="N139" s="3"/>
      <c r="O139" s="3"/>
      <c r="P139" s="3"/>
      <c r="Q139" s="3"/>
      <c r="R139" s="3"/>
      <c r="S139" s="3"/>
      <c r="T139" s="3"/>
      <c r="U139" s="3"/>
      <c r="V139" s="3"/>
      <c r="W139" s="3"/>
    </row>
    <row r="140" spans="1:23" s="7" customFormat="1" ht="12.75" x14ac:dyDescent="0.2">
      <c r="A140" s="229"/>
      <c r="B140" s="59">
        <v>136</v>
      </c>
      <c r="C140" s="62"/>
      <c r="D140" s="62"/>
      <c r="E140" s="62"/>
      <c r="F140" s="75"/>
      <c r="G140" s="228"/>
      <c r="H140" s="63">
        <f t="shared" si="4"/>
        <v>0</v>
      </c>
      <c r="I140" s="227"/>
      <c r="J140" s="3"/>
      <c r="K140" s="3"/>
      <c r="L140" s="3"/>
      <c r="M140" s="3"/>
      <c r="N140" s="3"/>
      <c r="O140" s="3"/>
      <c r="P140" s="3"/>
      <c r="Q140" s="3"/>
      <c r="R140" s="3"/>
      <c r="S140" s="3"/>
      <c r="T140" s="3"/>
      <c r="U140" s="3"/>
      <c r="V140" s="3"/>
      <c r="W140" s="3"/>
    </row>
    <row r="141" spans="1:23" s="7" customFormat="1" ht="12.75" x14ac:dyDescent="0.2">
      <c r="A141" s="229"/>
      <c r="B141" s="59">
        <v>137</v>
      </c>
      <c r="C141" s="62"/>
      <c r="D141" s="62"/>
      <c r="E141" s="62"/>
      <c r="F141" s="75"/>
      <c r="G141" s="228"/>
      <c r="H141" s="63">
        <f t="shared" si="4"/>
        <v>0</v>
      </c>
      <c r="I141" s="227"/>
      <c r="J141" s="3"/>
      <c r="K141" s="3"/>
      <c r="L141" s="3"/>
      <c r="M141" s="3"/>
      <c r="N141" s="3"/>
      <c r="O141" s="3"/>
      <c r="P141" s="3"/>
      <c r="Q141" s="3"/>
      <c r="R141" s="3"/>
      <c r="S141" s="3"/>
      <c r="T141" s="3"/>
      <c r="U141" s="3"/>
      <c r="V141" s="3"/>
      <c r="W141" s="3"/>
    </row>
    <row r="142" spans="1:23" s="7" customFormat="1" ht="12.75" x14ac:dyDescent="0.2">
      <c r="A142" s="229"/>
      <c r="B142" s="59">
        <v>138</v>
      </c>
      <c r="C142" s="62"/>
      <c r="D142" s="62"/>
      <c r="E142" s="62"/>
      <c r="F142" s="75"/>
      <c r="G142" s="228"/>
      <c r="H142" s="63">
        <f t="shared" si="4"/>
        <v>0</v>
      </c>
      <c r="I142" s="227"/>
      <c r="J142" s="3"/>
      <c r="K142" s="3"/>
      <c r="L142" s="3"/>
      <c r="M142" s="3"/>
      <c r="N142" s="3"/>
      <c r="O142" s="3"/>
      <c r="P142" s="3"/>
      <c r="Q142" s="3"/>
      <c r="R142" s="3"/>
      <c r="S142" s="3"/>
      <c r="T142" s="3"/>
      <c r="U142" s="3"/>
      <c r="V142" s="3"/>
      <c r="W142" s="3"/>
    </row>
    <row r="143" spans="1:23" s="7" customFormat="1" ht="12.75" x14ac:dyDescent="0.2">
      <c r="A143" s="229"/>
      <c r="B143" s="59">
        <v>139</v>
      </c>
      <c r="C143" s="62"/>
      <c r="D143" s="62"/>
      <c r="E143" s="62"/>
      <c r="F143" s="75"/>
      <c r="G143" s="228"/>
      <c r="H143" s="63">
        <f t="shared" si="4"/>
        <v>0</v>
      </c>
      <c r="I143" s="227"/>
      <c r="J143" s="3"/>
      <c r="K143" s="3"/>
      <c r="L143" s="3"/>
      <c r="M143" s="3"/>
      <c r="N143" s="3"/>
      <c r="O143" s="3"/>
      <c r="P143" s="3"/>
      <c r="Q143" s="3"/>
      <c r="R143" s="3"/>
      <c r="S143" s="3"/>
      <c r="T143" s="3"/>
      <c r="U143" s="3"/>
      <c r="V143" s="3"/>
      <c r="W143" s="3"/>
    </row>
    <row r="144" spans="1:23" s="7" customFormat="1" ht="12.75" x14ac:dyDescent="0.2">
      <c r="A144" s="229"/>
      <c r="B144" s="59">
        <v>140</v>
      </c>
      <c r="C144" s="62"/>
      <c r="D144" s="62"/>
      <c r="E144" s="62"/>
      <c r="F144" s="75"/>
      <c r="G144" s="228"/>
      <c r="H144" s="63">
        <f t="shared" si="4"/>
        <v>0</v>
      </c>
      <c r="I144" s="227"/>
      <c r="J144" s="3"/>
      <c r="K144" s="3"/>
      <c r="L144" s="3"/>
      <c r="M144" s="3"/>
      <c r="N144" s="3"/>
      <c r="O144" s="3"/>
      <c r="P144" s="3"/>
      <c r="Q144" s="3"/>
      <c r="R144" s="3"/>
      <c r="S144" s="3"/>
      <c r="T144" s="3"/>
      <c r="U144" s="3"/>
      <c r="V144" s="3"/>
      <c r="W144" s="3"/>
    </row>
    <row r="145" spans="1:23" s="7" customFormat="1" ht="12.75" x14ac:dyDescent="0.2">
      <c r="A145" s="229"/>
      <c r="B145" s="59">
        <v>141</v>
      </c>
      <c r="C145" s="62"/>
      <c r="D145" s="62"/>
      <c r="E145" s="62"/>
      <c r="F145" s="75"/>
      <c r="G145" s="228"/>
      <c r="H145" s="63">
        <f t="shared" si="4"/>
        <v>0</v>
      </c>
      <c r="I145" s="227"/>
      <c r="J145" s="3"/>
      <c r="K145" s="3"/>
      <c r="L145" s="3"/>
      <c r="M145" s="3"/>
      <c r="N145" s="3"/>
      <c r="O145" s="3"/>
      <c r="P145" s="3"/>
      <c r="Q145" s="3"/>
      <c r="R145" s="3"/>
      <c r="S145" s="3"/>
      <c r="T145" s="3"/>
      <c r="U145" s="3"/>
      <c r="V145" s="3"/>
      <c r="W145" s="3"/>
    </row>
    <row r="146" spans="1:23" s="7" customFormat="1" ht="12.75" x14ac:dyDescent="0.2">
      <c r="A146" s="229"/>
      <c r="B146" s="59">
        <v>142</v>
      </c>
      <c r="C146" s="62"/>
      <c r="D146" s="62"/>
      <c r="E146" s="62"/>
      <c r="F146" s="75"/>
      <c r="G146" s="228"/>
      <c r="H146" s="63">
        <f t="shared" si="4"/>
        <v>0</v>
      </c>
      <c r="I146" s="227"/>
      <c r="J146" s="3"/>
      <c r="K146" s="3"/>
      <c r="L146" s="3"/>
      <c r="M146" s="3"/>
      <c r="N146" s="3"/>
      <c r="O146" s="3"/>
      <c r="P146" s="3"/>
      <c r="Q146" s="3"/>
      <c r="R146" s="3"/>
      <c r="S146" s="3"/>
      <c r="T146" s="3"/>
      <c r="U146" s="3"/>
      <c r="V146" s="3"/>
      <c r="W146" s="3"/>
    </row>
    <row r="147" spans="1:23" s="7" customFormat="1" ht="12.75" x14ac:dyDescent="0.2">
      <c r="A147" s="229"/>
      <c r="B147" s="59">
        <v>143</v>
      </c>
      <c r="C147" s="62"/>
      <c r="D147" s="62"/>
      <c r="E147" s="62"/>
      <c r="F147" s="75"/>
      <c r="G147" s="228"/>
      <c r="H147" s="63">
        <f t="shared" si="4"/>
        <v>0</v>
      </c>
      <c r="I147" s="227"/>
      <c r="J147" s="3"/>
      <c r="K147" s="3"/>
      <c r="L147" s="3"/>
      <c r="M147" s="3"/>
      <c r="N147" s="3"/>
      <c r="O147" s="3"/>
      <c r="P147" s="3"/>
      <c r="Q147" s="3"/>
      <c r="R147" s="3"/>
      <c r="S147" s="3"/>
      <c r="T147" s="3"/>
      <c r="U147" s="3"/>
      <c r="V147" s="3"/>
      <c r="W147" s="3"/>
    </row>
    <row r="148" spans="1:23" s="7" customFormat="1" ht="12.75" x14ac:dyDescent="0.2">
      <c r="A148" s="229"/>
      <c r="B148" s="59">
        <v>144</v>
      </c>
      <c r="C148" s="62"/>
      <c r="D148" s="62"/>
      <c r="E148" s="62"/>
      <c r="F148" s="75"/>
      <c r="G148" s="228"/>
      <c r="H148" s="63">
        <f t="shared" si="4"/>
        <v>0</v>
      </c>
      <c r="I148" s="227"/>
      <c r="J148" s="3"/>
      <c r="K148" s="3"/>
      <c r="L148" s="3"/>
      <c r="M148" s="3"/>
      <c r="N148" s="3"/>
      <c r="O148" s="3"/>
      <c r="P148" s="3"/>
      <c r="Q148" s="3"/>
      <c r="R148" s="3"/>
      <c r="S148" s="3"/>
      <c r="T148" s="3"/>
      <c r="U148" s="3"/>
      <c r="V148" s="3"/>
      <c r="W148" s="3"/>
    </row>
    <row r="149" spans="1:23" s="7" customFormat="1" ht="12.75" x14ac:dyDescent="0.2">
      <c r="A149" s="229"/>
      <c r="B149" s="59">
        <v>145</v>
      </c>
      <c r="C149" s="62"/>
      <c r="D149" s="62"/>
      <c r="E149" s="62"/>
      <c r="F149" s="75"/>
      <c r="G149" s="228"/>
      <c r="H149" s="63">
        <f t="shared" si="4"/>
        <v>0</v>
      </c>
      <c r="I149" s="227"/>
      <c r="J149" s="3"/>
      <c r="K149" s="3"/>
      <c r="L149" s="3"/>
      <c r="M149" s="3"/>
      <c r="N149" s="3"/>
      <c r="O149" s="3"/>
      <c r="P149" s="3"/>
      <c r="Q149" s="3"/>
      <c r="R149" s="3"/>
      <c r="S149" s="3"/>
      <c r="T149" s="3"/>
      <c r="U149" s="3"/>
      <c r="V149" s="3"/>
      <c r="W149" s="3"/>
    </row>
    <row r="150" spans="1:23" s="7" customFormat="1" ht="12.75" x14ac:dyDescent="0.2">
      <c r="A150" s="229"/>
      <c r="B150" s="59">
        <v>146</v>
      </c>
      <c r="C150" s="62"/>
      <c r="D150" s="62"/>
      <c r="E150" s="62"/>
      <c r="F150" s="75"/>
      <c r="G150" s="228"/>
      <c r="H150" s="63">
        <f t="shared" si="4"/>
        <v>0</v>
      </c>
      <c r="I150" s="227"/>
      <c r="J150" s="3"/>
      <c r="K150" s="3"/>
      <c r="L150" s="3"/>
      <c r="M150" s="3"/>
      <c r="N150" s="3"/>
      <c r="O150" s="3"/>
      <c r="P150" s="3"/>
      <c r="Q150" s="3"/>
      <c r="R150" s="3"/>
      <c r="S150" s="3"/>
      <c r="T150" s="3"/>
      <c r="U150" s="3"/>
      <c r="V150" s="3"/>
      <c r="W150" s="3"/>
    </row>
    <row r="151" spans="1:23" s="7" customFormat="1" ht="12.75" x14ac:dyDescent="0.2">
      <c r="A151" s="229"/>
      <c r="B151" s="59">
        <v>147</v>
      </c>
      <c r="C151" s="62"/>
      <c r="D151" s="62"/>
      <c r="E151" s="62"/>
      <c r="F151" s="75"/>
      <c r="G151" s="228"/>
      <c r="H151" s="63">
        <f t="shared" si="4"/>
        <v>0</v>
      </c>
      <c r="I151" s="227"/>
      <c r="J151" s="3"/>
      <c r="K151" s="3"/>
      <c r="L151" s="3"/>
      <c r="M151" s="3"/>
      <c r="N151" s="3"/>
      <c r="O151" s="3"/>
      <c r="P151" s="3"/>
      <c r="Q151" s="3"/>
      <c r="R151" s="3"/>
      <c r="S151" s="3"/>
      <c r="T151" s="3"/>
      <c r="U151" s="3"/>
      <c r="V151" s="3"/>
      <c r="W151" s="3"/>
    </row>
    <row r="152" spans="1:23" s="7" customFormat="1" ht="12.75" x14ac:dyDescent="0.2">
      <c r="A152" s="229"/>
      <c r="B152" s="59">
        <v>148</v>
      </c>
      <c r="C152" s="62"/>
      <c r="D152" s="62"/>
      <c r="E152" s="62"/>
      <c r="F152" s="75"/>
      <c r="G152" s="228"/>
      <c r="H152" s="63">
        <f t="shared" si="4"/>
        <v>0</v>
      </c>
      <c r="I152" s="227"/>
      <c r="J152" s="3"/>
      <c r="K152" s="3"/>
      <c r="L152" s="3"/>
      <c r="M152" s="3"/>
      <c r="N152" s="3"/>
      <c r="O152" s="3"/>
      <c r="P152" s="3"/>
      <c r="Q152" s="3"/>
      <c r="R152" s="3"/>
      <c r="S152" s="3"/>
      <c r="T152" s="3"/>
      <c r="U152" s="3"/>
      <c r="V152" s="3"/>
      <c r="W152" s="3"/>
    </row>
    <row r="153" spans="1:23" s="7" customFormat="1" ht="12.75" x14ac:dyDescent="0.2">
      <c r="A153" s="229"/>
      <c r="B153" s="59">
        <v>149</v>
      </c>
      <c r="C153" s="62"/>
      <c r="D153" s="62"/>
      <c r="E153" s="62"/>
      <c r="F153" s="75"/>
      <c r="G153" s="228"/>
      <c r="H153" s="63">
        <f t="shared" si="4"/>
        <v>0</v>
      </c>
      <c r="I153" s="227"/>
      <c r="J153" s="3"/>
      <c r="K153" s="3"/>
      <c r="L153" s="3"/>
      <c r="M153" s="3"/>
      <c r="N153" s="3"/>
      <c r="O153" s="3"/>
      <c r="P153" s="3"/>
      <c r="Q153" s="3"/>
      <c r="R153" s="3"/>
      <c r="S153" s="3"/>
      <c r="T153" s="3"/>
      <c r="U153" s="3"/>
      <c r="V153" s="3"/>
      <c r="W153" s="3"/>
    </row>
    <row r="154" spans="1:23" s="7" customFormat="1" ht="12.75" x14ac:dyDescent="0.2">
      <c r="A154" s="229"/>
      <c r="B154" s="59">
        <v>150</v>
      </c>
      <c r="C154" s="62"/>
      <c r="D154" s="62"/>
      <c r="E154" s="62"/>
      <c r="F154" s="75"/>
      <c r="G154" s="228"/>
      <c r="H154" s="63">
        <f t="shared" si="4"/>
        <v>0</v>
      </c>
      <c r="I154" s="227"/>
      <c r="J154" s="3"/>
      <c r="K154" s="3"/>
      <c r="L154" s="3"/>
      <c r="M154" s="3"/>
      <c r="N154" s="3"/>
      <c r="O154" s="3"/>
      <c r="P154" s="3"/>
      <c r="Q154" s="3"/>
      <c r="R154" s="3"/>
      <c r="S154" s="3"/>
      <c r="T154" s="3"/>
      <c r="U154" s="3"/>
      <c r="V154" s="3"/>
      <c r="W154" s="3"/>
    </row>
    <row r="155" spans="1:23" s="7" customFormat="1" ht="12.75" x14ac:dyDescent="0.2">
      <c r="A155" s="229"/>
      <c r="B155" s="59">
        <v>151</v>
      </c>
      <c r="C155" s="62"/>
      <c r="D155" s="62"/>
      <c r="E155" s="62"/>
      <c r="F155" s="75"/>
      <c r="G155" s="228"/>
      <c r="H155" s="63">
        <f t="shared" si="4"/>
        <v>0</v>
      </c>
      <c r="I155" s="227"/>
      <c r="J155" s="3"/>
      <c r="K155" s="3"/>
      <c r="L155" s="3"/>
      <c r="M155" s="3"/>
      <c r="N155" s="3"/>
      <c r="O155" s="3"/>
      <c r="P155" s="3"/>
      <c r="Q155" s="3"/>
      <c r="R155" s="3"/>
      <c r="S155" s="3"/>
      <c r="T155" s="3"/>
      <c r="U155" s="3"/>
      <c r="V155" s="3"/>
      <c r="W155" s="3"/>
    </row>
    <row r="156" spans="1:23" s="7" customFormat="1" ht="12.75" x14ac:dyDescent="0.2">
      <c r="A156" s="229"/>
      <c r="B156" s="59">
        <v>152</v>
      </c>
      <c r="C156" s="62"/>
      <c r="D156" s="62"/>
      <c r="E156" s="62"/>
      <c r="F156" s="75"/>
      <c r="G156" s="228"/>
      <c r="H156" s="63">
        <f t="shared" si="4"/>
        <v>0</v>
      </c>
      <c r="I156" s="227"/>
      <c r="J156" s="3"/>
      <c r="K156" s="3"/>
      <c r="L156" s="3"/>
      <c r="M156" s="3"/>
      <c r="N156" s="3"/>
      <c r="O156" s="3"/>
      <c r="P156" s="3"/>
      <c r="Q156" s="3"/>
      <c r="R156" s="3"/>
      <c r="S156" s="3"/>
      <c r="T156" s="3"/>
      <c r="U156" s="3"/>
      <c r="V156" s="3"/>
      <c r="W156" s="3"/>
    </row>
    <row r="157" spans="1:23" s="7" customFormat="1" ht="12.75" x14ac:dyDescent="0.2">
      <c r="A157" s="229"/>
      <c r="B157" s="59">
        <v>153</v>
      </c>
      <c r="C157" s="62"/>
      <c r="D157" s="62"/>
      <c r="E157" s="62"/>
      <c r="F157" s="75"/>
      <c r="G157" s="228"/>
      <c r="H157" s="63">
        <f t="shared" si="4"/>
        <v>0</v>
      </c>
      <c r="I157" s="227"/>
      <c r="J157" s="3"/>
      <c r="K157" s="3"/>
      <c r="L157" s="3"/>
      <c r="M157" s="3"/>
      <c r="N157" s="3"/>
      <c r="O157" s="3"/>
      <c r="P157" s="3"/>
      <c r="Q157" s="3"/>
      <c r="R157" s="3"/>
      <c r="S157" s="3"/>
      <c r="T157" s="3"/>
      <c r="U157" s="3"/>
      <c r="V157" s="3"/>
      <c r="W157" s="3"/>
    </row>
    <row r="158" spans="1:23" s="7" customFormat="1" ht="12.75" x14ac:dyDescent="0.2">
      <c r="A158" s="229"/>
      <c r="B158" s="59">
        <v>154</v>
      </c>
      <c r="C158" s="62"/>
      <c r="D158" s="62"/>
      <c r="E158" s="62"/>
      <c r="F158" s="75"/>
      <c r="G158" s="228"/>
      <c r="H158" s="63">
        <f t="shared" si="4"/>
        <v>0</v>
      </c>
      <c r="I158" s="227"/>
      <c r="J158" s="3"/>
      <c r="K158" s="3"/>
      <c r="L158" s="3"/>
      <c r="M158" s="3"/>
      <c r="N158" s="3"/>
      <c r="O158" s="3"/>
      <c r="P158" s="3"/>
      <c r="Q158" s="3"/>
      <c r="R158" s="3"/>
      <c r="S158" s="3"/>
      <c r="T158" s="3"/>
      <c r="U158" s="3"/>
      <c r="V158" s="3"/>
      <c r="W158" s="3"/>
    </row>
    <row r="159" spans="1:23" s="7" customFormat="1" ht="12.75" x14ac:dyDescent="0.2">
      <c r="A159" s="229"/>
      <c r="B159" s="59">
        <v>155</v>
      </c>
      <c r="C159" s="62"/>
      <c r="D159" s="62"/>
      <c r="E159" s="62"/>
      <c r="F159" s="75"/>
      <c r="G159" s="228"/>
      <c r="H159" s="63">
        <f t="shared" si="4"/>
        <v>0</v>
      </c>
      <c r="I159" s="227"/>
      <c r="J159" s="3"/>
      <c r="K159" s="3"/>
      <c r="L159" s="3"/>
      <c r="M159" s="3"/>
      <c r="N159" s="3"/>
      <c r="O159" s="3"/>
      <c r="P159" s="3"/>
      <c r="Q159" s="3"/>
      <c r="R159" s="3"/>
      <c r="S159" s="3"/>
      <c r="T159" s="3"/>
      <c r="U159" s="3"/>
      <c r="V159" s="3"/>
      <c r="W159" s="3"/>
    </row>
    <row r="160" spans="1:23" s="7" customFormat="1" ht="12.75" x14ac:dyDescent="0.2">
      <c r="A160" s="229"/>
      <c r="B160" s="59">
        <v>156</v>
      </c>
      <c r="C160" s="62"/>
      <c r="D160" s="62"/>
      <c r="E160" s="62"/>
      <c r="F160" s="75"/>
      <c r="G160" s="228"/>
      <c r="H160" s="63">
        <f t="shared" si="4"/>
        <v>0</v>
      </c>
      <c r="I160" s="227"/>
      <c r="J160" s="3"/>
      <c r="K160" s="3"/>
      <c r="L160" s="3"/>
      <c r="M160" s="3"/>
      <c r="N160" s="3"/>
      <c r="O160" s="3"/>
      <c r="P160" s="3"/>
      <c r="Q160" s="3"/>
      <c r="R160" s="3"/>
      <c r="S160" s="3"/>
      <c r="T160" s="3"/>
      <c r="U160" s="3"/>
      <c r="V160" s="3"/>
      <c r="W160" s="3"/>
    </row>
    <row r="161" spans="1:23" s="7" customFormat="1" ht="12.75" x14ac:dyDescent="0.2">
      <c r="A161" s="229"/>
      <c r="B161" s="59">
        <v>157</v>
      </c>
      <c r="C161" s="62"/>
      <c r="D161" s="62"/>
      <c r="E161" s="62"/>
      <c r="F161" s="75"/>
      <c r="G161" s="228"/>
      <c r="H161" s="63">
        <f t="shared" si="4"/>
        <v>0</v>
      </c>
      <c r="I161" s="227"/>
      <c r="J161" s="3"/>
      <c r="K161" s="3"/>
      <c r="L161" s="3"/>
      <c r="M161" s="3"/>
      <c r="N161" s="3"/>
      <c r="O161" s="3"/>
      <c r="P161" s="3"/>
      <c r="Q161" s="3"/>
      <c r="R161" s="3"/>
      <c r="S161" s="3"/>
      <c r="T161" s="3"/>
      <c r="U161" s="3"/>
      <c r="V161" s="3"/>
      <c r="W161" s="3"/>
    </row>
    <row r="162" spans="1:23" s="7" customFormat="1" ht="12.75" x14ac:dyDescent="0.2">
      <c r="A162" s="229"/>
      <c r="B162" s="59">
        <v>158</v>
      </c>
      <c r="C162" s="62"/>
      <c r="D162" s="62"/>
      <c r="E162" s="62"/>
      <c r="F162" s="75"/>
      <c r="G162" s="228"/>
      <c r="H162" s="63">
        <f t="shared" si="4"/>
        <v>0</v>
      </c>
      <c r="I162" s="227"/>
      <c r="J162" s="3"/>
      <c r="K162" s="3"/>
      <c r="L162" s="3"/>
      <c r="M162" s="3"/>
      <c r="N162" s="3"/>
      <c r="O162" s="3"/>
      <c r="P162" s="3"/>
      <c r="Q162" s="3"/>
      <c r="R162" s="3"/>
      <c r="S162" s="3"/>
      <c r="T162" s="3"/>
      <c r="U162" s="3"/>
      <c r="V162" s="3"/>
      <c r="W162" s="3"/>
    </row>
    <row r="163" spans="1:23" s="7" customFormat="1" ht="12.75" x14ac:dyDescent="0.2">
      <c r="A163" s="229"/>
      <c r="B163" s="59">
        <v>159</v>
      </c>
      <c r="C163" s="62"/>
      <c r="D163" s="62"/>
      <c r="E163" s="62"/>
      <c r="F163" s="75"/>
      <c r="G163" s="228"/>
      <c r="H163" s="63">
        <f t="shared" si="4"/>
        <v>0</v>
      </c>
      <c r="I163" s="227"/>
      <c r="J163" s="3"/>
      <c r="K163" s="3"/>
      <c r="L163" s="3"/>
      <c r="M163" s="3"/>
      <c r="N163" s="3"/>
      <c r="O163" s="3"/>
      <c r="P163" s="3"/>
      <c r="Q163" s="3"/>
      <c r="R163" s="3"/>
      <c r="S163" s="3"/>
      <c r="T163" s="3"/>
      <c r="U163" s="3"/>
      <c r="V163" s="3"/>
      <c r="W163" s="3"/>
    </row>
    <row r="164" spans="1:23" s="7" customFormat="1" ht="12.75" x14ac:dyDescent="0.2">
      <c r="A164" s="229"/>
      <c r="B164" s="59">
        <v>160</v>
      </c>
      <c r="C164" s="62"/>
      <c r="D164" s="62"/>
      <c r="E164" s="62"/>
      <c r="F164" s="75"/>
      <c r="G164" s="228"/>
      <c r="H164" s="63">
        <f t="shared" si="4"/>
        <v>0</v>
      </c>
      <c r="I164" s="227"/>
      <c r="J164" s="3"/>
      <c r="K164" s="3"/>
      <c r="L164" s="3"/>
      <c r="M164" s="3"/>
      <c r="N164" s="3"/>
      <c r="O164" s="3"/>
      <c r="P164" s="3"/>
      <c r="Q164" s="3"/>
      <c r="R164" s="3"/>
      <c r="S164" s="3"/>
      <c r="T164" s="3"/>
      <c r="U164" s="3"/>
      <c r="V164" s="3"/>
      <c r="W164" s="3"/>
    </row>
    <row r="165" spans="1:23" s="7" customFormat="1" ht="12.75" x14ac:dyDescent="0.2">
      <c r="A165" s="229"/>
      <c r="B165" s="59">
        <v>161</v>
      </c>
      <c r="C165" s="62"/>
      <c r="D165" s="62"/>
      <c r="E165" s="62"/>
      <c r="F165" s="75"/>
      <c r="G165" s="228"/>
      <c r="H165" s="63">
        <f t="shared" si="4"/>
        <v>0</v>
      </c>
      <c r="I165" s="227"/>
      <c r="J165" s="3"/>
      <c r="K165" s="3"/>
      <c r="L165" s="3"/>
      <c r="M165" s="3"/>
      <c r="N165" s="3"/>
      <c r="O165" s="3"/>
      <c r="P165" s="3"/>
      <c r="Q165" s="3"/>
      <c r="R165" s="3"/>
      <c r="S165" s="3"/>
      <c r="T165" s="3"/>
      <c r="U165" s="3"/>
      <c r="V165" s="3"/>
      <c r="W165" s="3"/>
    </row>
    <row r="166" spans="1:23" s="7" customFormat="1" ht="12.75" x14ac:dyDescent="0.2">
      <c r="A166" s="229"/>
      <c r="B166" s="59">
        <v>162</v>
      </c>
      <c r="C166" s="62"/>
      <c r="D166" s="62"/>
      <c r="E166" s="62"/>
      <c r="F166" s="75"/>
      <c r="G166" s="228"/>
      <c r="H166" s="63">
        <f t="shared" si="4"/>
        <v>0</v>
      </c>
      <c r="I166" s="227"/>
      <c r="J166" s="3"/>
      <c r="K166" s="3"/>
      <c r="L166" s="3"/>
      <c r="M166" s="3"/>
      <c r="N166" s="3"/>
      <c r="O166" s="3"/>
      <c r="P166" s="3"/>
      <c r="Q166" s="3"/>
      <c r="R166" s="3"/>
      <c r="S166" s="3"/>
      <c r="T166" s="3"/>
      <c r="U166" s="3"/>
      <c r="V166" s="3"/>
      <c r="W166" s="3"/>
    </row>
    <row r="167" spans="1:23" s="7" customFormat="1" ht="12.75" x14ac:dyDescent="0.2">
      <c r="A167" s="229"/>
      <c r="B167" s="59">
        <v>163</v>
      </c>
      <c r="C167" s="62"/>
      <c r="D167" s="62"/>
      <c r="E167" s="62"/>
      <c r="F167" s="75"/>
      <c r="G167" s="228"/>
      <c r="H167" s="63">
        <f t="shared" si="4"/>
        <v>0</v>
      </c>
      <c r="I167" s="227"/>
      <c r="J167" s="3"/>
      <c r="K167" s="3"/>
      <c r="L167" s="3"/>
      <c r="M167" s="3"/>
      <c r="N167" s="3"/>
      <c r="O167" s="3"/>
      <c r="P167" s="3"/>
      <c r="Q167" s="3"/>
      <c r="R167" s="3"/>
      <c r="S167" s="3"/>
      <c r="T167" s="3"/>
      <c r="U167" s="3"/>
      <c r="V167" s="3"/>
      <c r="W167" s="3"/>
    </row>
    <row r="168" spans="1:23" s="7" customFormat="1" ht="12.75" x14ac:dyDescent="0.2">
      <c r="A168" s="229"/>
      <c r="B168" s="59">
        <v>164</v>
      </c>
      <c r="C168" s="62"/>
      <c r="D168" s="62"/>
      <c r="E168" s="62"/>
      <c r="F168" s="75"/>
      <c r="G168" s="228"/>
      <c r="H168" s="63">
        <f t="shared" ref="H168:H231" si="5">IF(C168=0,0,IF(D168=0,0,IF(E168=0,0,IF(F168=0,0,10))))</f>
        <v>0</v>
      </c>
      <c r="I168" s="227"/>
      <c r="J168" s="3"/>
      <c r="K168" s="3"/>
      <c r="L168" s="3"/>
      <c r="M168" s="3"/>
      <c r="N168" s="3"/>
      <c r="O168" s="3"/>
      <c r="P168" s="3"/>
      <c r="Q168" s="3"/>
      <c r="R168" s="3"/>
      <c r="S168" s="3"/>
      <c r="T168" s="3"/>
      <c r="U168" s="3"/>
      <c r="V168" s="3"/>
      <c r="W168" s="3"/>
    </row>
    <row r="169" spans="1:23" s="7" customFormat="1" ht="12.75" x14ac:dyDescent="0.2">
      <c r="A169" s="229"/>
      <c r="B169" s="59">
        <v>165</v>
      </c>
      <c r="C169" s="62"/>
      <c r="D169" s="62"/>
      <c r="E169" s="62"/>
      <c r="F169" s="75"/>
      <c r="G169" s="228"/>
      <c r="H169" s="63">
        <f t="shared" si="5"/>
        <v>0</v>
      </c>
      <c r="I169" s="227"/>
      <c r="J169" s="3"/>
      <c r="K169" s="3"/>
      <c r="L169" s="3"/>
      <c r="M169" s="3"/>
      <c r="N169" s="3"/>
      <c r="O169" s="3"/>
      <c r="P169" s="3"/>
      <c r="Q169" s="3"/>
      <c r="R169" s="3"/>
      <c r="S169" s="3"/>
      <c r="T169" s="3"/>
      <c r="U169" s="3"/>
      <c r="V169" s="3"/>
      <c r="W169" s="3"/>
    </row>
    <row r="170" spans="1:23" s="7" customFormat="1" ht="12.75" x14ac:dyDescent="0.2">
      <c r="A170" s="229"/>
      <c r="B170" s="59">
        <v>166</v>
      </c>
      <c r="C170" s="62"/>
      <c r="D170" s="62"/>
      <c r="E170" s="62"/>
      <c r="F170" s="75"/>
      <c r="G170" s="228"/>
      <c r="H170" s="63">
        <f t="shared" si="5"/>
        <v>0</v>
      </c>
      <c r="I170" s="227"/>
      <c r="J170" s="3"/>
      <c r="K170" s="3"/>
      <c r="L170" s="3"/>
      <c r="M170" s="3"/>
      <c r="N170" s="3"/>
      <c r="O170" s="3"/>
      <c r="P170" s="3"/>
      <c r="Q170" s="3"/>
      <c r="R170" s="3"/>
      <c r="S170" s="3"/>
      <c r="T170" s="3"/>
      <c r="U170" s="3"/>
      <c r="V170" s="3"/>
      <c r="W170" s="3"/>
    </row>
    <row r="171" spans="1:23" s="7" customFormat="1" ht="12.75" x14ac:dyDescent="0.2">
      <c r="A171" s="229"/>
      <c r="B171" s="59">
        <v>167</v>
      </c>
      <c r="C171" s="62"/>
      <c r="D171" s="62"/>
      <c r="E171" s="62"/>
      <c r="F171" s="75"/>
      <c r="G171" s="228"/>
      <c r="H171" s="63">
        <f t="shared" si="5"/>
        <v>0</v>
      </c>
      <c r="I171" s="227"/>
      <c r="J171" s="3"/>
      <c r="K171" s="3"/>
      <c r="L171" s="3"/>
      <c r="M171" s="3"/>
      <c r="N171" s="3"/>
      <c r="O171" s="3"/>
      <c r="P171" s="3"/>
      <c r="Q171" s="3"/>
      <c r="R171" s="3"/>
      <c r="S171" s="3"/>
      <c r="T171" s="3"/>
      <c r="U171" s="3"/>
      <c r="V171" s="3"/>
      <c r="W171" s="3"/>
    </row>
    <row r="172" spans="1:23" s="7" customFormat="1" ht="12.75" x14ac:dyDescent="0.2">
      <c r="A172" s="229"/>
      <c r="B172" s="59">
        <v>168</v>
      </c>
      <c r="C172" s="62"/>
      <c r="D172" s="62"/>
      <c r="E172" s="62"/>
      <c r="F172" s="75"/>
      <c r="G172" s="228"/>
      <c r="H172" s="63">
        <f t="shared" si="5"/>
        <v>0</v>
      </c>
      <c r="I172" s="227"/>
      <c r="J172" s="3"/>
      <c r="K172" s="3"/>
      <c r="L172" s="3"/>
      <c r="M172" s="3"/>
      <c r="N172" s="3"/>
      <c r="O172" s="3"/>
      <c r="P172" s="3"/>
      <c r="Q172" s="3"/>
      <c r="R172" s="3"/>
      <c r="S172" s="3"/>
      <c r="T172" s="3"/>
      <c r="U172" s="3"/>
      <c r="V172" s="3"/>
      <c r="W172" s="3"/>
    </row>
    <row r="173" spans="1:23" s="7" customFormat="1" ht="12.75" x14ac:dyDescent="0.2">
      <c r="A173" s="229"/>
      <c r="B173" s="59">
        <v>169</v>
      </c>
      <c r="C173" s="62"/>
      <c r="D173" s="62"/>
      <c r="E173" s="62"/>
      <c r="F173" s="75"/>
      <c r="G173" s="228"/>
      <c r="H173" s="63">
        <f t="shared" si="5"/>
        <v>0</v>
      </c>
      <c r="I173" s="227"/>
      <c r="J173" s="3"/>
      <c r="K173" s="3"/>
      <c r="L173" s="3"/>
      <c r="M173" s="3"/>
      <c r="N173" s="3"/>
      <c r="O173" s="3"/>
      <c r="P173" s="3"/>
      <c r="Q173" s="3"/>
      <c r="R173" s="3"/>
      <c r="S173" s="3"/>
      <c r="T173" s="3"/>
      <c r="U173" s="3"/>
      <c r="V173" s="3"/>
      <c r="W173" s="3"/>
    </row>
    <row r="174" spans="1:23" s="7" customFormat="1" ht="12.75" x14ac:dyDescent="0.2">
      <c r="A174" s="229"/>
      <c r="B174" s="59">
        <v>170</v>
      </c>
      <c r="C174" s="62"/>
      <c r="D174" s="62"/>
      <c r="E174" s="62"/>
      <c r="F174" s="75"/>
      <c r="G174" s="228"/>
      <c r="H174" s="63">
        <f t="shared" si="5"/>
        <v>0</v>
      </c>
      <c r="I174" s="227"/>
      <c r="J174" s="3"/>
      <c r="K174" s="3"/>
      <c r="L174" s="3"/>
      <c r="M174" s="3"/>
      <c r="N174" s="3"/>
      <c r="O174" s="3"/>
      <c r="P174" s="3"/>
      <c r="Q174" s="3"/>
      <c r="R174" s="3"/>
      <c r="S174" s="3"/>
      <c r="T174" s="3"/>
      <c r="U174" s="3"/>
      <c r="V174" s="3"/>
      <c r="W174" s="3"/>
    </row>
    <row r="175" spans="1:23" s="7" customFormat="1" ht="12.75" x14ac:dyDescent="0.2">
      <c r="A175" s="229"/>
      <c r="B175" s="59">
        <v>171</v>
      </c>
      <c r="C175" s="62"/>
      <c r="D175" s="62"/>
      <c r="E175" s="62"/>
      <c r="F175" s="75"/>
      <c r="G175" s="228"/>
      <c r="H175" s="63">
        <f t="shared" si="5"/>
        <v>0</v>
      </c>
      <c r="I175" s="227"/>
      <c r="J175" s="3"/>
      <c r="K175" s="3"/>
      <c r="L175" s="3"/>
      <c r="M175" s="3"/>
      <c r="N175" s="3"/>
      <c r="O175" s="3"/>
      <c r="P175" s="3"/>
      <c r="Q175" s="3"/>
      <c r="R175" s="3"/>
      <c r="S175" s="3"/>
      <c r="T175" s="3"/>
      <c r="U175" s="3"/>
      <c r="V175" s="3"/>
      <c r="W175" s="3"/>
    </row>
    <row r="176" spans="1:23" s="7" customFormat="1" ht="12.75" x14ac:dyDescent="0.2">
      <c r="A176" s="229"/>
      <c r="B176" s="59">
        <v>172</v>
      </c>
      <c r="C176" s="62"/>
      <c r="D176" s="62"/>
      <c r="E176" s="62"/>
      <c r="F176" s="75"/>
      <c r="G176" s="228"/>
      <c r="H176" s="63">
        <f t="shared" si="5"/>
        <v>0</v>
      </c>
      <c r="I176" s="227"/>
      <c r="J176" s="3"/>
      <c r="K176" s="3"/>
      <c r="L176" s="3"/>
      <c r="M176" s="3"/>
      <c r="N176" s="3"/>
      <c r="O176" s="3"/>
      <c r="P176" s="3"/>
      <c r="Q176" s="3"/>
      <c r="R176" s="3"/>
      <c r="S176" s="3"/>
      <c r="T176" s="3"/>
      <c r="U176" s="3"/>
      <c r="V176" s="3"/>
      <c r="W176" s="3"/>
    </row>
    <row r="177" spans="1:23" s="7" customFormat="1" ht="12.75" x14ac:dyDescent="0.2">
      <c r="A177" s="229"/>
      <c r="B177" s="59">
        <v>173</v>
      </c>
      <c r="C177" s="62"/>
      <c r="D177" s="62"/>
      <c r="E177" s="62"/>
      <c r="F177" s="75"/>
      <c r="G177" s="228"/>
      <c r="H177" s="63">
        <f t="shared" si="5"/>
        <v>0</v>
      </c>
      <c r="I177" s="227"/>
      <c r="J177" s="3"/>
      <c r="K177" s="3"/>
      <c r="L177" s="3"/>
      <c r="M177" s="3"/>
      <c r="N177" s="3"/>
      <c r="O177" s="3"/>
      <c r="P177" s="3"/>
      <c r="Q177" s="3"/>
      <c r="R177" s="3"/>
      <c r="S177" s="3"/>
      <c r="T177" s="3"/>
      <c r="U177" s="3"/>
      <c r="V177" s="3"/>
      <c r="W177" s="3"/>
    </row>
    <row r="178" spans="1:23" s="7" customFormat="1" ht="12.75" x14ac:dyDescent="0.2">
      <c r="A178" s="229"/>
      <c r="B178" s="59">
        <v>174</v>
      </c>
      <c r="C178" s="62"/>
      <c r="D178" s="62"/>
      <c r="E178" s="62"/>
      <c r="F178" s="75"/>
      <c r="G178" s="228"/>
      <c r="H178" s="63">
        <f t="shared" si="5"/>
        <v>0</v>
      </c>
      <c r="I178" s="227"/>
      <c r="J178" s="3"/>
      <c r="K178" s="3"/>
      <c r="L178" s="3"/>
      <c r="M178" s="3"/>
      <c r="N178" s="3"/>
      <c r="O178" s="3"/>
      <c r="P178" s="3"/>
      <c r="Q178" s="3"/>
      <c r="R178" s="3"/>
      <c r="S178" s="3"/>
      <c r="T178" s="3"/>
      <c r="U178" s="3"/>
      <c r="V178" s="3"/>
      <c r="W178" s="3"/>
    </row>
    <row r="179" spans="1:23" s="7" customFormat="1" ht="12.75" x14ac:dyDescent="0.2">
      <c r="A179" s="229"/>
      <c r="B179" s="59">
        <v>175</v>
      </c>
      <c r="C179" s="62"/>
      <c r="D179" s="62"/>
      <c r="E179" s="62"/>
      <c r="F179" s="75"/>
      <c r="G179" s="228"/>
      <c r="H179" s="63">
        <f t="shared" si="5"/>
        <v>0</v>
      </c>
      <c r="I179" s="227"/>
      <c r="J179" s="3"/>
      <c r="K179" s="3"/>
      <c r="L179" s="3"/>
      <c r="M179" s="3"/>
      <c r="N179" s="3"/>
      <c r="O179" s="3"/>
      <c r="P179" s="3"/>
      <c r="Q179" s="3"/>
      <c r="R179" s="3"/>
      <c r="S179" s="3"/>
      <c r="T179" s="3"/>
      <c r="U179" s="3"/>
      <c r="V179" s="3"/>
      <c r="W179" s="3"/>
    </row>
    <row r="180" spans="1:23" s="7" customFormat="1" ht="12.75" x14ac:dyDescent="0.2">
      <c r="A180" s="229"/>
      <c r="B180" s="59">
        <v>176</v>
      </c>
      <c r="C180" s="62"/>
      <c r="D180" s="62"/>
      <c r="E180" s="62"/>
      <c r="F180" s="75"/>
      <c r="G180" s="228"/>
      <c r="H180" s="63">
        <f t="shared" si="5"/>
        <v>0</v>
      </c>
      <c r="I180" s="227"/>
      <c r="J180" s="3"/>
      <c r="K180" s="3"/>
      <c r="L180" s="3"/>
      <c r="M180" s="3"/>
      <c r="N180" s="3"/>
      <c r="O180" s="3"/>
      <c r="P180" s="3"/>
      <c r="Q180" s="3"/>
      <c r="R180" s="3"/>
      <c r="S180" s="3"/>
      <c r="T180" s="3"/>
      <c r="U180" s="3"/>
      <c r="V180" s="3"/>
      <c r="W180" s="3"/>
    </row>
    <row r="181" spans="1:23" s="7" customFormat="1" ht="12.75" x14ac:dyDescent="0.2">
      <c r="A181" s="229"/>
      <c r="B181" s="59">
        <v>177</v>
      </c>
      <c r="C181" s="62"/>
      <c r="D181" s="62"/>
      <c r="E181" s="62"/>
      <c r="F181" s="75"/>
      <c r="G181" s="228"/>
      <c r="H181" s="63">
        <f t="shared" si="5"/>
        <v>0</v>
      </c>
      <c r="I181" s="227"/>
      <c r="J181" s="3"/>
      <c r="K181" s="3"/>
      <c r="L181" s="3"/>
      <c r="M181" s="3"/>
      <c r="N181" s="3"/>
      <c r="O181" s="3"/>
      <c r="P181" s="3"/>
      <c r="Q181" s="3"/>
      <c r="R181" s="3"/>
      <c r="S181" s="3"/>
      <c r="T181" s="3"/>
      <c r="U181" s="3"/>
      <c r="V181" s="3"/>
      <c r="W181" s="3"/>
    </row>
    <row r="182" spans="1:23" s="7" customFormat="1" ht="12.75" x14ac:dyDescent="0.2">
      <c r="A182" s="229"/>
      <c r="B182" s="59">
        <v>178</v>
      </c>
      <c r="C182" s="62"/>
      <c r="D182" s="62"/>
      <c r="E182" s="62"/>
      <c r="F182" s="75"/>
      <c r="G182" s="228"/>
      <c r="H182" s="63">
        <f t="shared" si="5"/>
        <v>0</v>
      </c>
      <c r="I182" s="227"/>
      <c r="J182" s="3"/>
      <c r="K182" s="3"/>
      <c r="L182" s="3"/>
      <c r="M182" s="3"/>
      <c r="N182" s="3"/>
      <c r="O182" s="3"/>
      <c r="P182" s="3"/>
      <c r="Q182" s="3"/>
      <c r="R182" s="3"/>
      <c r="S182" s="3"/>
      <c r="T182" s="3"/>
      <c r="U182" s="3"/>
      <c r="V182" s="3"/>
      <c r="W182" s="3"/>
    </row>
    <row r="183" spans="1:23" s="7" customFormat="1" ht="12.75" x14ac:dyDescent="0.2">
      <c r="A183" s="229"/>
      <c r="B183" s="59">
        <v>179</v>
      </c>
      <c r="C183" s="62"/>
      <c r="D183" s="62"/>
      <c r="E183" s="62"/>
      <c r="F183" s="75"/>
      <c r="G183" s="228"/>
      <c r="H183" s="63">
        <f t="shared" si="5"/>
        <v>0</v>
      </c>
      <c r="I183" s="227"/>
      <c r="J183" s="3"/>
      <c r="K183" s="3"/>
      <c r="L183" s="3"/>
      <c r="M183" s="3"/>
      <c r="N183" s="3"/>
      <c r="O183" s="3"/>
      <c r="P183" s="3"/>
      <c r="Q183" s="3"/>
      <c r="R183" s="3"/>
      <c r="S183" s="3"/>
      <c r="T183" s="3"/>
      <c r="U183" s="3"/>
      <c r="V183" s="3"/>
      <c r="W183" s="3"/>
    </row>
    <row r="184" spans="1:23" s="7" customFormat="1" ht="12.75" x14ac:dyDescent="0.2">
      <c r="A184" s="229"/>
      <c r="B184" s="59">
        <v>180</v>
      </c>
      <c r="C184" s="62"/>
      <c r="D184" s="62"/>
      <c r="E184" s="62"/>
      <c r="F184" s="75"/>
      <c r="G184" s="228"/>
      <c r="H184" s="63">
        <f t="shared" si="5"/>
        <v>0</v>
      </c>
      <c r="I184" s="227"/>
      <c r="J184" s="3"/>
      <c r="K184" s="3"/>
      <c r="L184" s="3"/>
      <c r="M184" s="3"/>
      <c r="N184" s="3"/>
      <c r="O184" s="3"/>
      <c r="P184" s="3"/>
      <c r="Q184" s="3"/>
      <c r="R184" s="3"/>
      <c r="S184" s="3"/>
      <c r="T184" s="3"/>
      <c r="U184" s="3"/>
      <c r="V184" s="3"/>
      <c r="W184" s="3"/>
    </row>
    <row r="185" spans="1:23" s="7" customFormat="1" ht="12.75" x14ac:dyDescent="0.2">
      <c r="A185" s="229"/>
      <c r="B185" s="59">
        <v>181</v>
      </c>
      <c r="C185" s="62"/>
      <c r="D185" s="62"/>
      <c r="E185" s="62"/>
      <c r="F185" s="75"/>
      <c r="G185" s="228"/>
      <c r="H185" s="63">
        <f t="shared" si="5"/>
        <v>0</v>
      </c>
      <c r="I185" s="227"/>
      <c r="J185" s="3"/>
      <c r="K185" s="3"/>
      <c r="L185" s="3"/>
      <c r="M185" s="3"/>
      <c r="N185" s="3"/>
      <c r="O185" s="3"/>
      <c r="P185" s="3"/>
      <c r="Q185" s="3"/>
      <c r="R185" s="3"/>
      <c r="S185" s="3"/>
      <c r="T185" s="3"/>
      <c r="U185" s="3"/>
      <c r="V185" s="3"/>
      <c r="W185" s="3"/>
    </row>
    <row r="186" spans="1:23" s="7" customFormat="1" ht="12.75" x14ac:dyDescent="0.2">
      <c r="A186" s="229"/>
      <c r="B186" s="59">
        <v>182</v>
      </c>
      <c r="C186" s="62"/>
      <c r="D186" s="62"/>
      <c r="E186" s="62"/>
      <c r="F186" s="75"/>
      <c r="G186" s="228"/>
      <c r="H186" s="63">
        <f t="shared" si="5"/>
        <v>0</v>
      </c>
      <c r="I186" s="227"/>
      <c r="J186" s="3"/>
      <c r="K186" s="3"/>
      <c r="L186" s="3"/>
      <c r="M186" s="3"/>
      <c r="N186" s="3"/>
      <c r="O186" s="3"/>
      <c r="P186" s="3"/>
      <c r="Q186" s="3"/>
      <c r="R186" s="3"/>
      <c r="S186" s="3"/>
      <c r="T186" s="3"/>
      <c r="U186" s="3"/>
      <c r="V186" s="3"/>
      <c r="W186" s="3"/>
    </row>
    <row r="187" spans="1:23" s="7" customFormat="1" ht="12.75" x14ac:dyDescent="0.2">
      <c r="A187" s="229"/>
      <c r="B187" s="59">
        <v>183</v>
      </c>
      <c r="C187" s="62"/>
      <c r="D187" s="62"/>
      <c r="E187" s="62"/>
      <c r="F187" s="75"/>
      <c r="G187" s="228"/>
      <c r="H187" s="63">
        <f t="shared" si="5"/>
        <v>0</v>
      </c>
      <c r="I187" s="227"/>
      <c r="J187" s="3"/>
      <c r="K187" s="3"/>
      <c r="L187" s="3"/>
      <c r="M187" s="3"/>
      <c r="N187" s="3"/>
      <c r="O187" s="3"/>
      <c r="P187" s="3"/>
      <c r="Q187" s="3"/>
      <c r="R187" s="3"/>
      <c r="S187" s="3"/>
      <c r="T187" s="3"/>
      <c r="U187" s="3"/>
      <c r="V187" s="3"/>
      <c r="W187" s="3"/>
    </row>
    <row r="188" spans="1:23" s="7" customFormat="1" ht="12.75" x14ac:dyDescent="0.2">
      <c r="A188" s="229"/>
      <c r="B188" s="59">
        <v>184</v>
      </c>
      <c r="C188" s="62"/>
      <c r="D188" s="62"/>
      <c r="E188" s="62"/>
      <c r="F188" s="75"/>
      <c r="G188" s="228"/>
      <c r="H188" s="63">
        <f t="shared" si="5"/>
        <v>0</v>
      </c>
      <c r="I188" s="227"/>
      <c r="J188" s="3"/>
      <c r="K188" s="3"/>
      <c r="L188" s="3"/>
      <c r="M188" s="3"/>
      <c r="N188" s="3"/>
      <c r="O188" s="3"/>
      <c r="P188" s="3"/>
      <c r="Q188" s="3"/>
      <c r="R188" s="3"/>
      <c r="S188" s="3"/>
      <c r="T188" s="3"/>
      <c r="U188" s="3"/>
      <c r="V188" s="3"/>
      <c r="W188" s="3"/>
    </row>
    <row r="189" spans="1:23" s="7" customFormat="1" ht="12.75" x14ac:dyDescent="0.2">
      <c r="A189" s="229"/>
      <c r="B189" s="59">
        <v>185</v>
      </c>
      <c r="C189" s="62"/>
      <c r="D189" s="62"/>
      <c r="E189" s="62"/>
      <c r="F189" s="75"/>
      <c r="G189" s="228"/>
      <c r="H189" s="63">
        <f t="shared" si="5"/>
        <v>0</v>
      </c>
      <c r="I189" s="227"/>
      <c r="J189" s="3"/>
      <c r="K189" s="3"/>
      <c r="L189" s="3"/>
      <c r="M189" s="3"/>
      <c r="N189" s="3"/>
      <c r="O189" s="3"/>
      <c r="P189" s="3"/>
      <c r="Q189" s="3"/>
      <c r="R189" s="3"/>
      <c r="S189" s="3"/>
      <c r="T189" s="3"/>
      <c r="U189" s="3"/>
      <c r="V189" s="3"/>
      <c r="W189" s="3"/>
    </row>
    <row r="190" spans="1:23" s="7" customFormat="1" ht="12.75" x14ac:dyDescent="0.2">
      <c r="A190" s="229"/>
      <c r="B190" s="59">
        <v>186</v>
      </c>
      <c r="C190" s="62"/>
      <c r="D190" s="62"/>
      <c r="E190" s="62"/>
      <c r="F190" s="75"/>
      <c r="G190" s="228"/>
      <c r="H190" s="63">
        <f t="shared" si="5"/>
        <v>0</v>
      </c>
      <c r="I190" s="227"/>
      <c r="J190" s="3"/>
      <c r="K190" s="3"/>
      <c r="L190" s="3"/>
      <c r="M190" s="3"/>
      <c r="N190" s="3"/>
      <c r="O190" s="3"/>
      <c r="P190" s="3"/>
      <c r="Q190" s="3"/>
      <c r="R190" s="3"/>
      <c r="S190" s="3"/>
      <c r="T190" s="3"/>
      <c r="U190" s="3"/>
      <c r="V190" s="3"/>
      <c r="W190" s="3"/>
    </row>
    <row r="191" spans="1:23" s="7" customFormat="1" ht="12.75" x14ac:dyDescent="0.2">
      <c r="A191" s="229"/>
      <c r="B191" s="59">
        <v>187</v>
      </c>
      <c r="C191" s="62"/>
      <c r="D191" s="62"/>
      <c r="E191" s="62"/>
      <c r="F191" s="75"/>
      <c r="G191" s="228"/>
      <c r="H191" s="63">
        <f t="shared" si="5"/>
        <v>0</v>
      </c>
      <c r="I191" s="227"/>
      <c r="J191" s="3"/>
      <c r="K191" s="3"/>
      <c r="L191" s="3"/>
      <c r="M191" s="3"/>
      <c r="N191" s="3"/>
      <c r="O191" s="3"/>
      <c r="P191" s="3"/>
      <c r="Q191" s="3"/>
      <c r="R191" s="3"/>
      <c r="S191" s="3"/>
      <c r="T191" s="3"/>
      <c r="U191" s="3"/>
      <c r="V191" s="3"/>
      <c r="W191" s="3"/>
    </row>
    <row r="192" spans="1:23" s="7" customFormat="1" ht="12.75" x14ac:dyDescent="0.2">
      <c r="A192" s="229"/>
      <c r="B192" s="59">
        <v>188</v>
      </c>
      <c r="C192" s="62"/>
      <c r="D192" s="62"/>
      <c r="E192" s="62"/>
      <c r="F192" s="75"/>
      <c r="G192" s="228"/>
      <c r="H192" s="63">
        <f t="shared" si="5"/>
        <v>0</v>
      </c>
      <c r="I192" s="227"/>
      <c r="J192" s="3"/>
      <c r="K192" s="3"/>
      <c r="L192" s="3"/>
      <c r="M192" s="3"/>
      <c r="N192" s="3"/>
      <c r="O192" s="3"/>
      <c r="P192" s="3"/>
      <c r="Q192" s="3"/>
      <c r="R192" s="3"/>
      <c r="S192" s="3"/>
      <c r="T192" s="3"/>
      <c r="U192" s="3"/>
      <c r="V192" s="3"/>
      <c r="W192" s="3"/>
    </row>
    <row r="193" spans="1:23" s="7" customFormat="1" ht="12.75" x14ac:dyDescent="0.2">
      <c r="A193" s="229"/>
      <c r="B193" s="59">
        <v>189</v>
      </c>
      <c r="C193" s="62"/>
      <c r="D193" s="62"/>
      <c r="E193" s="62"/>
      <c r="F193" s="75"/>
      <c r="G193" s="228"/>
      <c r="H193" s="63">
        <f t="shared" si="5"/>
        <v>0</v>
      </c>
      <c r="I193" s="227"/>
      <c r="J193" s="3"/>
      <c r="K193" s="3"/>
      <c r="L193" s="3"/>
      <c r="M193" s="3"/>
      <c r="N193" s="3"/>
      <c r="O193" s="3"/>
      <c r="P193" s="3"/>
      <c r="Q193" s="3"/>
      <c r="R193" s="3"/>
      <c r="S193" s="3"/>
      <c r="T193" s="3"/>
      <c r="U193" s="3"/>
      <c r="V193" s="3"/>
      <c r="W193" s="3"/>
    </row>
    <row r="194" spans="1:23" s="7" customFormat="1" ht="12.75" x14ac:dyDescent="0.2">
      <c r="A194" s="229"/>
      <c r="B194" s="59">
        <v>190</v>
      </c>
      <c r="C194" s="62"/>
      <c r="D194" s="62"/>
      <c r="E194" s="62"/>
      <c r="F194" s="75"/>
      <c r="G194" s="228"/>
      <c r="H194" s="63">
        <f t="shared" si="5"/>
        <v>0</v>
      </c>
      <c r="I194" s="227"/>
      <c r="J194" s="3"/>
      <c r="K194" s="3"/>
      <c r="L194" s="3"/>
      <c r="M194" s="3"/>
      <c r="N194" s="3"/>
      <c r="O194" s="3"/>
      <c r="P194" s="3"/>
      <c r="Q194" s="3"/>
      <c r="R194" s="3"/>
      <c r="S194" s="3"/>
      <c r="T194" s="3"/>
      <c r="U194" s="3"/>
      <c r="V194" s="3"/>
      <c r="W194" s="3"/>
    </row>
    <row r="195" spans="1:23" s="7" customFormat="1" ht="12.75" x14ac:dyDescent="0.2">
      <c r="A195" s="229"/>
      <c r="B195" s="59">
        <v>191</v>
      </c>
      <c r="C195" s="62"/>
      <c r="D195" s="62"/>
      <c r="E195" s="62"/>
      <c r="F195" s="75"/>
      <c r="G195" s="228"/>
      <c r="H195" s="63">
        <f t="shared" si="5"/>
        <v>0</v>
      </c>
      <c r="I195" s="227"/>
      <c r="J195" s="3"/>
      <c r="K195" s="3"/>
      <c r="L195" s="3"/>
      <c r="M195" s="3"/>
      <c r="N195" s="3"/>
      <c r="O195" s="3"/>
      <c r="P195" s="3"/>
      <c r="Q195" s="3"/>
      <c r="R195" s="3"/>
      <c r="S195" s="3"/>
      <c r="T195" s="3"/>
      <c r="U195" s="3"/>
      <c r="V195" s="3"/>
      <c r="W195" s="3"/>
    </row>
    <row r="196" spans="1:23" s="7" customFormat="1" ht="12.75" x14ac:dyDescent="0.2">
      <c r="A196" s="229"/>
      <c r="B196" s="59">
        <v>192</v>
      </c>
      <c r="C196" s="62"/>
      <c r="D196" s="62"/>
      <c r="E196" s="62"/>
      <c r="F196" s="75"/>
      <c r="G196" s="228"/>
      <c r="H196" s="63">
        <f t="shared" si="5"/>
        <v>0</v>
      </c>
      <c r="I196" s="227"/>
      <c r="J196" s="3"/>
      <c r="K196" s="3"/>
      <c r="L196" s="3"/>
      <c r="M196" s="3"/>
      <c r="N196" s="3"/>
      <c r="O196" s="3"/>
      <c r="P196" s="3"/>
      <c r="Q196" s="3"/>
      <c r="R196" s="3"/>
      <c r="S196" s="3"/>
      <c r="T196" s="3"/>
      <c r="U196" s="3"/>
      <c r="V196" s="3"/>
      <c r="W196" s="3"/>
    </row>
    <row r="197" spans="1:23" s="7" customFormat="1" ht="12.75" x14ac:dyDescent="0.2">
      <c r="A197" s="229"/>
      <c r="B197" s="59">
        <v>193</v>
      </c>
      <c r="C197" s="62"/>
      <c r="D197" s="62"/>
      <c r="E197" s="62"/>
      <c r="F197" s="75"/>
      <c r="G197" s="228"/>
      <c r="H197" s="63">
        <f t="shared" si="5"/>
        <v>0</v>
      </c>
      <c r="I197" s="227"/>
      <c r="J197" s="3"/>
      <c r="K197" s="3"/>
      <c r="L197" s="3"/>
      <c r="M197" s="3"/>
      <c r="N197" s="3"/>
      <c r="O197" s="3"/>
      <c r="P197" s="3"/>
      <c r="Q197" s="3"/>
      <c r="R197" s="3"/>
      <c r="S197" s="3"/>
      <c r="T197" s="3"/>
      <c r="U197" s="3"/>
      <c r="V197" s="3"/>
      <c r="W197" s="3"/>
    </row>
    <row r="198" spans="1:23" s="7" customFormat="1" ht="12.75" x14ac:dyDescent="0.2">
      <c r="A198" s="229"/>
      <c r="B198" s="59">
        <v>194</v>
      </c>
      <c r="C198" s="62"/>
      <c r="D198" s="62"/>
      <c r="E198" s="62"/>
      <c r="F198" s="75"/>
      <c r="G198" s="228"/>
      <c r="H198" s="63">
        <f t="shared" si="5"/>
        <v>0</v>
      </c>
      <c r="I198" s="227"/>
      <c r="J198" s="3"/>
      <c r="K198" s="3"/>
      <c r="L198" s="3"/>
      <c r="M198" s="3"/>
      <c r="N198" s="3"/>
      <c r="O198" s="3"/>
      <c r="P198" s="3"/>
      <c r="Q198" s="3"/>
      <c r="R198" s="3"/>
      <c r="S198" s="3"/>
      <c r="T198" s="3"/>
      <c r="U198" s="3"/>
      <c r="V198" s="3"/>
      <c r="W198" s="3"/>
    </row>
    <row r="199" spans="1:23" s="7" customFormat="1" ht="12.75" x14ac:dyDescent="0.2">
      <c r="A199" s="229"/>
      <c r="B199" s="59">
        <v>195</v>
      </c>
      <c r="C199" s="62"/>
      <c r="D199" s="62"/>
      <c r="E199" s="62"/>
      <c r="F199" s="75"/>
      <c r="G199" s="228"/>
      <c r="H199" s="63">
        <f t="shared" si="5"/>
        <v>0</v>
      </c>
      <c r="I199" s="227"/>
      <c r="J199" s="3"/>
      <c r="K199" s="3"/>
      <c r="L199" s="3"/>
      <c r="M199" s="3"/>
      <c r="N199" s="3"/>
      <c r="O199" s="3"/>
      <c r="P199" s="3"/>
      <c r="Q199" s="3"/>
      <c r="R199" s="3"/>
      <c r="S199" s="3"/>
      <c r="T199" s="3"/>
      <c r="U199" s="3"/>
      <c r="V199" s="3"/>
      <c r="W199" s="3"/>
    </row>
    <row r="200" spans="1:23" s="7" customFormat="1" ht="12.75" x14ac:dyDescent="0.2">
      <c r="A200" s="229"/>
      <c r="B200" s="59">
        <v>196</v>
      </c>
      <c r="C200" s="62"/>
      <c r="D200" s="62"/>
      <c r="E200" s="62"/>
      <c r="F200" s="75"/>
      <c r="G200" s="228"/>
      <c r="H200" s="63">
        <f t="shared" si="5"/>
        <v>0</v>
      </c>
      <c r="I200" s="227"/>
      <c r="J200" s="3"/>
      <c r="K200" s="3"/>
      <c r="L200" s="3"/>
      <c r="M200" s="3"/>
      <c r="N200" s="3"/>
      <c r="O200" s="3"/>
      <c r="P200" s="3"/>
      <c r="Q200" s="3"/>
      <c r="R200" s="3"/>
      <c r="S200" s="3"/>
      <c r="T200" s="3"/>
      <c r="U200" s="3"/>
      <c r="V200" s="3"/>
      <c r="W200" s="3"/>
    </row>
    <row r="201" spans="1:23" s="7" customFormat="1" ht="12.75" x14ac:dyDescent="0.2">
      <c r="A201" s="229"/>
      <c r="B201" s="59">
        <v>197</v>
      </c>
      <c r="C201" s="62"/>
      <c r="D201" s="62"/>
      <c r="E201" s="62"/>
      <c r="F201" s="75"/>
      <c r="G201" s="228"/>
      <c r="H201" s="63">
        <f t="shared" si="5"/>
        <v>0</v>
      </c>
      <c r="I201" s="227"/>
      <c r="J201" s="3"/>
      <c r="K201" s="3"/>
      <c r="L201" s="3"/>
      <c r="M201" s="3"/>
      <c r="N201" s="3"/>
      <c r="O201" s="3"/>
      <c r="P201" s="3"/>
      <c r="Q201" s="3"/>
      <c r="R201" s="3"/>
      <c r="S201" s="3"/>
      <c r="T201" s="3"/>
      <c r="U201" s="3"/>
      <c r="V201" s="3"/>
      <c r="W201" s="3"/>
    </row>
    <row r="202" spans="1:23" s="7" customFormat="1" ht="12.75" x14ac:dyDescent="0.2">
      <c r="A202" s="229"/>
      <c r="B202" s="59">
        <v>198</v>
      </c>
      <c r="C202" s="62"/>
      <c r="D202" s="62"/>
      <c r="E202" s="62"/>
      <c r="F202" s="75"/>
      <c r="G202" s="228"/>
      <c r="H202" s="63">
        <f t="shared" si="5"/>
        <v>0</v>
      </c>
      <c r="I202" s="227"/>
      <c r="J202" s="3"/>
      <c r="K202" s="3"/>
      <c r="L202" s="3"/>
      <c r="M202" s="3"/>
      <c r="N202" s="3"/>
      <c r="O202" s="3"/>
      <c r="P202" s="3"/>
      <c r="Q202" s="3"/>
      <c r="R202" s="3"/>
      <c r="S202" s="3"/>
      <c r="T202" s="3"/>
      <c r="U202" s="3"/>
      <c r="V202" s="3"/>
      <c r="W202" s="3"/>
    </row>
    <row r="203" spans="1:23" s="7" customFormat="1" ht="12.75" x14ac:dyDescent="0.2">
      <c r="A203" s="229"/>
      <c r="B203" s="59">
        <v>199</v>
      </c>
      <c r="C203" s="62"/>
      <c r="D203" s="62"/>
      <c r="E203" s="62"/>
      <c r="F203" s="75"/>
      <c r="G203" s="228"/>
      <c r="H203" s="63">
        <f t="shared" si="5"/>
        <v>0</v>
      </c>
      <c r="I203" s="227"/>
      <c r="J203" s="3"/>
      <c r="K203" s="3"/>
      <c r="L203" s="3"/>
      <c r="M203" s="3"/>
      <c r="N203" s="3"/>
      <c r="O203" s="3"/>
      <c r="P203" s="3"/>
      <c r="Q203" s="3"/>
      <c r="R203" s="3"/>
      <c r="S203" s="3"/>
      <c r="T203" s="3"/>
      <c r="U203" s="3"/>
      <c r="V203" s="3"/>
      <c r="W203" s="3"/>
    </row>
    <row r="204" spans="1:23" s="7" customFormat="1" ht="12.75" x14ac:dyDescent="0.2">
      <c r="A204" s="229"/>
      <c r="B204" s="59">
        <v>200</v>
      </c>
      <c r="C204" s="62"/>
      <c r="D204" s="62"/>
      <c r="E204" s="62"/>
      <c r="F204" s="75"/>
      <c r="G204" s="228"/>
      <c r="H204" s="63">
        <f t="shared" si="5"/>
        <v>0</v>
      </c>
      <c r="I204" s="227"/>
      <c r="J204" s="3"/>
      <c r="K204" s="3"/>
      <c r="L204" s="3"/>
      <c r="M204" s="3"/>
      <c r="N204" s="3"/>
      <c r="O204" s="3"/>
      <c r="P204" s="3"/>
      <c r="Q204" s="3"/>
      <c r="R204" s="3"/>
      <c r="S204" s="3"/>
      <c r="T204" s="3"/>
      <c r="U204" s="3"/>
      <c r="V204" s="3"/>
      <c r="W204" s="3"/>
    </row>
    <row r="205" spans="1:23" s="7" customFormat="1" ht="12.75" x14ac:dyDescent="0.2">
      <c r="A205" s="229"/>
      <c r="B205" s="59">
        <v>201</v>
      </c>
      <c r="C205" s="62"/>
      <c r="D205" s="62"/>
      <c r="E205" s="62"/>
      <c r="F205" s="75"/>
      <c r="G205" s="228"/>
      <c r="H205" s="63">
        <f t="shared" si="5"/>
        <v>0</v>
      </c>
      <c r="I205" s="227"/>
      <c r="J205" s="3"/>
      <c r="K205" s="3"/>
      <c r="L205" s="3"/>
      <c r="M205" s="3"/>
      <c r="N205" s="3"/>
      <c r="O205" s="3"/>
      <c r="P205" s="3"/>
      <c r="Q205" s="3"/>
      <c r="R205" s="3"/>
      <c r="S205" s="3"/>
      <c r="T205" s="3"/>
      <c r="U205" s="3"/>
      <c r="V205" s="3"/>
      <c r="W205" s="3"/>
    </row>
    <row r="206" spans="1:23" s="7" customFormat="1" ht="12.75" x14ac:dyDescent="0.2">
      <c r="A206" s="229"/>
      <c r="B206" s="59">
        <v>202</v>
      </c>
      <c r="C206" s="62"/>
      <c r="D206" s="62"/>
      <c r="E206" s="62"/>
      <c r="F206" s="75"/>
      <c r="G206" s="228"/>
      <c r="H206" s="63">
        <f t="shared" si="5"/>
        <v>0</v>
      </c>
      <c r="I206" s="227"/>
      <c r="J206" s="3"/>
      <c r="K206" s="3"/>
      <c r="L206" s="3"/>
      <c r="M206" s="3"/>
      <c r="N206" s="3"/>
      <c r="O206" s="3"/>
      <c r="P206" s="3"/>
      <c r="Q206" s="3"/>
      <c r="R206" s="3"/>
      <c r="S206" s="3"/>
      <c r="T206" s="3"/>
      <c r="U206" s="3"/>
      <c r="V206" s="3"/>
      <c r="W206" s="3"/>
    </row>
    <row r="207" spans="1:23" s="7" customFormat="1" ht="12.75" x14ac:dyDescent="0.2">
      <c r="A207" s="229"/>
      <c r="B207" s="59">
        <v>203</v>
      </c>
      <c r="C207" s="62"/>
      <c r="D207" s="62"/>
      <c r="E207" s="62"/>
      <c r="F207" s="75"/>
      <c r="G207" s="228"/>
      <c r="H207" s="63">
        <f t="shared" si="5"/>
        <v>0</v>
      </c>
      <c r="I207" s="227"/>
      <c r="J207" s="3"/>
      <c r="K207" s="3"/>
      <c r="L207" s="3"/>
      <c r="M207" s="3"/>
      <c r="N207" s="3"/>
      <c r="O207" s="3"/>
      <c r="P207" s="3"/>
      <c r="Q207" s="3"/>
      <c r="R207" s="3"/>
      <c r="S207" s="3"/>
      <c r="T207" s="3"/>
      <c r="U207" s="3"/>
      <c r="V207" s="3"/>
      <c r="W207" s="3"/>
    </row>
    <row r="208" spans="1:23" s="7" customFormat="1" ht="12.75" x14ac:dyDescent="0.2">
      <c r="A208" s="229"/>
      <c r="B208" s="59">
        <v>204</v>
      </c>
      <c r="C208" s="62"/>
      <c r="D208" s="62"/>
      <c r="E208" s="62"/>
      <c r="F208" s="75"/>
      <c r="G208" s="228"/>
      <c r="H208" s="63">
        <f t="shared" si="5"/>
        <v>0</v>
      </c>
      <c r="I208" s="227"/>
      <c r="J208" s="3"/>
      <c r="K208" s="3"/>
      <c r="L208" s="3"/>
      <c r="M208" s="3"/>
      <c r="N208" s="3"/>
      <c r="O208" s="3"/>
      <c r="P208" s="3"/>
      <c r="Q208" s="3"/>
      <c r="R208" s="3"/>
      <c r="S208" s="3"/>
      <c r="T208" s="3"/>
      <c r="U208" s="3"/>
      <c r="V208" s="3"/>
      <c r="W208" s="3"/>
    </row>
    <row r="209" spans="1:23" s="7" customFormat="1" ht="12.75" x14ac:dyDescent="0.2">
      <c r="A209" s="229"/>
      <c r="B209" s="59">
        <v>205</v>
      </c>
      <c r="C209" s="62"/>
      <c r="D209" s="62"/>
      <c r="E209" s="62"/>
      <c r="F209" s="75"/>
      <c r="G209" s="228"/>
      <c r="H209" s="63">
        <f t="shared" si="5"/>
        <v>0</v>
      </c>
      <c r="I209" s="227"/>
      <c r="J209" s="3"/>
      <c r="K209" s="3"/>
      <c r="L209" s="3"/>
      <c r="M209" s="3"/>
      <c r="N209" s="3"/>
      <c r="O209" s="3"/>
      <c r="P209" s="3"/>
      <c r="Q209" s="3"/>
      <c r="R209" s="3"/>
      <c r="S209" s="3"/>
      <c r="T209" s="3"/>
      <c r="U209" s="3"/>
      <c r="V209" s="3"/>
      <c r="W209" s="3"/>
    </row>
    <row r="210" spans="1:23" s="7" customFormat="1" ht="12.75" x14ac:dyDescent="0.2">
      <c r="A210" s="229"/>
      <c r="B210" s="59">
        <v>206</v>
      </c>
      <c r="C210" s="62"/>
      <c r="D210" s="62"/>
      <c r="E210" s="62"/>
      <c r="F210" s="75"/>
      <c r="G210" s="228"/>
      <c r="H210" s="63">
        <f t="shared" si="5"/>
        <v>0</v>
      </c>
      <c r="I210" s="227"/>
      <c r="J210" s="3"/>
      <c r="K210" s="3"/>
      <c r="L210" s="3"/>
      <c r="M210" s="3"/>
      <c r="N210" s="3"/>
      <c r="O210" s="3"/>
      <c r="P210" s="3"/>
      <c r="Q210" s="3"/>
      <c r="R210" s="3"/>
      <c r="S210" s="3"/>
      <c r="T210" s="3"/>
      <c r="U210" s="3"/>
      <c r="V210" s="3"/>
      <c r="W210" s="3"/>
    </row>
    <row r="211" spans="1:23" s="7" customFormat="1" ht="12.75" x14ac:dyDescent="0.2">
      <c r="A211" s="229"/>
      <c r="B211" s="59">
        <v>207</v>
      </c>
      <c r="C211" s="62"/>
      <c r="D211" s="62"/>
      <c r="E211" s="62"/>
      <c r="F211" s="75"/>
      <c r="G211" s="228"/>
      <c r="H211" s="63">
        <f t="shared" si="5"/>
        <v>0</v>
      </c>
      <c r="I211" s="227"/>
      <c r="J211" s="3"/>
      <c r="K211" s="3"/>
      <c r="L211" s="3"/>
      <c r="M211" s="3"/>
      <c r="N211" s="3"/>
      <c r="O211" s="3"/>
      <c r="P211" s="3"/>
      <c r="Q211" s="3"/>
      <c r="R211" s="3"/>
      <c r="S211" s="3"/>
      <c r="T211" s="3"/>
      <c r="U211" s="3"/>
      <c r="V211" s="3"/>
      <c r="W211" s="3"/>
    </row>
    <row r="212" spans="1:23" s="7" customFormat="1" ht="12.75" x14ac:dyDescent="0.2">
      <c r="A212" s="229"/>
      <c r="B212" s="59">
        <v>208</v>
      </c>
      <c r="C212" s="62"/>
      <c r="D212" s="62"/>
      <c r="E212" s="62"/>
      <c r="F212" s="75"/>
      <c r="G212" s="228"/>
      <c r="H212" s="63">
        <f t="shared" si="5"/>
        <v>0</v>
      </c>
      <c r="I212" s="227"/>
      <c r="J212" s="3"/>
      <c r="K212" s="3"/>
      <c r="L212" s="3"/>
      <c r="M212" s="3"/>
      <c r="N212" s="3"/>
      <c r="O212" s="3"/>
      <c r="P212" s="3"/>
      <c r="Q212" s="3"/>
      <c r="R212" s="3"/>
      <c r="S212" s="3"/>
      <c r="T212" s="3"/>
      <c r="U212" s="3"/>
      <c r="V212" s="3"/>
      <c r="W212" s="3"/>
    </row>
    <row r="213" spans="1:23" s="7" customFormat="1" ht="12.75" x14ac:dyDescent="0.2">
      <c r="A213" s="229"/>
      <c r="B213" s="59">
        <v>209</v>
      </c>
      <c r="C213" s="62"/>
      <c r="D213" s="62"/>
      <c r="E213" s="62"/>
      <c r="F213" s="75"/>
      <c r="G213" s="228"/>
      <c r="H213" s="63">
        <f t="shared" si="5"/>
        <v>0</v>
      </c>
      <c r="I213" s="227"/>
      <c r="J213" s="3"/>
      <c r="K213" s="3"/>
      <c r="L213" s="3"/>
      <c r="M213" s="3"/>
      <c r="N213" s="3"/>
      <c r="O213" s="3"/>
      <c r="P213" s="3"/>
      <c r="Q213" s="3"/>
      <c r="R213" s="3"/>
      <c r="S213" s="3"/>
      <c r="T213" s="3"/>
      <c r="U213" s="3"/>
      <c r="V213" s="3"/>
      <c r="W213" s="3"/>
    </row>
    <row r="214" spans="1:23" s="7" customFormat="1" ht="12.75" x14ac:dyDescent="0.2">
      <c r="A214" s="229"/>
      <c r="B214" s="59">
        <v>210</v>
      </c>
      <c r="C214" s="62"/>
      <c r="D214" s="62"/>
      <c r="E214" s="62"/>
      <c r="F214" s="75"/>
      <c r="G214" s="228"/>
      <c r="H214" s="63">
        <f t="shared" si="5"/>
        <v>0</v>
      </c>
      <c r="I214" s="227"/>
      <c r="J214" s="3"/>
      <c r="K214" s="3"/>
      <c r="L214" s="3"/>
      <c r="M214" s="3"/>
      <c r="N214" s="3"/>
      <c r="O214" s="3"/>
      <c r="P214" s="3"/>
      <c r="Q214" s="3"/>
      <c r="R214" s="3"/>
      <c r="S214" s="3"/>
      <c r="T214" s="3"/>
      <c r="U214" s="3"/>
      <c r="V214" s="3"/>
      <c r="W214" s="3"/>
    </row>
    <row r="215" spans="1:23" s="7" customFormat="1" ht="12.75" x14ac:dyDescent="0.2">
      <c r="A215" s="229"/>
      <c r="B215" s="59">
        <v>211</v>
      </c>
      <c r="C215" s="62"/>
      <c r="D215" s="62"/>
      <c r="E215" s="62"/>
      <c r="F215" s="75"/>
      <c r="G215" s="228"/>
      <c r="H215" s="63">
        <f t="shared" si="5"/>
        <v>0</v>
      </c>
      <c r="I215" s="227"/>
      <c r="J215" s="3"/>
      <c r="K215" s="3"/>
      <c r="L215" s="3"/>
      <c r="M215" s="3"/>
      <c r="N215" s="3"/>
      <c r="O215" s="3"/>
      <c r="P215" s="3"/>
      <c r="Q215" s="3"/>
      <c r="R215" s="3"/>
      <c r="S215" s="3"/>
      <c r="T215" s="3"/>
      <c r="U215" s="3"/>
      <c r="V215" s="3"/>
      <c r="W215" s="3"/>
    </row>
    <row r="216" spans="1:23" s="7" customFormat="1" ht="12.75" x14ac:dyDescent="0.2">
      <c r="A216" s="229"/>
      <c r="B216" s="59">
        <v>212</v>
      </c>
      <c r="C216" s="62"/>
      <c r="D216" s="62"/>
      <c r="E216" s="62"/>
      <c r="F216" s="75"/>
      <c r="G216" s="228"/>
      <c r="H216" s="63">
        <f t="shared" si="5"/>
        <v>0</v>
      </c>
      <c r="I216" s="227"/>
      <c r="J216" s="3"/>
      <c r="K216" s="3"/>
      <c r="L216" s="3"/>
      <c r="M216" s="3"/>
      <c r="N216" s="3"/>
      <c r="O216" s="3"/>
      <c r="P216" s="3"/>
      <c r="Q216" s="3"/>
      <c r="R216" s="3"/>
      <c r="S216" s="3"/>
      <c r="T216" s="3"/>
      <c r="U216" s="3"/>
      <c r="V216" s="3"/>
      <c r="W216" s="3"/>
    </row>
    <row r="217" spans="1:23" s="7" customFormat="1" ht="12.75" x14ac:dyDescent="0.2">
      <c r="A217" s="229"/>
      <c r="B217" s="59">
        <v>213</v>
      </c>
      <c r="C217" s="62"/>
      <c r="D217" s="62"/>
      <c r="E217" s="62"/>
      <c r="F217" s="75"/>
      <c r="G217" s="228"/>
      <c r="H217" s="63">
        <f t="shared" si="5"/>
        <v>0</v>
      </c>
      <c r="I217" s="227"/>
      <c r="J217" s="3"/>
      <c r="K217" s="3"/>
      <c r="L217" s="3"/>
      <c r="M217" s="3"/>
      <c r="N217" s="3"/>
      <c r="O217" s="3"/>
      <c r="P217" s="3"/>
      <c r="Q217" s="3"/>
      <c r="R217" s="3"/>
      <c r="S217" s="3"/>
      <c r="T217" s="3"/>
      <c r="U217" s="3"/>
      <c r="V217" s="3"/>
      <c r="W217" s="3"/>
    </row>
    <row r="218" spans="1:23" s="7" customFormat="1" ht="12.75" x14ac:dyDescent="0.2">
      <c r="A218" s="229"/>
      <c r="B218" s="59">
        <v>214</v>
      </c>
      <c r="C218" s="62"/>
      <c r="D218" s="62"/>
      <c r="E218" s="62"/>
      <c r="F218" s="75"/>
      <c r="G218" s="228"/>
      <c r="H218" s="63">
        <f t="shared" si="5"/>
        <v>0</v>
      </c>
      <c r="I218" s="227"/>
      <c r="J218" s="3"/>
      <c r="K218" s="3"/>
      <c r="L218" s="3"/>
      <c r="M218" s="3"/>
      <c r="N218" s="3"/>
      <c r="O218" s="3"/>
      <c r="P218" s="3"/>
      <c r="Q218" s="3"/>
      <c r="R218" s="3"/>
      <c r="S218" s="3"/>
      <c r="T218" s="3"/>
      <c r="U218" s="3"/>
      <c r="V218" s="3"/>
      <c r="W218" s="3"/>
    </row>
    <row r="219" spans="1:23" s="7" customFormat="1" ht="12.75" x14ac:dyDescent="0.2">
      <c r="A219" s="229"/>
      <c r="B219" s="59">
        <v>215</v>
      </c>
      <c r="C219" s="62"/>
      <c r="D219" s="62"/>
      <c r="E219" s="62"/>
      <c r="F219" s="75"/>
      <c r="G219" s="228"/>
      <c r="H219" s="63">
        <f t="shared" si="5"/>
        <v>0</v>
      </c>
      <c r="I219" s="227"/>
      <c r="J219" s="3"/>
      <c r="K219" s="3"/>
      <c r="L219" s="3"/>
      <c r="M219" s="3"/>
      <c r="N219" s="3"/>
      <c r="O219" s="3"/>
      <c r="P219" s="3"/>
      <c r="Q219" s="3"/>
      <c r="R219" s="3"/>
      <c r="S219" s="3"/>
      <c r="T219" s="3"/>
      <c r="U219" s="3"/>
      <c r="V219" s="3"/>
      <c r="W219" s="3"/>
    </row>
    <row r="220" spans="1:23" s="7" customFormat="1" ht="12.75" x14ac:dyDescent="0.2">
      <c r="A220" s="229"/>
      <c r="B220" s="59">
        <v>216</v>
      </c>
      <c r="C220" s="62"/>
      <c r="D220" s="62"/>
      <c r="E220" s="62"/>
      <c r="F220" s="75"/>
      <c r="G220" s="228"/>
      <c r="H220" s="63">
        <f t="shared" si="5"/>
        <v>0</v>
      </c>
      <c r="I220" s="227"/>
      <c r="J220" s="3"/>
      <c r="K220" s="3"/>
      <c r="L220" s="3"/>
      <c r="M220" s="3"/>
      <c r="N220" s="3"/>
      <c r="O220" s="3"/>
      <c r="P220" s="3"/>
      <c r="Q220" s="3"/>
      <c r="R220" s="3"/>
      <c r="S220" s="3"/>
      <c r="T220" s="3"/>
      <c r="U220" s="3"/>
      <c r="V220" s="3"/>
      <c r="W220" s="3"/>
    </row>
    <row r="221" spans="1:23" s="7" customFormat="1" ht="12.75" x14ac:dyDescent="0.2">
      <c r="A221" s="229"/>
      <c r="B221" s="59">
        <v>217</v>
      </c>
      <c r="C221" s="62"/>
      <c r="D221" s="62"/>
      <c r="E221" s="62"/>
      <c r="F221" s="75"/>
      <c r="G221" s="228"/>
      <c r="H221" s="63">
        <f t="shared" si="5"/>
        <v>0</v>
      </c>
      <c r="I221" s="227"/>
      <c r="J221" s="3"/>
      <c r="K221" s="3"/>
      <c r="L221" s="3"/>
      <c r="M221" s="3"/>
      <c r="N221" s="3"/>
      <c r="O221" s="3"/>
      <c r="P221" s="3"/>
      <c r="Q221" s="3"/>
      <c r="R221" s="3"/>
      <c r="S221" s="3"/>
      <c r="T221" s="3"/>
      <c r="U221" s="3"/>
      <c r="V221" s="3"/>
      <c r="W221" s="3"/>
    </row>
    <row r="222" spans="1:23" s="7" customFormat="1" ht="12.75" x14ac:dyDescent="0.2">
      <c r="A222" s="229"/>
      <c r="B222" s="59">
        <v>218</v>
      </c>
      <c r="C222" s="62"/>
      <c r="D222" s="62"/>
      <c r="E222" s="62"/>
      <c r="F222" s="75"/>
      <c r="G222" s="228"/>
      <c r="H222" s="63">
        <f t="shared" si="5"/>
        <v>0</v>
      </c>
      <c r="I222" s="227"/>
      <c r="J222" s="3"/>
      <c r="K222" s="3"/>
      <c r="L222" s="3"/>
      <c r="M222" s="3"/>
      <c r="N222" s="3"/>
      <c r="O222" s="3"/>
      <c r="P222" s="3"/>
      <c r="Q222" s="3"/>
      <c r="R222" s="3"/>
      <c r="S222" s="3"/>
      <c r="T222" s="3"/>
      <c r="U222" s="3"/>
      <c r="V222" s="3"/>
      <c r="W222" s="3"/>
    </row>
    <row r="223" spans="1:23" s="7" customFormat="1" ht="12.75" x14ac:dyDescent="0.2">
      <c r="A223" s="229"/>
      <c r="B223" s="59">
        <v>219</v>
      </c>
      <c r="C223" s="62"/>
      <c r="D223" s="62"/>
      <c r="E223" s="62"/>
      <c r="F223" s="75"/>
      <c r="G223" s="228"/>
      <c r="H223" s="63">
        <f t="shared" si="5"/>
        <v>0</v>
      </c>
      <c r="I223" s="227"/>
      <c r="J223" s="3"/>
      <c r="K223" s="3"/>
      <c r="L223" s="3"/>
      <c r="M223" s="3"/>
      <c r="N223" s="3"/>
      <c r="O223" s="3"/>
      <c r="P223" s="3"/>
      <c r="Q223" s="3"/>
      <c r="R223" s="3"/>
      <c r="S223" s="3"/>
      <c r="T223" s="3"/>
      <c r="U223" s="3"/>
      <c r="V223" s="3"/>
      <c r="W223" s="3"/>
    </row>
    <row r="224" spans="1:23" s="7" customFormat="1" ht="12.75" x14ac:dyDescent="0.2">
      <c r="A224" s="229"/>
      <c r="B224" s="59">
        <v>220</v>
      </c>
      <c r="C224" s="62"/>
      <c r="D224" s="62"/>
      <c r="E224" s="62"/>
      <c r="F224" s="75"/>
      <c r="G224" s="228"/>
      <c r="H224" s="63">
        <f t="shared" si="5"/>
        <v>0</v>
      </c>
      <c r="I224" s="227"/>
      <c r="J224" s="3"/>
      <c r="K224" s="3"/>
      <c r="L224" s="3"/>
      <c r="M224" s="3"/>
      <c r="N224" s="3"/>
      <c r="O224" s="3"/>
      <c r="P224" s="3"/>
      <c r="Q224" s="3"/>
      <c r="R224" s="3"/>
      <c r="S224" s="3"/>
      <c r="T224" s="3"/>
      <c r="U224" s="3"/>
      <c r="V224" s="3"/>
      <c r="W224" s="3"/>
    </row>
    <row r="225" spans="1:23" s="7" customFormat="1" ht="12.75" x14ac:dyDescent="0.2">
      <c r="A225" s="229"/>
      <c r="B225" s="59">
        <v>221</v>
      </c>
      <c r="C225" s="62"/>
      <c r="D225" s="62"/>
      <c r="E225" s="62"/>
      <c r="F225" s="75"/>
      <c r="G225" s="228"/>
      <c r="H225" s="63">
        <f t="shared" si="5"/>
        <v>0</v>
      </c>
      <c r="I225" s="227"/>
      <c r="J225" s="3"/>
      <c r="K225" s="3"/>
      <c r="L225" s="3"/>
      <c r="M225" s="3"/>
      <c r="N225" s="3"/>
      <c r="O225" s="3"/>
      <c r="P225" s="3"/>
      <c r="Q225" s="3"/>
      <c r="R225" s="3"/>
      <c r="S225" s="3"/>
      <c r="T225" s="3"/>
      <c r="U225" s="3"/>
      <c r="V225" s="3"/>
      <c r="W225" s="3"/>
    </row>
    <row r="226" spans="1:23" s="7" customFormat="1" ht="12.75" x14ac:dyDescent="0.2">
      <c r="A226" s="229"/>
      <c r="B226" s="59">
        <v>222</v>
      </c>
      <c r="C226" s="62"/>
      <c r="D226" s="62"/>
      <c r="E226" s="62"/>
      <c r="F226" s="75"/>
      <c r="G226" s="228"/>
      <c r="H226" s="63">
        <f t="shared" si="5"/>
        <v>0</v>
      </c>
      <c r="I226" s="227"/>
      <c r="J226" s="3"/>
      <c r="K226" s="3"/>
      <c r="L226" s="3"/>
      <c r="M226" s="3"/>
      <c r="N226" s="3"/>
      <c r="O226" s="3"/>
      <c r="P226" s="3"/>
      <c r="Q226" s="3"/>
      <c r="R226" s="3"/>
      <c r="S226" s="3"/>
      <c r="T226" s="3"/>
      <c r="U226" s="3"/>
      <c r="V226" s="3"/>
      <c r="W226" s="3"/>
    </row>
    <row r="227" spans="1:23" s="7" customFormat="1" ht="12.75" x14ac:dyDescent="0.2">
      <c r="A227" s="229"/>
      <c r="B227" s="59">
        <v>223</v>
      </c>
      <c r="C227" s="62"/>
      <c r="D227" s="62"/>
      <c r="E227" s="62"/>
      <c r="F227" s="75"/>
      <c r="G227" s="228"/>
      <c r="H227" s="63">
        <f t="shared" si="5"/>
        <v>0</v>
      </c>
      <c r="I227" s="227"/>
      <c r="J227" s="3"/>
      <c r="K227" s="3"/>
      <c r="L227" s="3"/>
      <c r="M227" s="3"/>
      <c r="N227" s="3"/>
      <c r="O227" s="3"/>
      <c r="P227" s="3"/>
      <c r="Q227" s="3"/>
      <c r="R227" s="3"/>
      <c r="S227" s="3"/>
      <c r="T227" s="3"/>
      <c r="U227" s="3"/>
      <c r="V227" s="3"/>
      <c r="W227" s="3"/>
    </row>
    <row r="228" spans="1:23" s="7" customFormat="1" ht="12.75" x14ac:dyDescent="0.2">
      <c r="A228" s="229"/>
      <c r="B228" s="59">
        <v>224</v>
      </c>
      <c r="C228" s="62"/>
      <c r="D228" s="62"/>
      <c r="E228" s="62"/>
      <c r="F228" s="75"/>
      <c r="G228" s="228"/>
      <c r="H228" s="63">
        <f t="shared" si="5"/>
        <v>0</v>
      </c>
      <c r="I228" s="227"/>
      <c r="J228" s="3"/>
      <c r="K228" s="3"/>
      <c r="L228" s="3"/>
      <c r="M228" s="3"/>
      <c r="N228" s="3"/>
      <c r="O228" s="3"/>
      <c r="P228" s="3"/>
      <c r="Q228" s="3"/>
      <c r="R228" s="3"/>
      <c r="S228" s="3"/>
      <c r="T228" s="3"/>
      <c r="U228" s="3"/>
      <c r="V228" s="3"/>
      <c r="W228" s="3"/>
    </row>
    <row r="229" spans="1:23" s="7" customFormat="1" ht="12.75" x14ac:dyDescent="0.2">
      <c r="A229" s="229"/>
      <c r="B229" s="59">
        <v>225</v>
      </c>
      <c r="C229" s="62"/>
      <c r="D229" s="62"/>
      <c r="E229" s="62"/>
      <c r="F229" s="75"/>
      <c r="G229" s="228"/>
      <c r="H229" s="63">
        <f t="shared" si="5"/>
        <v>0</v>
      </c>
      <c r="I229" s="227"/>
      <c r="J229" s="3"/>
      <c r="K229" s="3"/>
      <c r="L229" s="3"/>
      <c r="M229" s="3"/>
      <c r="N229" s="3"/>
      <c r="O229" s="3"/>
      <c r="P229" s="3"/>
      <c r="Q229" s="3"/>
      <c r="R229" s="3"/>
      <c r="S229" s="3"/>
      <c r="T229" s="3"/>
      <c r="U229" s="3"/>
      <c r="V229" s="3"/>
      <c r="W229" s="3"/>
    </row>
    <row r="230" spans="1:23" s="7" customFormat="1" ht="12.75" x14ac:dyDescent="0.2">
      <c r="A230" s="229"/>
      <c r="B230" s="59">
        <v>226</v>
      </c>
      <c r="C230" s="62"/>
      <c r="D230" s="62"/>
      <c r="E230" s="62"/>
      <c r="F230" s="75"/>
      <c r="G230" s="228"/>
      <c r="H230" s="63">
        <f t="shared" si="5"/>
        <v>0</v>
      </c>
      <c r="I230" s="227"/>
      <c r="J230" s="3"/>
      <c r="K230" s="3"/>
      <c r="L230" s="3"/>
      <c r="M230" s="3"/>
      <c r="N230" s="3"/>
      <c r="O230" s="3"/>
      <c r="P230" s="3"/>
      <c r="Q230" s="3"/>
      <c r="R230" s="3"/>
      <c r="S230" s="3"/>
      <c r="T230" s="3"/>
      <c r="U230" s="3"/>
      <c r="V230" s="3"/>
      <c r="W230" s="3"/>
    </row>
    <row r="231" spans="1:23" s="7" customFormat="1" ht="12.75" x14ac:dyDescent="0.2">
      <c r="A231" s="229"/>
      <c r="B231" s="59">
        <v>227</v>
      </c>
      <c r="C231" s="62"/>
      <c r="D231" s="62"/>
      <c r="E231" s="62"/>
      <c r="F231" s="75"/>
      <c r="G231" s="228"/>
      <c r="H231" s="63">
        <f t="shared" si="5"/>
        <v>0</v>
      </c>
      <c r="I231" s="227"/>
      <c r="J231" s="3"/>
      <c r="K231" s="3"/>
      <c r="L231" s="3"/>
      <c r="M231" s="3"/>
      <c r="N231" s="3"/>
      <c r="O231" s="3"/>
      <c r="P231" s="3"/>
      <c r="Q231" s="3"/>
      <c r="R231" s="3"/>
      <c r="S231" s="3"/>
      <c r="T231" s="3"/>
      <c r="U231" s="3"/>
      <c r="V231" s="3"/>
      <c r="W231" s="3"/>
    </row>
    <row r="232" spans="1:23" s="7" customFormat="1" ht="12.75" x14ac:dyDescent="0.2">
      <c r="A232" s="229"/>
      <c r="B232" s="59">
        <v>228</v>
      </c>
      <c r="C232" s="62"/>
      <c r="D232" s="62"/>
      <c r="E232" s="62"/>
      <c r="F232" s="75"/>
      <c r="G232" s="228"/>
      <c r="H232" s="63">
        <f t="shared" ref="H232:H253" si="6">IF(C232=0,0,IF(D232=0,0,IF(E232=0,0,IF(F232=0,0,10))))</f>
        <v>0</v>
      </c>
      <c r="I232" s="227"/>
      <c r="J232" s="3"/>
      <c r="K232" s="3"/>
      <c r="L232" s="3"/>
      <c r="M232" s="3"/>
      <c r="N232" s="3"/>
      <c r="O232" s="3"/>
      <c r="P232" s="3"/>
      <c r="Q232" s="3"/>
      <c r="R232" s="3"/>
      <c r="S232" s="3"/>
      <c r="T232" s="3"/>
      <c r="U232" s="3"/>
      <c r="V232" s="3"/>
      <c r="W232" s="3"/>
    </row>
    <row r="233" spans="1:23" s="7" customFormat="1" ht="12.75" x14ac:dyDescent="0.2">
      <c r="A233" s="229"/>
      <c r="B233" s="59">
        <v>229</v>
      </c>
      <c r="C233" s="62"/>
      <c r="D233" s="62"/>
      <c r="E233" s="62"/>
      <c r="F233" s="75"/>
      <c r="G233" s="228"/>
      <c r="H233" s="63">
        <f t="shared" si="6"/>
        <v>0</v>
      </c>
      <c r="I233" s="227"/>
      <c r="J233" s="3"/>
      <c r="K233" s="3"/>
      <c r="L233" s="3"/>
      <c r="M233" s="3"/>
      <c r="N233" s="3"/>
      <c r="O233" s="3"/>
      <c r="P233" s="3"/>
      <c r="Q233" s="3"/>
      <c r="R233" s="3"/>
      <c r="S233" s="3"/>
      <c r="T233" s="3"/>
      <c r="U233" s="3"/>
      <c r="V233" s="3"/>
      <c r="W233" s="3"/>
    </row>
    <row r="234" spans="1:23" s="7" customFormat="1" ht="12.75" x14ac:dyDescent="0.2">
      <c r="A234" s="229"/>
      <c r="B234" s="59">
        <v>230</v>
      </c>
      <c r="C234" s="62"/>
      <c r="D234" s="62"/>
      <c r="E234" s="62"/>
      <c r="F234" s="75"/>
      <c r="G234" s="228"/>
      <c r="H234" s="63">
        <f t="shared" si="6"/>
        <v>0</v>
      </c>
      <c r="I234" s="227"/>
      <c r="J234" s="3"/>
      <c r="K234" s="3"/>
      <c r="L234" s="3"/>
      <c r="M234" s="3"/>
      <c r="N234" s="3"/>
      <c r="O234" s="3"/>
      <c r="P234" s="3"/>
      <c r="Q234" s="3"/>
      <c r="R234" s="3"/>
      <c r="S234" s="3"/>
      <c r="T234" s="3"/>
      <c r="U234" s="3"/>
      <c r="V234" s="3"/>
      <c r="W234" s="3"/>
    </row>
    <row r="235" spans="1:23" s="7" customFormat="1" ht="12.75" x14ac:dyDescent="0.2">
      <c r="A235" s="229"/>
      <c r="B235" s="59">
        <v>231</v>
      </c>
      <c r="C235" s="62"/>
      <c r="D235" s="62"/>
      <c r="E235" s="62"/>
      <c r="F235" s="75"/>
      <c r="G235" s="228"/>
      <c r="H235" s="63">
        <f t="shared" si="6"/>
        <v>0</v>
      </c>
      <c r="I235" s="227"/>
      <c r="J235" s="3"/>
      <c r="K235" s="3"/>
      <c r="L235" s="3"/>
      <c r="M235" s="3"/>
      <c r="N235" s="3"/>
      <c r="O235" s="3"/>
      <c r="P235" s="3"/>
      <c r="Q235" s="3"/>
      <c r="R235" s="3"/>
      <c r="S235" s="3"/>
      <c r="T235" s="3"/>
      <c r="U235" s="3"/>
      <c r="V235" s="3"/>
      <c r="W235" s="3"/>
    </row>
    <row r="236" spans="1:23" s="7" customFormat="1" ht="12.75" x14ac:dyDescent="0.2">
      <c r="A236" s="229"/>
      <c r="B236" s="59">
        <v>232</v>
      </c>
      <c r="C236" s="62"/>
      <c r="D236" s="62"/>
      <c r="E236" s="62"/>
      <c r="F236" s="75"/>
      <c r="G236" s="228"/>
      <c r="H236" s="63">
        <f t="shared" si="6"/>
        <v>0</v>
      </c>
      <c r="I236" s="227"/>
      <c r="J236" s="3"/>
      <c r="K236" s="3"/>
      <c r="L236" s="3"/>
      <c r="M236" s="3"/>
      <c r="N236" s="3"/>
      <c r="O236" s="3"/>
      <c r="P236" s="3"/>
      <c r="Q236" s="3"/>
      <c r="R236" s="3"/>
      <c r="S236" s="3"/>
      <c r="T236" s="3"/>
      <c r="U236" s="3"/>
      <c r="V236" s="3"/>
      <c r="W236" s="3"/>
    </row>
    <row r="237" spans="1:23" s="7" customFormat="1" ht="12.75" x14ac:dyDescent="0.2">
      <c r="A237" s="229"/>
      <c r="B237" s="59">
        <v>233</v>
      </c>
      <c r="C237" s="62"/>
      <c r="D237" s="62"/>
      <c r="E237" s="62"/>
      <c r="F237" s="75"/>
      <c r="G237" s="228"/>
      <c r="H237" s="63">
        <f t="shared" si="6"/>
        <v>0</v>
      </c>
      <c r="I237" s="227"/>
      <c r="J237" s="3"/>
      <c r="K237" s="3"/>
      <c r="L237" s="3"/>
      <c r="M237" s="3"/>
      <c r="N237" s="3"/>
      <c r="O237" s="3"/>
      <c r="P237" s="3"/>
      <c r="Q237" s="3"/>
      <c r="R237" s="3"/>
      <c r="S237" s="3"/>
      <c r="T237" s="3"/>
      <c r="U237" s="3"/>
      <c r="V237" s="3"/>
      <c r="W237" s="3"/>
    </row>
    <row r="238" spans="1:23" s="7" customFormat="1" ht="12.75" x14ac:dyDescent="0.2">
      <c r="A238" s="229"/>
      <c r="B238" s="59">
        <v>234</v>
      </c>
      <c r="C238" s="62"/>
      <c r="D238" s="62"/>
      <c r="E238" s="62"/>
      <c r="F238" s="75"/>
      <c r="G238" s="228"/>
      <c r="H238" s="63">
        <f t="shared" si="6"/>
        <v>0</v>
      </c>
      <c r="I238" s="227"/>
      <c r="J238" s="3"/>
      <c r="K238" s="3"/>
      <c r="L238" s="3"/>
      <c r="M238" s="3"/>
      <c r="N238" s="3"/>
      <c r="O238" s="3"/>
      <c r="P238" s="3"/>
      <c r="Q238" s="3"/>
      <c r="R238" s="3"/>
      <c r="S238" s="3"/>
      <c r="T238" s="3"/>
      <c r="U238" s="3"/>
      <c r="V238" s="3"/>
      <c r="W238" s="3"/>
    </row>
    <row r="239" spans="1:23" s="7" customFormat="1" ht="12.75" x14ac:dyDescent="0.2">
      <c r="A239" s="229"/>
      <c r="B239" s="59">
        <v>235</v>
      </c>
      <c r="C239" s="62"/>
      <c r="D239" s="62"/>
      <c r="E239" s="62"/>
      <c r="F239" s="75"/>
      <c r="G239" s="228"/>
      <c r="H239" s="63">
        <f t="shared" si="6"/>
        <v>0</v>
      </c>
      <c r="I239" s="227"/>
      <c r="J239" s="3"/>
      <c r="K239" s="3"/>
      <c r="L239" s="3"/>
      <c r="M239" s="3"/>
      <c r="N239" s="3"/>
      <c r="O239" s="3"/>
      <c r="P239" s="3"/>
      <c r="Q239" s="3"/>
      <c r="R239" s="3"/>
      <c r="S239" s="3"/>
      <c r="T239" s="3"/>
      <c r="U239" s="3"/>
      <c r="V239" s="3"/>
      <c r="W239" s="3"/>
    </row>
    <row r="240" spans="1:23" s="7" customFormat="1" ht="12.75" x14ac:dyDescent="0.2">
      <c r="A240" s="229"/>
      <c r="B240" s="59">
        <v>236</v>
      </c>
      <c r="C240" s="62"/>
      <c r="D240" s="62"/>
      <c r="E240" s="62"/>
      <c r="F240" s="75"/>
      <c r="G240" s="228"/>
      <c r="H240" s="63">
        <f t="shared" si="6"/>
        <v>0</v>
      </c>
      <c r="I240" s="227"/>
      <c r="J240" s="3"/>
      <c r="K240" s="3"/>
      <c r="L240" s="3"/>
      <c r="M240" s="3"/>
      <c r="N240" s="3"/>
      <c r="O240" s="3"/>
      <c r="P240" s="3"/>
      <c r="Q240" s="3"/>
      <c r="R240" s="3"/>
      <c r="S240" s="3"/>
      <c r="T240" s="3"/>
      <c r="U240" s="3"/>
      <c r="V240" s="3"/>
      <c r="W240" s="3"/>
    </row>
    <row r="241" spans="1:23" s="7" customFormat="1" ht="12.75" x14ac:dyDescent="0.2">
      <c r="A241" s="229"/>
      <c r="B241" s="59">
        <v>237</v>
      </c>
      <c r="C241" s="62"/>
      <c r="D241" s="62"/>
      <c r="E241" s="62"/>
      <c r="F241" s="75"/>
      <c r="G241" s="228"/>
      <c r="H241" s="63">
        <f t="shared" si="6"/>
        <v>0</v>
      </c>
      <c r="I241" s="227"/>
      <c r="J241" s="3"/>
      <c r="K241" s="3"/>
      <c r="L241" s="3"/>
      <c r="M241" s="3"/>
      <c r="N241" s="3"/>
      <c r="O241" s="3"/>
      <c r="P241" s="3"/>
      <c r="Q241" s="3"/>
      <c r="R241" s="3"/>
      <c r="S241" s="3"/>
      <c r="T241" s="3"/>
      <c r="U241" s="3"/>
      <c r="V241" s="3"/>
      <c r="W241" s="3"/>
    </row>
    <row r="242" spans="1:23" s="7" customFormat="1" ht="12.75" x14ac:dyDescent="0.2">
      <c r="A242" s="229"/>
      <c r="B242" s="59">
        <v>238</v>
      </c>
      <c r="C242" s="62"/>
      <c r="D242" s="62"/>
      <c r="E242" s="62"/>
      <c r="F242" s="75"/>
      <c r="G242" s="228"/>
      <c r="H242" s="63">
        <f t="shared" si="6"/>
        <v>0</v>
      </c>
      <c r="I242" s="227"/>
      <c r="J242" s="3"/>
      <c r="K242" s="3"/>
      <c r="L242" s="3"/>
      <c r="M242" s="3"/>
      <c r="N242" s="3"/>
      <c r="O242" s="3"/>
      <c r="P242" s="3"/>
      <c r="Q242" s="3"/>
      <c r="R242" s="3"/>
      <c r="S242" s="3"/>
      <c r="T242" s="3"/>
      <c r="U242" s="3"/>
      <c r="V242" s="3"/>
      <c r="W242" s="3"/>
    </row>
    <row r="243" spans="1:23" s="7" customFormat="1" ht="12.75" x14ac:dyDescent="0.2">
      <c r="A243" s="229"/>
      <c r="B243" s="59">
        <v>239</v>
      </c>
      <c r="C243" s="62"/>
      <c r="D243" s="62"/>
      <c r="E243" s="62"/>
      <c r="F243" s="75"/>
      <c r="G243" s="228"/>
      <c r="H243" s="63">
        <f t="shared" si="6"/>
        <v>0</v>
      </c>
      <c r="I243" s="227"/>
      <c r="J243" s="3"/>
      <c r="K243" s="3"/>
      <c r="L243" s="3"/>
      <c r="M243" s="3"/>
      <c r="N243" s="3"/>
      <c r="O243" s="3"/>
      <c r="P243" s="3"/>
      <c r="Q243" s="3"/>
      <c r="R243" s="3"/>
      <c r="S243" s="3"/>
      <c r="T243" s="3"/>
      <c r="U243" s="3"/>
      <c r="V243" s="3"/>
      <c r="W243" s="3"/>
    </row>
    <row r="244" spans="1:23" s="7" customFormat="1" ht="12.75" x14ac:dyDescent="0.2">
      <c r="A244" s="229"/>
      <c r="B244" s="59">
        <v>240</v>
      </c>
      <c r="C244" s="62"/>
      <c r="D244" s="62"/>
      <c r="E244" s="62"/>
      <c r="F244" s="75"/>
      <c r="G244" s="228"/>
      <c r="H244" s="63">
        <f t="shared" si="6"/>
        <v>0</v>
      </c>
      <c r="I244" s="227"/>
      <c r="J244" s="3"/>
      <c r="K244" s="3"/>
      <c r="L244" s="3"/>
      <c r="M244" s="3"/>
      <c r="N244" s="3"/>
      <c r="O244" s="3"/>
      <c r="P244" s="3"/>
      <c r="Q244" s="3"/>
      <c r="R244" s="3"/>
      <c r="S244" s="3"/>
      <c r="T244" s="3"/>
      <c r="U244" s="3"/>
      <c r="V244" s="3"/>
      <c r="W244" s="3"/>
    </row>
    <row r="245" spans="1:23" s="7" customFormat="1" ht="12.75" x14ac:dyDescent="0.2">
      <c r="A245" s="229"/>
      <c r="B245" s="59">
        <v>241</v>
      </c>
      <c r="C245" s="62"/>
      <c r="D245" s="62"/>
      <c r="E245" s="62"/>
      <c r="F245" s="75"/>
      <c r="G245" s="228"/>
      <c r="H245" s="63">
        <f t="shared" si="6"/>
        <v>0</v>
      </c>
      <c r="I245" s="227"/>
      <c r="J245" s="3"/>
      <c r="K245" s="3"/>
      <c r="L245" s="3"/>
      <c r="M245" s="3"/>
      <c r="N245" s="3"/>
      <c r="O245" s="3"/>
      <c r="P245" s="3"/>
      <c r="Q245" s="3"/>
      <c r="R245" s="3"/>
      <c r="S245" s="3"/>
      <c r="T245" s="3"/>
      <c r="U245" s="3"/>
      <c r="V245" s="3"/>
      <c r="W245" s="3"/>
    </row>
    <row r="246" spans="1:23" s="7" customFormat="1" ht="12.75" x14ac:dyDescent="0.2">
      <c r="A246" s="229"/>
      <c r="B246" s="59">
        <v>242</v>
      </c>
      <c r="C246" s="62"/>
      <c r="D246" s="62"/>
      <c r="E246" s="62"/>
      <c r="F246" s="75"/>
      <c r="G246" s="228"/>
      <c r="H246" s="63">
        <f t="shared" si="6"/>
        <v>0</v>
      </c>
      <c r="I246" s="227"/>
      <c r="J246" s="3"/>
      <c r="K246" s="3"/>
      <c r="L246" s="3"/>
      <c r="M246" s="3"/>
      <c r="N246" s="3"/>
      <c r="O246" s="3"/>
      <c r="P246" s="3"/>
      <c r="Q246" s="3"/>
      <c r="R246" s="3"/>
      <c r="S246" s="3"/>
      <c r="T246" s="3"/>
      <c r="U246" s="3"/>
      <c r="V246" s="3"/>
      <c r="W246" s="3"/>
    </row>
    <row r="247" spans="1:23" s="7" customFormat="1" ht="12.75" x14ac:dyDescent="0.2">
      <c r="A247" s="229"/>
      <c r="B247" s="59">
        <v>243</v>
      </c>
      <c r="C247" s="62"/>
      <c r="D247" s="62"/>
      <c r="E247" s="62"/>
      <c r="F247" s="75"/>
      <c r="G247" s="228"/>
      <c r="H247" s="63">
        <f t="shared" si="6"/>
        <v>0</v>
      </c>
      <c r="I247" s="227"/>
      <c r="J247" s="3"/>
      <c r="K247" s="3"/>
      <c r="L247" s="3"/>
      <c r="M247" s="3"/>
      <c r="N247" s="3"/>
      <c r="O247" s="3"/>
      <c r="P247" s="3"/>
      <c r="Q247" s="3"/>
      <c r="R247" s="3"/>
      <c r="S247" s="3"/>
      <c r="T247" s="3"/>
      <c r="U247" s="3"/>
      <c r="V247" s="3"/>
      <c r="W247" s="3"/>
    </row>
    <row r="248" spans="1:23" s="7" customFormat="1" ht="12.75" x14ac:dyDescent="0.2">
      <c r="A248" s="229"/>
      <c r="B248" s="59">
        <v>244</v>
      </c>
      <c r="C248" s="62"/>
      <c r="D248" s="62"/>
      <c r="E248" s="62"/>
      <c r="F248" s="75"/>
      <c r="G248" s="228"/>
      <c r="H248" s="63">
        <f t="shared" si="6"/>
        <v>0</v>
      </c>
      <c r="I248" s="227"/>
      <c r="J248" s="3"/>
      <c r="K248" s="3"/>
      <c r="L248" s="3"/>
      <c r="M248" s="3"/>
      <c r="N248" s="3"/>
      <c r="O248" s="3"/>
      <c r="P248" s="3"/>
      <c r="Q248" s="3"/>
      <c r="R248" s="3"/>
      <c r="S248" s="3"/>
      <c r="T248" s="3"/>
      <c r="U248" s="3"/>
      <c r="V248" s="3"/>
      <c r="W248" s="3"/>
    </row>
    <row r="249" spans="1:23" s="7" customFormat="1" ht="12.75" x14ac:dyDescent="0.2">
      <c r="A249" s="229"/>
      <c r="B249" s="59">
        <v>245</v>
      </c>
      <c r="C249" s="62"/>
      <c r="D249" s="62"/>
      <c r="E249" s="62"/>
      <c r="F249" s="75"/>
      <c r="G249" s="228"/>
      <c r="H249" s="63">
        <f t="shared" si="6"/>
        <v>0</v>
      </c>
      <c r="I249" s="227"/>
      <c r="J249" s="3"/>
      <c r="K249" s="3"/>
      <c r="L249" s="3"/>
      <c r="M249" s="3"/>
      <c r="N249" s="3"/>
      <c r="O249" s="3"/>
      <c r="P249" s="3"/>
      <c r="Q249" s="3"/>
      <c r="R249" s="3"/>
      <c r="S249" s="3"/>
      <c r="T249" s="3"/>
      <c r="U249" s="3"/>
      <c r="V249" s="3"/>
      <c r="W249" s="3"/>
    </row>
    <row r="250" spans="1:23" s="7" customFormat="1" ht="12.75" x14ac:dyDescent="0.2">
      <c r="A250" s="229"/>
      <c r="B250" s="59">
        <v>246</v>
      </c>
      <c r="C250" s="62"/>
      <c r="D250" s="62"/>
      <c r="E250" s="62"/>
      <c r="F250" s="75"/>
      <c r="G250" s="228"/>
      <c r="H250" s="63">
        <f t="shared" si="6"/>
        <v>0</v>
      </c>
      <c r="I250" s="227"/>
      <c r="J250" s="3"/>
      <c r="K250" s="3"/>
      <c r="L250" s="3"/>
      <c r="M250" s="3"/>
      <c r="N250" s="3"/>
      <c r="O250" s="3"/>
      <c r="P250" s="3"/>
      <c r="Q250" s="3"/>
      <c r="R250" s="3"/>
      <c r="S250" s="3"/>
      <c r="T250" s="3"/>
      <c r="U250" s="3"/>
      <c r="V250" s="3"/>
      <c r="W250" s="3"/>
    </row>
    <row r="251" spans="1:23" s="7" customFormat="1" ht="12.75" x14ac:dyDescent="0.2">
      <c r="A251" s="229"/>
      <c r="B251" s="59">
        <v>247</v>
      </c>
      <c r="C251" s="62"/>
      <c r="D251" s="62"/>
      <c r="E251" s="62"/>
      <c r="F251" s="75"/>
      <c r="G251" s="228"/>
      <c r="H251" s="63">
        <f t="shared" si="6"/>
        <v>0</v>
      </c>
      <c r="I251" s="227"/>
      <c r="J251" s="3"/>
      <c r="K251" s="3"/>
      <c r="L251" s="3"/>
      <c r="M251" s="3"/>
      <c r="N251" s="3"/>
      <c r="O251" s="3"/>
      <c r="P251" s="3"/>
      <c r="Q251" s="3"/>
      <c r="R251" s="3"/>
      <c r="S251" s="3"/>
      <c r="T251" s="3"/>
      <c r="U251" s="3"/>
      <c r="V251" s="3"/>
      <c r="W251" s="3"/>
    </row>
    <row r="252" spans="1:23" s="7" customFormat="1" ht="12.75" x14ac:dyDescent="0.2">
      <c r="A252" s="229"/>
      <c r="B252" s="59">
        <v>248</v>
      </c>
      <c r="C252" s="62"/>
      <c r="D252" s="62"/>
      <c r="E252" s="62"/>
      <c r="F252" s="75"/>
      <c r="G252" s="228"/>
      <c r="H252" s="63">
        <f t="shared" si="6"/>
        <v>0</v>
      </c>
      <c r="I252" s="227"/>
      <c r="J252" s="3"/>
      <c r="K252" s="3"/>
      <c r="L252" s="3"/>
      <c r="M252" s="3"/>
      <c r="N252" s="3"/>
      <c r="O252" s="3"/>
      <c r="P252" s="3"/>
      <c r="Q252" s="3"/>
      <c r="R252" s="3"/>
      <c r="S252" s="3"/>
      <c r="T252" s="3"/>
      <c r="U252" s="3"/>
      <c r="V252" s="3"/>
      <c r="W252" s="3"/>
    </row>
    <row r="253" spans="1:23" s="7" customFormat="1" ht="12.75" x14ac:dyDescent="0.2">
      <c r="A253" s="229"/>
      <c r="B253" s="59">
        <v>249</v>
      </c>
      <c r="C253" s="62"/>
      <c r="D253" s="62"/>
      <c r="E253" s="62"/>
      <c r="F253" s="75"/>
      <c r="G253" s="228"/>
      <c r="H253" s="63">
        <f t="shared" si="6"/>
        <v>0</v>
      </c>
      <c r="I253" s="227"/>
      <c r="J253" s="3"/>
      <c r="K253" s="3"/>
      <c r="L253" s="3"/>
      <c r="M253" s="3"/>
      <c r="N253" s="3"/>
      <c r="O253" s="3"/>
      <c r="P253" s="3"/>
      <c r="Q253" s="3"/>
      <c r="R253" s="3"/>
      <c r="S253" s="3"/>
      <c r="T253" s="3"/>
      <c r="U253" s="3"/>
      <c r="V253" s="3"/>
      <c r="W253" s="3"/>
    </row>
    <row r="254" spans="1:23" s="7" customFormat="1" ht="12.75" x14ac:dyDescent="0.2">
      <c r="A254" s="246"/>
      <c r="B254" s="59">
        <v>250</v>
      </c>
      <c r="C254" s="62"/>
      <c r="D254" s="62"/>
      <c r="E254" s="62"/>
      <c r="F254" s="75"/>
      <c r="G254" s="244"/>
      <c r="H254" s="63">
        <f t="shared" ref="H254:H303" si="7">IF(C254=0,0,IF(D254=0,0,IF(E254=0,0,IF(F254=0,0,10))))</f>
        <v>0</v>
      </c>
      <c r="I254" s="242"/>
      <c r="J254" s="3"/>
      <c r="K254" s="3"/>
      <c r="L254" s="3"/>
      <c r="M254" s="3"/>
      <c r="N254" s="3"/>
      <c r="O254" s="3"/>
      <c r="P254" s="3"/>
      <c r="Q254" s="3"/>
      <c r="R254" s="3"/>
      <c r="S254" s="3"/>
      <c r="T254" s="3"/>
      <c r="U254" s="3"/>
      <c r="V254" s="3"/>
      <c r="W254" s="3"/>
    </row>
    <row r="255" spans="1:23" s="7" customFormat="1" ht="12.75" x14ac:dyDescent="0.2">
      <c r="A255" s="246"/>
      <c r="B255" s="59">
        <v>251</v>
      </c>
      <c r="C255" s="62"/>
      <c r="D255" s="62"/>
      <c r="E255" s="62"/>
      <c r="F255" s="75"/>
      <c r="G255" s="244"/>
      <c r="H255" s="63">
        <f t="shared" si="7"/>
        <v>0</v>
      </c>
      <c r="I255" s="242"/>
      <c r="J255" s="3"/>
      <c r="K255" s="3"/>
      <c r="L255" s="3"/>
      <c r="M255" s="3"/>
      <c r="N255" s="3"/>
      <c r="O255" s="3"/>
      <c r="P255" s="3"/>
      <c r="Q255" s="3"/>
      <c r="R255" s="3"/>
      <c r="S255" s="3"/>
      <c r="T255" s="3"/>
      <c r="U255" s="3"/>
      <c r="V255" s="3"/>
      <c r="W255" s="3"/>
    </row>
    <row r="256" spans="1:23" s="7" customFormat="1" ht="12.75" x14ac:dyDescent="0.2">
      <c r="A256" s="246"/>
      <c r="B256" s="59">
        <v>252</v>
      </c>
      <c r="C256" s="62"/>
      <c r="D256" s="62"/>
      <c r="E256" s="62"/>
      <c r="F256" s="75"/>
      <c r="G256" s="244"/>
      <c r="H256" s="63">
        <f t="shared" si="7"/>
        <v>0</v>
      </c>
      <c r="I256" s="242"/>
      <c r="J256" s="3"/>
      <c r="K256" s="3"/>
      <c r="L256" s="3"/>
      <c r="M256" s="3"/>
      <c r="N256" s="3"/>
      <c r="O256" s="3"/>
      <c r="P256" s="3"/>
      <c r="Q256" s="3"/>
      <c r="R256" s="3"/>
      <c r="S256" s="3"/>
      <c r="T256" s="3"/>
      <c r="U256" s="3"/>
      <c r="V256" s="3"/>
      <c r="W256" s="3"/>
    </row>
    <row r="257" spans="1:23" s="7" customFormat="1" ht="12.75" x14ac:dyDescent="0.2">
      <c r="A257" s="246"/>
      <c r="B257" s="59">
        <v>253</v>
      </c>
      <c r="C257" s="62"/>
      <c r="D257" s="62"/>
      <c r="E257" s="62"/>
      <c r="F257" s="75"/>
      <c r="G257" s="244"/>
      <c r="H257" s="63">
        <f t="shared" si="7"/>
        <v>0</v>
      </c>
      <c r="I257" s="242"/>
      <c r="J257" s="3"/>
      <c r="K257" s="3"/>
      <c r="L257" s="3"/>
      <c r="M257" s="3"/>
      <c r="N257" s="3"/>
      <c r="O257" s="3"/>
      <c r="P257" s="3"/>
      <c r="Q257" s="3"/>
      <c r="R257" s="3"/>
      <c r="S257" s="3"/>
      <c r="T257" s="3"/>
      <c r="U257" s="3"/>
      <c r="V257" s="3"/>
      <c r="W257" s="3"/>
    </row>
    <row r="258" spans="1:23" s="7" customFormat="1" ht="12.75" x14ac:dyDescent="0.2">
      <c r="A258" s="246"/>
      <c r="B258" s="59">
        <v>254</v>
      </c>
      <c r="C258" s="62"/>
      <c r="D258" s="62"/>
      <c r="E258" s="62"/>
      <c r="F258" s="75"/>
      <c r="G258" s="244"/>
      <c r="H258" s="63">
        <f t="shared" si="7"/>
        <v>0</v>
      </c>
      <c r="I258" s="242"/>
      <c r="J258" s="3"/>
      <c r="K258" s="3"/>
      <c r="L258" s="3"/>
      <c r="M258" s="3"/>
      <c r="N258" s="3"/>
      <c r="O258" s="3"/>
      <c r="P258" s="3"/>
      <c r="Q258" s="3"/>
      <c r="R258" s="3"/>
      <c r="S258" s="3"/>
      <c r="T258" s="3"/>
      <c r="U258" s="3"/>
      <c r="V258" s="3"/>
      <c r="W258" s="3"/>
    </row>
    <row r="259" spans="1:23" s="7" customFormat="1" ht="12.75" x14ac:dyDescent="0.2">
      <c r="A259" s="246"/>
      <c r="B259" s="59">
        <v>255</v>
      </c>
      <c r="C259" s="62"/>
      <c r="D259" s="62"/>
      <c r="E259" s="62"/>
      <c r="F259" s="75"/>
      <c r="G259" s="244"/>
      <c r="H259" s="63">
        <f t="shared" si="7"/>
        <v>0</v>
      </c>
      <c r="I259" s="242"/>
      <c r="J259" s="3"/>
      <c r="K259" s="3"/>
      <c r="L259" s="3"/>
      <c r="M259" s="3"/>
      <c r="N259" s="3"/>
      <c r="O259" s="3"/>
      <c r="P259" s="3"/>
      <c r="Q259" s="3"/>
      <c r="R259" s="3"/>
      <c r="S259" s="3"/>
      <c r="T259" s="3"/>
      <c r="U259" s="3"/>
      <c r="V259" s="3"/>
      <c r="W259" s="3"/>
    </row>
    <row r="260" spans="1:23" s="7" customFormat="1" ht="12.75" x14ac:dyDescent="0.2">
      <c r="A260" s="246"/>
      <c r="B260" s="59">
        <v>256</v>
      </c>
      <c r="C260" s="62"/>
      <c r="D260" s="62"/>
      <c r="E260" s="62"/>
      <c r="F260" s="75"/>
      <c r="G260" s="244"/>
      <c r="H260" s="63">
        <f t="shared" si="7"/>
        <v>0</v>
      </c>
      <c r="I260" s="242"/>
      <c r="J260" s="3"/>
      <c r="K260" s="3"/>
      <c r="L260" s="3"/>
      <c r="M260" s="3"/>
      <c r="N260" s="3"/>
      <c r="O260" s="3"/>
      <c r="P260" s="3"/>
      <c r="Q260" s="3"/>
      <c r="R260" s="3"/>
      <c r="S260" s="3"/>
      <c r="T260" s="3"/>
      <c r="U260" s="3"/>
      <c r="V260" s="3"/>
      <c r="W260" s="3"/>
    </row>
    <row r="261" spans="1:23" s="7" customFormat="1" ht="12.75" x14ac:dyDescent="0.2">
      <c r="A261" s="246"/>
      <c r="B261" s="59">
        <v>257</v>
      </c>
      <c r="C261" s="62"/>
      <c r="D261" s="62"/>
      <c r="E261" s="62"/>
      <c r="F261" s="75"/>
      <c r="G261" s="244"/>
      <c r="H261" s="63">
        <f t="shared" si="7"/>
        <v>0</v>
      </c>
      <c r="I261" s="242"/>
      <c r="J261" s="3"/>
      <c r="K261" s="3"/>
      <c r="L261" s="3"/>
      <c r="M261" s="3"/>
      <c r="N261" s="3"/>
      <c r="O261" s="3"/>
      <c r="P261" s="3"/>
      <c r="Q261" s="3"/>
      <c r="R261" s="3"/>
      <c r="S261" s="3"/>
      <c r="T261" s="3"/>
      <c r="U261" s="3"/>
      <c r="V261" s="3"/>
      <c r="W261" s="3"/>
    </row>
    <row r="262" spans="1:23" s="7" customFormat="1" ht="12.75" x14ac:dyDescent="0.2">
      <c r="A262" s="246"/>
      <c r="B262" s="59">
        <v>258</v>
      </c>
      <c r="C262" s="62"/>
      <c r="D262" s="62"/>
      <c r="E262" s="62"/>
      <c r="F262" s="75"/>
      <c r="G262" s="244"/>
      <c r="H262" s="63">
        <f t="shared" si="7"/>
        <v>0</v>
      </c>
      <c r="I262" s="242"/>
      <c r="J262" s="3"/>
      <c r="K262" s="3"/>
      <c r="L262" s="3"/>
      <c r="M262" s="3"/>
      <c r="N262" s="3"/>
      <c r="O262" s="3"/>
      <c r="P262" s="3"/>
      <c r="Q262" s="3"/>
      <c r="R262" s="3"/>
      <c r="S262" s="3"/>
      <c r="T262" s="3"/>
      <c r="U262" s="3"/>
      <c r="V262" s="3"/>
      <c r="W262" s="3"/>
    </row>
    <row r="263" spans="1:23" s="7" customFormat="1" ht="12.75" x14ac:dyDescent="0.2">
      <c r="A263" s="246"/>
      <c r="B263" s="59">
        <v>259</v>
      </c>
      <c r="C263" s="62"/>
      <c r="D263" s="62"/>
      <c r="E263" s="62"/>
      <c r="F263" s="75"/>
      <c r="G263" s="244"/>
      <c r="H263" s="63">
        <f t="shared" si="7"/>
        <v>0</v>
      </c>
      <c r="I263" s="242"/>
      <c r="J263" s="3"/>
      <c r="K263" s="3"/>
      <c r="L263" s="3"/>
      <c r="M263" s="3"/>
      <c r="N263" s="3"/>
      <c r="O263" s="3"/>
      <c r="P263" s="3"/>
      <c r="Q263" s="3"/>
      <c r="R263" s="3"/>
      <c r="S263" s="3"/>
      <c r="T263" s="3"/>
      <c r="U263" s="3"/>
      <c r="V263" s="3"/>
      <c r="W263" s="3"/>
    </row>
    <row r="264" spans="1:23" s="7" customFormat="1" ht="12.75" x14ac:dyDescent="0.2">
      <c r="A264" s="246"/>
      <c r="B264" s="59">
        <v>260</v>
      </c>
      <c r="C264" s="62"/>
      <c r="D264" s="62"/>
      <c r="E264" s="62"/>
      <c r="F264" s="75"/>
      <c r="G264" s="244"/>
      <c r="H264" s="63">
        <f t="shared" si="7"/>
        <v>0</v>
      </c>
      <c r="I264" s="242"/>
      <c r="J264" s="3"/>
      <c r="K264" s="3"/>
      <c r="L264" s="3"/>
      <c r="M264" s="3"/>
      <c r="N264" s="3"/>
      <c r="O264" s="3"/>
      <c r="P264" s="3"/>
      <c r="Q264" s="3"/>
      <c r="R264" s="3"/>
      <c r="S264" s="3"/>
      <c r="T264" s="3"/>
      <c r="U264" s="3"/>
      <c r="V264" s="3"/>
      <c r="W264" s="3"/>
    </row>
    <row r="265" spans="1:23" s="7" customFormat="1" ht="12.75" x14ac:dyDescent="0.2">
      <c r="A265" s="246"/>
      <c r="B265" s="59">
        <v>261</v>
      </c>
      <c r="C265" s="62"/>
      <c r="D265" s="62"/>
      <c r="E265" s="62"/>
      <c r="F265" s="75"/>
      <c r="G265" s="244"/>
      <c r="H265" s="63">
        <f t="shared" si="7"/>
        <v>0</v>
      </c>
      <c r="I265" s="242"/>
      <c r="J265" s="3"/>
      <c r="K265" s="3"/>
      <c r="L265" s="3"/>
      <c r="M265" s="3"/>
      <c r="N265" s="3"/>
      <c r="O265" s="3"/>
      <c r="P265" s="3"/>
      <c r="Q265" s="3"/>
      <c r="R265" s="3"/>
      <c r="S265" s="3"/>
      <c r="T265" s="3"/>
      <c r="U265" s="3"/>
      <c r="V265" s="3"/>
      <c r="W265" s="3"/>
    </row>
    <row r="266" spans="1:23" s="7" customFormat="1" ht="12.75" x14ac:dyDescent="0.2">
      <c r="A266" s="246"/>
      <c r="B266" s="59">
        <v>262</v>
      </c>
      <c r="C266" s="62"/>
      <c r="D266" s="62"/>
      <c r="E266" s="62"/>
      <c r="F266" s="75"/>
      <c r="G266" s="244"/>
      <c r="H266" s="63">
        <f t="shared" si="7"/>
        <v>0</v>
      </c>
      <c r="I266" s="242"/>
      <c r="J266" s="3"/>
      <c r="K266" s="3"/>
      <c r="L266" s="3"/>
      <c r="M266" s="3"/>
      <c r="N266" s="3"/>
      <c r="O266" s="3"/>
      <c r="P266" s="3"/>
      <c r="Q266" s="3"/>
      <c r="R266" s="3"/>
      <c r="S266" s="3"/>
      <c r="T266" s="3"/>
      <c r="U266" s="3"/>
      <c r="V266" s="3"/>
      <c r="W266" s="3"/>
    </row>
    <row r="267" spans="1:23" s="7" customFormat="1" ht="12.75" x14ac:dyDescent="0.2">
      <c r="A267" s="246"/>
      <c r="B267" s="59">
        <v>263</v>
      </c>
      <c r="C267" s="62"/>
      <c r="D267" s="62"/>
      <c r="E267" s="62"/>
      <c r="F267" s="75"/>
      <c r="G267" s="244"/>
      <c r="H267" s="63">
        <f t="shared" si="7"/>
        <v>0</v>
      </c>
      <c r="I267" s="242"/>
      <c r="J267" s="3"/>
      <c r="K267" s="3"/>
      <c r="L267" s="3"/>
      <c r="M267" s="3"/>
      <c r="N267" s="3"/>
      <c r="O267" s="3"/>
      <c r="P267" s="3"/>
      <c r="Q267" s="3"/>
      <c r="R267" s="3"/>
      <c r="S267" s="3"/>
      <c r="T267" s="3"/>
      <c r="U267" s="3"/>
      <c r="V267" s="3"/>
      <c r="W267" s="3"/>
    </row>
    <row r="268" spans="1:23" s="7" customFormat="1" ht="12.75" x14ac:dyDescent="0.2">
      <c r="A268" s="246"/>
      <c r="B268" s="59">
        <v>264</v>
      </c>
      <c r="C268" s="62"/>
      <c r="D268" s="62"/>
      <c r="E268" s="62"/>
      <c r="F268" s="75"/>
      <c r="G268" s="244"/>
      <c r="H268" s="63">
        <f t="shared" si="7"/>
        <v>0</v>
      </c>
      <c r="I268" s="242"/>
      <c r="J268" s="3"/>
      <c r="K268" s="3"/>
      <c r="L268" s="3"/>
      <c r="M268" s="3"/>
      <c r="N268" s="3"/>
      <c r="O268" s="3"/>
      <c r="P268" s="3"/>
      <c r="Q268" s="3"/>
      <c r="R268" s="3"/>
      <c r="S268" s="3"/>
      <c r="T268" s="3"/>
      <c r="U268" s="3"/>
      <c r="V268" s="3"/>
      <c r="W268" s="3"/>
    </row>
    <row r="269" spans="1:23" s="7" customFormat="1" ht="12.75" x14ac:dyDescent="0.2">
      <c r="A269" s="246"/>
      <c r="B269" s="59">
        <v>265</v>
      </c>
      <c r="C269" s="62"/>
      <c r="D269" s="62"/>
      <c r="E269" s="62"/>
      <c r="F269" s="75"/>
      <c r="G269" s="244"/>
      <c r="H269" s="63">
        <f t="shared" si="7"/>
        <v>0</v>
      </c>
      <c r="I269" s="242"/>
      <c r="J269" s="3"/>
      <c r="K269" s="3"/>
      <c r="L269" s="3"/>
      <c r="M269" s="3"/>
      <c r="N269" s="3"/>
      <c r="O269" s="3"/>
      <c r="P269" s="3"/>
      <c r="Q269" s="3"/>
      <c r="R269" s="3"/>
      <c r="S269" s="3"/>
      <c r="T269" s="3"/>
      <c r="U269" s="3"/>
      <c r="V269" s="3"/>
      <c r="W269" s="3"/>
    </row>
    <row r="270" spans="1:23" s="7" customFormat="1" ht="12.75" x14ac:dyDescent="0.2">
      <c r="A270" s="246"/>
      <c r="B270" s="59">
        <v>266</v>
      </c>
      <c r="C270" s="62"/>
      <c r="D270" s="62"/>
      <c r="E270" s="62"/>
      <c r="F270" s="75"/>
      <c r="G270" s="244"/>
      <c r="H270" s="63">
        <f t="shared" si="7"/>
        <v>0</v>
      </c>
      <c r="I270" s="242"/>
      <c r="J270" s="3"/>
      <c r="K270" s="3"/>
      <c r="L270" s="3"/>
      <c r="M270" s="3"/>
      <c r="N270" s="3"/>
      <c r="O270" s="3"/>
      <c r="P270" s="3"/>
      <c r="Q270" s="3"/>
      <c r="R270" s="3"/>
      <c r="S270" s="3"/>
      <c r="T270" s="3"/>
      <c r="U270" s="3"/>
      <c r="V270" s="3"/>
      <c r="W270" s="3"/>
    </row>
    <row r="271" spans="1:23" s="7" customFormat="1" ht="12.75" x14ac:dyDescent="0.2">
      <c r="A271" s="246"/>
      <c r="B271" s="59">
        <v>267</v>
      </c>
      <c r="C271" s="62"/>
      <c r="D271" s="62"/>
      <c r="E271" s="62"/>
      <c r="F271" s="75"/>
      <c r="G271" s="244"/>
      <c r="H271" s="63">
        <f t="shared" si="7"/>
        <v>0</v>
      </c>
      <c r="I271" s="242"/>
      <c r="J271" s="3"/>
      <c r="K271" s="3"/>
      <c r="L271" s="3"/>
      <c r="M271" s="3"/>
      <c r="N271" s="3"/>
      <c r="O271" s="3"/>
      <c r="P271" s="3"/>
      <c r="Q271" s="3"/>
      <c r="R271" s="3"/>
      <c r="S271" s="3"/>
      <c r="T271" s="3"/>
      <c r="U271" s="3"/>
      <c r="V271" s="3"/>
      <c r="W271" s="3"/>
    </row>
    <row r="272" spans="1:23" s="7" customFormat="1" ht="12.75" x14ac:dyDescent="0.2">
      <c r="A272" s="246"/>
      <c r="B272" s="59">
        <v>268</v>
      </c>
      <c r="C272" s="62"/>
      <c r="D272" s="62"/>
      <c r="E272" s="62"/>
      <c r="F272" s="75"/>
      <c r="G272" s="244"/>
      <c r="H272" s="63">
        <f t="shared" si="7"/>
        <v>0</v>
      </c>
      <c r="I272" s="242"/>
      <c r="J272" s="3"/>
      <c r="K272" s="3"/>
      <c r="L272" s="3"/>
      <c r="M272" s="3"/>
      <c r="N272" s="3"/>
      <c r="O272" s="3"/>
      <c r="P272" s="3"/>
      <c r="Q272" s="3"/>
      <c r="R272" s="3"/>
      <c r="S272" s="3"/>
      <c r="T272" s="3"/>
      <c r="U272" s="3"/>
      <c r="V272" s="3"/>
      <c r="W272" s="3"/>
    </row>
    <row r="273" spans="1:23" s="7" customFormat="1" ht="12.75" x14ac:dyDescent="0.2">
      <c r="A273" s="246"/>
      <c r="B273" s="59">
        <v>269</v>
      </c>
      <c r="C273" s="62"/>
      <c r="D273" s="62"/>
      <c r="E273" s="62"/>
      <c r="F273" s="75"/>
      <c r="G273" s="244"/>
      <c r="H273" s="63">
        <f t="shared" si="7"/>
        <v>0</v>
      </c>
      <c r="I273" s="242"/>
      <c r="J273" s="3"/>
      <c r="K273" s="3"/>
      <c r="L273" s="3"/>
      <c r="M273" s="3"/>
      <c r="N273" s="3"/>
      <c r="O273" s="3"/>
      <c r="P273" s="3"/>
      <c r="Q273" s="3"/>
      <c r="R273" s="3"/>
      <c r="S273" s="3"/>
      <c r="T273" s="3"/>
      <c r="U273" s="3"/>
      <c r="V273" s="3"/>
      <c r="W273" s="3"/>
    </row>
    <row r="274" spans="1:23" s="7" customFormat="1" ht="12.75" x14ac:dyDescent="0.2">
      <c r="A274" s="246"/>
      <c r="B274" s="59">
        <v>270</v>
      </c>
      <c r="C274" s="62"/>
      <c r="D274" s="62"/>
      <c r="E274" s="62"/>
      <c r="F274" s="75"/>
      <c r="G274" s="244"/>
      <c r="H274" s="63">
        <f t="shared" si="7"/>
        <v>0</v>
      </c>
      <c r="I274" s="242"/>
      <c r="J274" s="3"/>
      <c r="K274" s="3"/>
      <c r="L274" s="3"/>
      <c r="M274" s="3"/>
      <c r="N274" s="3"/>
      <c r="O274" s="3"/>
      <c r="P274" s="3"/>
      <c r="Q274" s="3"/>
      <c r="R274" s="3"/>
      <c r="S274" s="3"/>
      <c r="T274" s="3"/>
      <c r="U274" s="3"/>
      <c r="V274" s="3"/>
      <c r="W274" s="3"/>
    </row>
    <row r="275" spans="1:23" s="7" customFormat="1" ht="12.75" x14ac:dyDescent="0.2">
      <c r="A275" s="246"/>
      <c r="B275" s="59">
        <v>271</v>
      </c>
      <c r="C275" s="62"/>
      <c r="D275" s="62"/>
      <c r="E275" s="62"/>
      <c r="F275" s="75"/>
      <c r="G275" s="244"/>
      <c r="H275" s="63">
        <f t="shared" si="7"/>
        <v>0</v>
      </c>
      <c r="I275" s="242"/>
      <c r="J275" s="3"/>
      <c r="K275" s="3"/>
      <c r="L275" s="3"/>
      <c r="M275" s="3"/>
      <c r="N275" s="3"/>
      <c r="O275" s="3"/>
      <c r="P275" s="3"/>
      <c r="Q275" s="3"/>
      <c r="R275" s="3"/>
      <c r="S275" s="3"/>
      <c r="T275" s="3"/>
      <c r="U275" s="3"/>
      <c r="V275" s="3"/>
      <c r="W275" s="3"/>
    </row>
    <row r="276" spans="1:23" s="7" customFormat="1" ht="12.75" x14ac:dyDescent="0.2">
      <c r="A276" s="246"/>
      <c r="B276" s="59">
        <v>272</v>
      </c>
      <c r="C276" s="62"/>
      <c r="D276" s="62"/>
      <c r="E276" s="62"/>
      <c r="F276" s="75"/>
      <c r="G276" s="244"/>
      <c r="H276" s="63">
        <f t="shared" si="7"/>
        <v>0</v>
      </c>
      <c r="I276" s="242"/>
      <c r="J276" s="3"/>
      <c r="K276" s="3"/>
      <c r="L276" s="3"/>
      <c r="M276" s="3"/>
      <c r="N276" s="3"/>
      <c r="O276" s="3"/>
      <c r="P276" s="3"/>
      <c r="Q276" s="3"/>
      <c r="R276" s="3"/>
      <c r="S276" s="3"/>
      <c r="T276" s="3"/>
      <c r="U276" s="3"/>
      <c r="V276" s="3"/>
      <c r="W276" s="3"/>
    </row>
    <row r="277" spans="1:23" s="7" customFormat="1" ht="12.75" x14ac:dyDescent="0.2">
      <c r="A277" s="246"/>
      <c r="B277" s="59">
        <v>273</v>
      </c>
      <c r="C277" s="62"/>
      <c r="D277" s="62"/>
      <c r="E277" s="62"/>
      <c r="F277" s="75"/>
      <c r="G277" s="244"/>
      <c r="H277" s="63">
        <f t="shared" si="7"/>
        <v>0</v>
      </c>
      <c r="I277" s="242"/>
      <c r="J277" s="3"/>
      <c r="K277" s="3"/>
      <c r="L277" s="3"/>
      <c r="M277" s="3"/>
      <c r="N277" s="3"/>
      <c r="O277" s="3"/>
      <c r="P277" s="3"/>
      <c r="Q277" s="3"/>
      <c r="R277" s="3"/>
      <c r="S277" s="3"/>
      <c r="T277" s="3"/>
      <c r="U277" s="3"/>
      <c r="V277" s="3"/>
      <c r="W277" s="3"/>
    </row>
    <row r="278" spans="1:23" s="7" customFormat="1" ht="12.75" x14ac:dyDescent="0.2">
      <c r="A278" s="246"/>
      <c r="B278" s="59">
        <v>274</v>
      </c>
      <c r="C278" s="62"/>
      <c r="D278" s="62"/>
      <c r="E278" s="62"/>
      <c r="F278" s="75"/>
      <c r="G278" s="244"/>
      <c r="H278" s="63">
        <f t="shared" si="7"/>
        <v>0</v>
      </c>
      <c r="I278" s="242"/>
      <c r="J278" s="3"/>
      <c r="K278" s="3"/>
      <c r="L278" s="3"/>
      <c r="M278" s="3"/>
      <c r="N278" s="3"/>
      <c r="O278" s="3"/>
      <c r="P278" s="3"/>
      <c r="Q278" s="3"/>
      <c r="R278" s="3"/>
      <c r="S278" s="3"/>
      <c r="T278" s="3"/>
      <c r="U278" s="3"/>
      <c r="V278" s="3"/>
      <c r="W278" s="3"/>
    </row>
    <row r="279" spans="1:23" s="7" customFormat="1" ht="12.75" x14ac:dyDescent="0.2">
      <c r="A279" s="246"/>
      <c r="B279" s="59">
        <v>275</v>
      </c>
      <c r="C279" s="62"/>
      <c r="D279" s="62"/>
      <c r="E279" s="62"/>
      <c r="F279" s="75"/>
      <c r="G279" s="244"/>
      <c r="H279" s="63">
        <f t="shared" si="7"/>
        <v>0</v>
      </c>
      <c r="I279" s="242"/>
      <c r="J279" s="3"/>
      <c r="K279" s="3"/>
      <c r="L279" s="3"/>
      <c r="M279" s="3"/>
      <c r="N279" s="3"/>
      <c r="O279" s="3"/>
      <c r="P279" s="3"/>
      <c r="Q279" s="3"/>
      <c r="R279" s="3"/>
      <c r="S279" s="3"/>
      <c r="T279" s="3"/>
      <c r="U279" s="3"/>
      <c r="V279" s="3"/>
      <c r="W279" s="3"/>
    </row>
    <row r="280" spans="1:23" s="7" customFormat="1" ht="12.75" x14ac:dyDescent="0.2">
      <c r="A280" s="246"/>
      <c r="B280" s="59">
        <v>276</v>
      </c>
      <c r="C280" s="62"/>
      <c r="D280" s="62"/>
      <c r="E280" s="62"/>
      <c r="F280" s="75"/>
      <c r="G280" s="244"/>
      <c r="H280" s="63">
        <f t="shared" si="7"/>
        <v>0</v>
      </c>
      <c r="I280" s="242"/>
      <c r="J280" s="3"/>
      <c r="K280" s="3"/>
      <c r="L280" s="3"/>
      <c r="M280" s="3"/>
      <c r="N280" s="3"/>
      <c r="O280" s="3"/>
      <c r="P280" s="3"/>
      <c r="Q280" s="3"/>
      <c r="R280" s="3"/>
      <c r="S280" s="3"/>
      <c r="T280" s="3"/>
      <c r="U280" s="3"/>
      <c r="V280" s="3"/>
      <c r="W280" s="3"/>
    </row>
    <row r="281" spans="1:23" s="7" customFormat="1" ht="12.75" x14ac:dyDescent="0.2">
      <c r="A281" s="246"/>
      <c r="B281" s="59">
        <v>277</v>
      </c>
      <c r="C281" s="62"/>
      <c r="D281" s="62"/>
      <c r="E281" s="62"/>
      <c r="F281" s="75"/>
      <c r="G281" s="244"/>
      <c r="H281" s="63">
        <f t="shared" si="7"/>
        <v>0</v>
      </c>
      <c r="I281" s="242"/>
      <c r="J281" s="3"/>
      <c r="K281" s="3"/>
      <c r="L281" s="3"/>
      <c r="M281" s="3"/>
      <c r="N281" s="3"/>
      <c r="O281" s="3"/>
      <c r="P281" s="3"/>
      <c r="Q281" s="3"/>
      <c r="R281" s="3"/>
      <c r="S281" s="3"/>
      <c r="T281" s="3"/>
      <c r="U281" s="3"/>
      <c r="V281" s="3"/>
      <c r="W281" s="3"/>
    </row>
    <row r="282" spans="1:23" s="7" customFormat="1" ht="12.75" x14ac:dyDescent="0.2">
      <c r="A282" s="246"/>
      <c r="B282" s="59">
        <v>278</v>
      </c>
      <c r="C282" s="62"/>
      <c r="D282" s="62"/>
      <c r="E282" s="62"/>
      <c r="F282" s="75"/>
      <c r="G282" s="244"/>
      <c r="H282" s="63">
        <f t="shared" si="7"/>
        <v>0</v>
      </c>
      <c r="I282" s="242"/>
      <c r="J282" s="3"/>
      <c r="K282" s="3"/>
      <c r="L282" s="3"/>
      <c r="M282" s="3"/>
      <c r="N282" s="3"/>
      <c r="O282" s="3"/>
      <c r="P282" s="3"/>
      <c r="Q282" s="3"/>
      <c r="R282" s="3"/>
      <c r="S282" s="3"/>
      <c r="T282" s="3"/>
      <c r="U282" s="3"/>
      <c r="V282" s="3"/>
      <c r="W282" s="3"/>
    </row>
    <row r="283" spans="1:23" s="7" customFormat="1" ht="12.75" x14ac:dyDescent="0.2">
      <c r="A283" s="246"/>
      <c r="B283" s="59">
        <v>279</v>
      </c>
      <c r="C283" s="62"/>
      <c r="D283" s="62"/>
      <c r="E283" s="62"/>
      <c r="F283" s="75"/>
      <c r="G283" s="244"/>
      <c r="H283" s="63">
        <f t="shared" si="7"/>
        <v>0</v>
      </c>
      <c r="I283" s="242"/>
      <c r="J283" s="3"/>
      <c r="K283" s="3"/>
      <c r="L283" s="3"/>
      <c r="M283" s="3"/>
      <c r="N283" s="3"/>
      <c r="O283" s="3"/>
      <c r="P283" s="3"/>
      <c r="Q283" s="3"/>
      <c r="R283" s="3"/>
      <c r="S283" s="3"/>
      <c r="T283" s="3"/>
      <c r="U283" s="3"/>
      <c r="V283" s="3"/>
      <c r="W283" s="3"/>
    </row>
    <row r="284" spans="1:23" s="7" customFormat="1" ht="12.75" x14ac:dyDescent="0.2">
      <c r="A284" s="246"/>
      <c r="B284" s="59">
        <v>280</v>
      </c>
      <c r="C284" s="62"/>
      <c r="D284" s="62"/>
      <c r="E284" s="62"/>
      <c r="F284" s="75"/>
      <c r="G284" s="244"/>
      <c r="H284" s="63">
        <f t="shared" si="7"/>
        <v>0</v>
      </c>
      <c r="I284" s="242"/>
      <c r="J284" s="3"/>
      <c r="K284" s="3"/>
      <c r="L284" s="3"/>
      <c r="M284" s="3"/>
      <c r="N284" s="3"/>
      <c r="O284" s="3"/>
      <c r="P284" s="3"/>
      <c r="Q284" s="3"/>
      <c r="R284" s="3"/>
      <c r="S284" s="3"/>
      <c r="T284" s="3"/>
      <c r="U284" s="3"/>
      <c r="V284" s="3"/>
      <c r="W284" s="3"/>
    </row>
    <row r="285" spans="1:23" s="7" customFormat="1" ht="12.75" x14ac:dyDescent="0.2">
      <c r="A285" s="246"/>
      <c r="B285" s="59">
        <v>281</v>
      </c>
      <c r="C285" s="62"/>
      <c r="D285" s="62"/>
      <c r="E285" s="62"/>
      <c r="F285" s="75"/>
      <c r="G285" s="244"/>
      <c r="H285" s="63">
        <f t="shared" si="7"/>
        <v>0</v>
      </c>
      <c r="I285" s="242"/>
      <c r="J285" s="3"/>
      <c r="K285" s="3"/>
      <c r="L285" s="3"/>
      <c r="M285" s="3"/>
      <c r="N285" s="3"/>
      <c r="O285" s="3"/>
      <c r="P285" s="3"/>
      <c r="Q285" s="3"/>
      <c r="R285" s="3"/>
      <c r="S285" s="3"/>
      <c r="T285" s="3"/>
      <c r="U285" s="3"/>
      <c r="V285" s="3"/>
      <c r="W285" s="3"/>
    </row>
    <row r="286" spans="1:23" s="7" customFormat="1" ht="12.75" x14ac:dyDescent="0.2">
      <c r="A286" s="246"/>
      <c r="B286" s="59">
        <v>282</v>
      </c>
      <c r="C286" s="62"/>
      <c r="D286" s="62"/>
      <c r="E286" s="62"/>
      <c r="F286" s="75"/>
      <c r="G286" s="244"/>
      <c r="H286" s="63">
        <f t="shared" si="7"/>
        <v>0</v>
      </c>
      <c r="I286" s="242"/>
      <c r="J286" s="3"/>
      <c r="K286" s="3"/>
      <c r="L286" s="3"/>
      <c r="M286" s="3"/>
      <c r="N286" s="3"/>
      <c r="O286" s="3"/>
      <c r="P286" s="3"/>
      <c r="Q286" s="3"/>
      <c r="R286" s="3"/>
      <c r="S286" s="3"/>
      <c r="T286" s="3"/>
      <c r="U286" s="3"/>
      <c r="V286" s="3"/>
      <c r="W286" s="3"/>
    </row>
    <row r="287" spans="1:23" s="7" customFormat="1" ht="12.75" x14ac:dyDescent="0.2">
      <c r="A287" s="246"/>
      <c r="B287" s="59">
        <v>283</v>
      </c>
      <c r="C287" s="62"/>
      <c r="D287" s="62"/>
      <c r="E287" s="62"/>
      <c r="F287" s="75"/>
      <c r="G287" s="244"/>
      <c r="H287" s="63">
        <f t="shared" si="7"/>
        <v>0</v>
      </c>
      <c r="I287" s="242"/>
      <c r="J287" s="3"/>
      <c r="K287" s="3"/>
      <c r="L287" s="3"/>
      <c r="M287" s="3"/>
      <c r="N287" s="3"/>
      <c r="O287" s="3"/>
      <c r="P287" s="3"/>
      <c r="Q287" s="3"/>
      <c r="R287" s="3"/>
      <c r="S287" s="3"/>
      <c r="T287" s="3"/>
      <c r="U287" s="3"/>
      <c r="V287" s="3"/>
      <c r="W287" s="3"/>
    </row>
    <row r="288" spans="1:23" s="7" customFormat="1" ht="12.75" x14ac:dyDescent="0.2">
      <c r="A288" s="246"/>
      <c r="B288" s="59">
        <v>284</v>
      </c>
      <c r="C288" s="62"/>
      <c r="D288" s="62"/>
      <c r="E288" s="62"/>
      <c r="F288" s="75"/>
      <c r="G288" s="244"/>
      <c r="H288" s="63">
        <f t="shared" si="7"/>
        <v>0</v>
      </c>
      <c r="I288" s="242"/>
      <c r="J288" s="3"/>
      <c r="K288" s="3"/>
      <c r="L288" s="3"/>
      <c r="M288" s="3"/>
      <c r="N288" s="3"/>
      <c r="O288" s="3"/>
      <c r="P288" s="3"/>
      <c r="Q288" s="3"/>
      <c r="R288" s="3"/>
      <c r="S288" s="3"/>
      <c r="T288" s="3"/>
      <c r="U288" s="3"/>
      <c r="V288" s="3"/>
      <c r="W288" s="3"/>
    </row>
    <row r="289" spans="1:23" s="7" customFormat="1" ht="12.75" x14ac:dyDescent="0.2">
      <c r="A289" s="246"/>
      <c r="B289" s="59">
        <v>285</v>
      </c>
      <c r="C289" s="62"/>
      <c r="D289" s="62"/>
      <c r="E289" s="62"/>
      <c r="F289" s="75"/>
      <c r="G289" s="244"/>
      <c r="H289" s="63">
        <f t="shared" si="7"/>
        <v>0</v>
      </c>
      <c r="I289" s="242"/>
      <c r="J289" s="3"/>
      <c r="K289" s="3"/>
      <c r="L289" s="3"/>
      <c r="M289" s="3"/>
      <c r="N289" s="3"/>
      <c r="O289" s="3"/>
      <c r="P289" s="3"/>
      <c r="Q289" s="3"/>
      <c r="R289" s="3"/>
      <c r="S289" s="3"/>
      <c r="T289" s="3"/>
      <c r="U289" s="3"/>
      <c r="V289" s="3"/>
      <c r="W289" s="3"/>
    </row>
    <row r="290" spans="1:23" s="7" customFormat="1" ht="12.75" x14ac:dyDescent="0.2">
      <c r="A290" s="246"/>
      <c r="B290" s="59">
        <v>286</v>
      </c>
      <c r="C290" s="62"/>
      <c r="D290" s="62"/>
      <c r="E290" s="62"/>
      <c r="F290" s="75"/>
      <c r="G290" s="244"/>
      <c r="H290" s="63">
        <f t="shared" si="7"/>
        <v>0</v>
      </c>
      <c r="I290" s="242"/>
      <c r="J290" s="3"/>
      <c r="K290" s="3"/>
      <c r="L290" s="3"/>
      <c r="M290" s="3"/>
      <c r="N290" s="3"/>
      <c r="O290" s="3"/>
      <c r="P290" s="3"/>
      <c r="Q290" s="3"/>
      <c r="R290" s="3"/>
      <c r="S290" s="3"/>
      <c r="T290" s="3"/>
      <c r="U290" s="3"/>
      <c r="V290" s="3"/>
      <c r="W290" s="3"/>
    </row>
    <row r="291" spans="1:23" s="7" customFormat="1" ht="12.75" x14ac:dyDescent="0.2">
      <c r="A291" s="246"/>
      <c r="B291" s="59">
        <v>287</v>
      </c>
      <c r="C291" s="62"/>
      <c r="D291" s="62"/>
      <c r="E291" s="62"/>
      <c r="F291" s="75"/>
      <c r="G291" s="244"/>
      <c r="H291" s="63">
        <f t="shared" si="7"/>
        <v>0</v>
      </c>
      <c r="I291" s="242"/>
      <c r="J291" s="3"/>
      <c r="K291" s="3"/>
      <c r="L291" s="3"/>
      <c r="M291" s="3"/>
      <c r="N291" s="3"/>
      <c r="O291" s="3"/>
      <c r="P291" s="3"/>
      <c r="Q291" s="3"/>
      <c r="R291" s="3"/>
      <c r="S291" s="3"/>
      <c r="T291" s="3"/>
      <c r="U291" s="3"/>
      <c r="V291" s="3"/>
      <c r="W291" s="3"/>
    </row>
    <row r="292" spans="1:23" s="7" customFormat="1" ht="12.75" x14ac:dyDescent="0.2">
      <c r="A292" s="246"/>
      <c r="B292" s="59">
        <v>288</v>
      </c>
      <c r="C292" s="62"/>
      <c r="D292" s="62"/>
      <c r="E292" s="62"/>
      <c r="F292" s="75"/>
      <c r="G292" s="244"/>
      <c r="H292" s="63">
        <f t="shared" si="7"/>
        <v>0</v>
      </c>
      <c r="I292" s="242"/>
      <c r="J292" s="3"/>
      <c r="K292" s="3"/>
      <c r="L292" s="3"/>
      <c r="M292" s="3"/>
      <c r="N292" s="3"/>
      <c r="O292" s="3"/>
      <c r="P292" s="3"/>
      <c r="Q292" s="3"/>
      <c r="R292" s="3"/>
      <c r="S292" s="3"/>
      <c r="T292" s="3"/>
      <c r="U292" s="3"/>
      <c r="V292" s="3"/>
      <c r="W292" s="3"/>
    </row>
    <row r="293" spans="1:23" s="7" customFormat="1" ht="12.75" x14ac:dyDescent="0.2">
      <c r="A293" s="246"/>
      <c r="B293" s="59">
        <v>289</v>
      </c>
      <c r="C293" s="62"/>
      <c r="D293" s="62"/>
      <c r="E293" s="62"/>
      <c r="F293" s="75"/>
      <c r="G293" s="244"/>
      <c r="H293" s="63">
        <f t="shared" si="7"/>
        <v>0</v>
      </c>
      <c r="I293" s="242"/>
      <c r="J293" s="3"/>
      <c r="K293" s="3"/>
      <c r="L293" s="3"/>
      <c r="M293" s="3"/>
      <c r="N293" s="3"/>
      <c r="O293" s="3"/>
      <c r="P293" s="3"/>
      <c r="Q293" s="3"/>
      <c r="R293" s="3"/>
      <c r="S293" s="3"/>
      <c r="T293" s="3"/>
      <c r="U293" s="3"/>
      <c r="V293" s="3"/>
      <c r="W293" s="3"/>
    </row>
    <row r="294" spans="1:23" s="7" customFormat="1" ht="12.75" x14ac:dyDescent="0.2">
      <c r="A294" s="246"/>
      <c r="B294" s="59">
        <v>290</v>
      </c>
      <c r="C294" s="62"/>
      <c r="D294" s="62"/>
      <c r="E294" s="62"/>
      <c r="F294" s="75"/>
      <c r="G294" s="244"/>
      <c r="H294" s="63">
        <f t="shared" si="7"/>
        <v>0</v>
      </c>
      <c r="I294" s="242"/>
      <c r="J294" s="3"/>
      <c r="K294" s="3"/>
      <c r="L294" s="3"/>
      <c r="M294" s="3"/>
      <c r="N294" s="3"/>
      <c r="O294" s="3"/>
      <c r="P294" s="3"/>
      <c r="Q294" s="3"/>
      <c r="R294" s="3"/>
      <c r="S294" s="3"/>
      <c r="T294" s="3"/>
      <c r="U294" s="3"/>
      <c r="V294" s="3"/>
      <c r="W294" s="3"/>
    </row>
    <row r="295" spans="1:23" s="7" customFormat="1" ht="12.75" x14ac:dyDescent="0.2">
      <c r="A295" s="246"/>
      <c r="B295" s="59">
        <v>291</v>
      </c>
      <c r="C295" s="62"/>
      <c r="D295" s="62"/>
      <c r="E295" s="62"/>
      <c r="F295" s="75"/>
      <c r="G295" s="244"/>
      <c r="H295" s="63">
        <f t="shared" si="7"/>
        <v>0</v>
      </c>
      <c r="I295" s="242"/>
      <c r="J295" s="3"/>
      <c r="K295" s="3"/>
      <c r="L295" s="3"/>
      <c r="M295" s="3"/>
      <c r="N295" s="3"/>
      <c r="O295" s="3"/>
      <c r="P295" s="3"/>
      <c r="Q295" s="3"/>
      <c r="R295" s="3"/>
      <c r="S295" s="3"/>
      <c r="T295" s="3"/>
      <c r="U295" s="3"/>
      <c r="V295" s="3"/>
      <c r="W295" s="3"/>
    </row>
    <row r="296" spans="1:23" s="7" customFormat="1" ht="12.75" x14ac:dyDescent="0.2">
      <c r="A296" s="246"/>
      <c r="B296" s="59">
        <v>292</v>
      </c>
      <c r="C296" s="62"/>
      <c r="D296" s="62"/>
      <c r="E296" s="62"/>
      <c r="F296" s="75"/>
      <c r="G296" s="244"/>
      <c r="H296" s="63">
        <f t="shared" si="7"/>
        <v>0</v>
      </c>
      <c r="I296" s="242"/>
      <c r="J296" s="3"/>
      <c r="K296" s="3"/>
      <c r="L296" s="3"/>
      <c r="M296" s="3"/>
      <c r="N296" s="3"/>
      <c r="O296" s="3"/>
      <c r="P296" s="3"/>
      <c r="Q296" s="3"/>
      <c r="R296" s="3"/>
      <c r="S296" s="3"/>
      <c r="T296" s="3"/>
      <c r="U296" s="3"/>
      <c r="V296" s="3"/>
      <c r="W296" s="3"/>
    </row>
    <row r="297" spans="1:23" s="7" customFormat="1" ht="12.75" x14ac:dyDescent="0.2">
      <c r="A297" s="246"/>
      <c r="B297" s="59">
        <v>293</v>
      </c>
      <c r="C297" s="62"/>
      <c r="D297" s="62"/>
      <c r="E297" s="62"/>
      <c r="F297" s="75"/>
      <c r="G297" s="244"/>
      <c r="H297" s="63">
        <f t="shared" si="7"/>
        <v>0</v>
      </c>
      <c r="I297" s="242"/>
      <c r="J297" s="3"/>
      <c r="K297" s="3"/>
      <c r="L297" s="3"/>
      <c r="M297" s="3"/>
      <c r="N297" s="3"/>
      <c r="O297" s="3"/>
      <c r="P297" s="3"/>
      <c r="Q297" s="3"/>
      <c r="R297" s="3"/>
      <c r="S297" s="3"/>
      <c r="T297" s="3"/>
      <c r="U297" s="3"/>
      <c r="V297" s="3"/>
      <c r="W297" s="3"/>
    </row>
    <row r="298" spans="1:23" s="7" customFormat="1" ht="12.75" x14ac:dyDescent="0.2">
      <c r="A298" s="246"/>
      <c r="B298" s="59">
        <v>294</v>
      </c>
      <c r="C298" s="62"/>
      <c r="D298" s="62"/>
      <c r="E298" s="62"/>
      <c r="F298" s="75"/>
      <c r="G298" s="244"/>
      <c r="H298" s="63">
        <f t="shared" si="7"/>
        <v>0</v>
      </c>
      <c r="I298" s="242"/>
      <c r="J298" s="3"/>
      <c r="K298" s="3"/>
      <c r="L298" s="3"/>
      <c r="M298" s="3"/>
      <c r="N298" s="3"/>
      <c r="O298" s="3"/>
      <c r="P298" s="3"/>
      <c r="Q298" s="3"/>
      <c r="R298" s="3"/>
      <c r="S298" s="3"/>
      <c r="T298" s="3"/>
      <c r="U298" s="3"/>
      <c r="V298" s="3"/>
      <c r="W298" s="3"/>
    </row>
    <row r="299" spans="1:23" s="7" customFormat="1" ht="12.75" x14ac:dyDescent="0.2">
      <c r="A299" s="246"/>
      <c r="B299" s="59">
        <v>295</v>
      </c>
      <c r="C299" s="62"/>
      <c r="D299" s="62"/>
      <c r="E299" s="62"/>
      <c r="F299" s="75"/>
      <c r="G299" s="244"/>
      <c r="H299" s="63">
        <f t="shared" si="7"/>
        <v>0</v>
      </c>
      <c r="I299" s="242"/>
      <c r="J299" s="3"/>
      <c r="K299" s="3"/>
      <c r="L299" s="3"/>
      <c r="M299" s="3"/>
      <c r="N299" s="3"/>
      <c r="O299" s="3"/>
      <c r="P299" s="3"/>
      <c r="Q299" s="3"/>
      <c r="R299" s="3"/>
      <c r="S299" s="3"/>
      <c r="T299" s="3"/>
      <c r="U299" s="3"/>
      <c r="V299" s="3"/>
      <c r="W299" s="3"/>
    </row>
    <row r="300" spans="1:23" s="7" customFormat="1" ht="12.75" x14ac:dyDescent="0.2">
      <c r="A300" s="246"/>
      <c r="B300" s="59">
        <v>296</v>
      </c>
      <c r="C300" s="62"/>
      <c r="D300" s="62"/>
      <c r="E300" s="62"/>
      <c r="F300" s="75"/>
      <c r="G300" s="244"/>
      <c r="H300" s="63">
        <f t="shared" si="7"/>
        <v>0</v>
      </c>
      <c r="I300" s="242"/>
      <c r="J300" s="3"/>
      <c r="K300" s="3"/>
      <c r="L300" s="3"/>
      <c r="M300" s="3"/>
      <c r="N300" s="3"/>
      <c r="O300" s="3"/>
      <c r="P300" s="3"/>
      <c r="Q300" s="3"/>
      <c r="R300" s="3"/>
      <c r="S300" s="3"/>
      <c r="T300" s="3"/>
      <c r="U300" s="3"/>
      <c r="V300" s="3"/>
      <c r="W300" s="3"/>
    </row>
    <row r="301" spans="1:23" s="7" customFormat="1" ht="12.75" x14ac:dyDescent="0.2">
      <c r="A301" s="246"/>
      <c r="B301" s="59">
        <v>297</v>
      </c>
      <c r="C301" s="62"/>
      <c r="D301" s="62"/>
      <c r="E301" s="62"/>
      <c r="F301" s="75"/>
      <c r="G301" s="244"/>
      <c r="H301" s="63">
        <f t="shared" si="7"/>
        <v>0</v>
      </c>
      <c r="I301" s="242"/>
      <c r="J301" s="3"/>
      <c r="K301" s="3"/>
      <c r="L301" s="3"/>
      <c r="M301" s="3"/>
      <c r="N301" s="3"/>
      <c r="O301" s="3"/>
      <c r="P301" s="3"/>
      <c r="Q301" s="3"/>
      <c r="R301" s="3"/>
      <c r="S301" s="3"/>
      <c r="T301" s="3"/>
      <c r="U301" s="3"/>
      <c r="V301" s="3"/>
      <c r="W301" s="3"/>
    </row>
    <row r="302" spans="1:23" s="7" customFormat="1" ht="12.75" x14ac:dyDescent="0.2">
      <c r="A302" s="246"/>
      <c r="B302" s="59">
        <v>298</v>
      </c>
      <c r="C302" s="62"/>
      <c r="D302" s="62"/>
      <c r="E302" s="62"/>
      <c r="F302" s="75"/>
      <c r="G302" s="244"/>
      <c r="H302" s="63">
        <f t="shared" si="7"/>
        <v>0</v>
      </c>
      <c r="I302" s="242"/>
      <c r="J302" s="3"/>
      <c r="K302" s="3"/>
      <c r="L302" s="3"/>
      <c r="M302" s="3"/>
      <c r="N302" s="3"/>
      <c r="O302" s="3"/>
      <c r="P302" s="3"/>
      <c r="Q302" s="3"/>
      <c r="R302" s="3"/>
      <c r="S302" s="3"/>
      <c r="T302" s="3"/>
      <c r="U302" s="3"/>
      <c r="V302" s="3"/>
      <c r="W302" s="3"/>
    </row>
    <row r="303" spans="1:23" s="7" customFormat="1" ht="12.75" x14ac:dyDescent="0.2">
      <c r="A303" s="246"/>
      <c r="B303" s="59">
        <v>299</v>
      </c>
      <c r="C303" s="62"/>
      <c r="D303" s="62"/>
      <c r="E303" s="62"/>
      <c r="F303" s="75"/>
      <c r="G303" s="244"/>
      <c r="H303" s="63">
        <f t="shared" si="7"/>
        <v>0</v>
      </c>
      <c r="I303" s="242"/>
      <c r="J303" s="3"/>
      <c r="K303" s="3"/>
      <c r="L303" s="3"/>
      <c r="M303" s="3"/>
      <c r="N303" s="3"/>
      <c r="O303" s="3"/>
      <c r="P303" s="3"/>
      <c r="Q303" s="3"/>
      <c r="R303" s="3"/>
      <c r="S303" s="3"/>
      <c r="T303" s="3"/>
      <c r="U303" s="3"/>
      <c r="V303" s="3"/>
      <c r="W303" s="3"/>
    </row>
    <row r="304" spans="1:23" s="7" customFormat="1" ht="12.75" x14ac:dyDescent="0.2">
      <c r="A304" s="287"/>
      <c r="B304" s="59">
        <v>300</v>
      </c>
      <c r="C304" s="62"/>
      <c r="D304" s="62"/>
      <c r="E304" s="62"/>
      <c r="F304" s="75"/>
      <c r="G304" s="283"/>
      <c r="H304" s="63">
        <f t="shared" ref="H304:H367" si="8">IF(C304=0,0,IF(D304=0,0,IF(E304=0,0,IF(F304=0,0,10))))</f>
        <v>0</v>
      </c>
      <c r="I304" s="281"/>
      <c r="J304" s="3"/>
      <c r="K304" s="3"/>
      <c r="L304" s="3"/>
      <c r="M304" s="3"/>
      <c r="N304" s="3"/>
      <c r="O304" s="3"/>
      <c r="P304" s="3"/>
      <c r="Q304" s="3"/>
      <c r="R304" s="3"/>
      <c r="S304" s="3"/>
      <c r="T304" s="3"/>
      <c r="U304" s="3"/>
      <c r="V304" s="3"/>
      <c r="W304" s="3"/>
    </row>
    <row r="305" spans="1:23" s="7" customFormat="1" ht="12.75" x14ac:dyDescent="0.2">
      <c r="A305" s="287"/>
      <c r="B305" s="59">
        <v>301</v>
      </c>
      <c r="C305" s="62"/>
      <c r="D305" s="62"/>
      <c r="E305" s="62"/>
      <c r="F305" s="75"/>
      <c r="G305" s="283"/>
      <c r="H305" s="63">
        <f t="shared" si="8"/>
        <v>0</v>
      </c>
      <c r="I305" s="281"/>
      <c r="J305" s="3"/>
      <c r="K305" s="3"/>
      <c r="L305" s="3"/>
      <c r="M305" s="3"/>
      <c r="N305" s="3"/>
      <c r="O305" s="3"/>
      <c r="P305" s="3"/>
      <c r="Q305" s="3"/>
      <c r="R305" s="3"/>
      <c r="S305" s="3"/>
      <c r="T305" s="3"/>
      <c r="U305" s="3"/>
      <c r="V305" s="3"/>
      <c r="W305" s="3"/>
    </row>
    <row r="306" spans="1:23" s="7" customFormat="1" ht="12.75" x14ac:dyDescent="0.2">
      <c r="A306" s="287"/>
      <c r="B306" s="59">
        <v>302</v>
      </c>
      <c r="C306" s="62"/>
      <c r="D306" s="62"/>
      <c r="E306" s="62"/>
      <c r="F306" s="75"/>
      <c r="G306" s="283"/>
      <c r="H306" s="63">
        <f t="shared" si="8"/>
        <v>0</v>
      </c>
      <c r="I306" s="281"/>
      <c r="J306" s="3"/>
      <c r="K306" s="3"/>
      <c r="L306" s="3"/>
      <c r="M306" s="3"/>
      <c r="N306" s="3"/>
      <c r="O306" s="3"/>
      <c r="P306" s="3"/>
      <c r="Q306" s="3"/>
      <c r="R306" s="3"/>
      <c r="S306" s="3"/>
      <c r="T306" s="3"/>
      <c r="U306" s="3"/>
      <c r="V306" s="3"/>
      <c r="W306" s="3"/>
    </row>
    <row r="307" spans="1:23" s="7" customFormat="1" ht="12.75" x14ac:dyDescent="0.2">
      <c r="A307" s="287"/>
      <c r="B307" s="59">
        <v>303</v>
      </c>
      <c r="C307" s="62"/>
      <c r="D307" s="62"/>
      <c r="E307" s="62"/>
      <c r="F307" s="75"/>
      <c r="G307" s="283"/>
      <c r="H307" s="63">
        <f t="shared" si="8"/>
        <v>0</v>
      </c>
      <c r="I307" s="281"/>
      <c r="J307" s="3"/>
      <c r="K307" s="3"/>
      <c r="L307" s="3"/>
      <c r="M307" s="3"/>
      <c r="N307" s="3"/>
      <c r="O307" s="3"/>
      <c r="P307" s="3"/>
      <c r="Q307" s="3"/>
      <c r="R307" s="3"/>
      <c r="S307" s="3"/>
      <c r="T307" s="3"/>
      <c r="U307" s="3"/>
      <c r="V307" s="3"/>
      <c r="W307" s="3"/>
    </row>
    <row r="308" spans="1:23" s="7" customFormat="1" ht="12.75" x14ac:dyDescent="0.2">
      <c r="A308" s="287"/>
      <c r="B308" s="59">
        <v>304</v>
      </c>
      <c r="C308" s="62"/>
      <c r="D308" s="62"/>
      <c r="E308" s="62"/>
      <c r="F308" s="75"/>
      <c r="G308" s="283"/>
      <c r="H308" s="63">
        <f t="shared" si="8"/>
        <v>0</v>
      </c>
      <c r="I308" s="281"/>
      <c r="J308" s="3"/>
      <c r="K308" s="3"/>
      <c r="L308" s="3"/>
      <c r="M308" s="3"/>
      <c r="N308" s="3"/>
      <c r="O308" s="3"/>
      <c r="P308" s="3"/>
      <c r="Q308" s="3"/>
      <c r="R308" s="3"/>
      <c r="S308" s="3"/>
      <c r="T308" s="3"/>
      <c r="U308" s="3"/>
      <c r="V308" s="3"/>
      <c r="W308" s="3"/>
    </row>
    <row r="309" spans="1:23" s="7" customFormat="1" ht="12.75" x14ac:dyDescent="0.2">
      <c r="A309" s="287"/>
      <c r="B309" s="59">
        <v>305</v>
      </c>
      <c r="C309" s="62"/>
      <c r="D309" s="62"/>
      <c r="E309" s="62"/>
      <c r="F309" s="75"/>
      <c r="G309" s="283"/>
      <c r="H309" s="63">
        <f t="shared" si="8"/>
        <v>0</v>
      </c>
      <c r="I309" s="281"/>
      <c r="J309" s="3"/>
      <c r="K309" s="3"/>
      <c r="L309" s="3"/>
      <c r="M309" s="3"/>
      <c r="N309" s="3"/>
      <c r="O309" s="3"/>
      <c r="P309" s="3"/>
      <c r="Q309" s="3"/>
      <c r="R309" s="3"/>
      <c r="S309" s="3"/>
      <c r="T309" s="3"/>
      <c r="U309" s="3"/>
      <c r="V309" s="3"/>
      <c r="W309" s="3"/>
    </row>
    <row r="310" spans="1:23" s="7" customFormat="1" ht="12.75" x14ac:dyDescent="0.2">
      <c r="A310" s="287"/>
      <c r="B310" s="59">
        <v>306</v>
      </c>
      <c r="C310" s="62"/>
      <c r="D310" s="62"/>
      <c r="E310" s="62"/>
      <c r="F310" s="75"/>
      <c r="G310" s="283"/>
      <c r="H310" s="63">
        <f t="shared" si="8"/>
        <v>0</v>
      </c>
      <c r="I310" s="281"/>
      <c r="J310" s="3"/>
      <c r="K310" s="3"/>
      <c r="L310" s="3"/>
      <c r="M310" s="3"/>
      <c r="N310" s="3"/>
      <c r="O310" s="3"/>
      <c r="P310" s="3"/>
      <c r="Q310" s="3"/>
      <c r="R310" s="3"/>
      <c r="S310" s="3"/>
      <c r="T310" s="3"/>
      <c r="U310" s="3"/>
      <c r="V310" s="3"/>
      <c r="W310" s="3"/>
    </row>
    <row r="311" spans="1:23" s="7" customFormat="1" ht="12.75" x14ac:dyDescent="0.2">
      <c r="A311" s="287"/>
      <c r="B311" s="59">
        <v>307</v>
      </c>
      <c r="C311" s="62"/>
      <c r="D311" s="62"/>
      <c r="E311" s="62"/>
      <c r="F311" s="75"/>
      <c r="G311" s="283"/>
      <c r="H311" s="63">
        <f t="shared" si="8"/>
        <v>0</v>
      </c>
      <c r="I311" s="281"/>
      <c r="J311" s="3"/>
      <c r="K311" s="3"/>
      <c r="L311" s="3"/>
      <c r="M311" s="3"/>
      <c r="N311" s="3"/>
      <c r="O311" s="3"/>
      <c r="P311" s="3"/>
      <c r="Q311" s="3"/>
      <c r="R311" s="3"/>
      <c r="S311" s="3"/>
      <c r="T311" s="3"/>
      <c r="U311" s="3"/>
      <c r="V311" s="3"/>
      <c r="W311" s="3"/>
    </row>
    <row r="312" spans="1:23" s="7" customFormat="1" ht="12.75" x14ac:dyDescent="0.2">
      <c r="A312" s="287"/>
      <c r="B312" s="59">
        <v>308</v>
      </c>
      <c r="C312" s="62"/>
      <c r="D312" s="62"/>
      <c r="E312" s="62"/>
      <c r="F312" s="75"/>
      <c r="G312" s="283"/>
      <c r="H312" s="63">
        <f t="shared" si="8"/>
        <v>0</v>
      </c>
      <c r="I312" s="281"/>
      <c r="J312" s="3"/>
      <c r="K312" s="3"/>
      <c r="L312" s="3"/>
      <c r="M312" s="3"/>
      <c r="N312" s="3"/>
      <c r="O312" s="3"/>
      <c r="P312" s="3"/>
      <c r="Q312" s="3"/>
      <c r="R312" s="3"/>
      <c r="S312" s="3"/>
      <c r="T312" s="3"/>
      <c r="U312" s="3"/>
      <c r="V312" s="3"/>
      <c r="W312" s="3"/>
    </row>
    <row r="313" spans="1:23" s="7" customFormat="1" ht="12.75" x14ac:dyDescent="0.2">
      <c r="A313" s="287"/>
      <c r="B313" s="59">
        <v>309</v>
      </c>
      <c r="C313" s="62"/>
      <c r="D313" s="62"/>
      <c r="E313" s="62"/>
      <c r="F313" s="75"/>
      <c r="G313" s="283"/>
      <c r="H313" s="63">
        <f t="shared" si="8"/>
        <v>0</v>
      </c>
      <c r="I313" s="281"/>
      <c r="J313" s="3"/>
      <c r="K313" s="3"/>
      <c r="L313" s="3"/>
      <c r="M313" s="3"/>
      <c r="N313" s="3"/>
      <c r="O313" s="3"/>
      <c r="P313" s="3"/>
      <c r="Q313" s="3"/>
      <c r="R313" s="3"/>
      <c r="S313" s="3"/>
      <c r="T313" s="3"/>
      <c r="U313" s="3"/>
      <c r="V313" s="3"/>
      <c r="W313" s="3"/>
    </row>
    <row r="314" spans="1:23" s="7" customFormat="1" ht="12.75" x14ac:dyDescent="0.2">
      <c r="A314" s="287"/>
      <c r="B314" s="59">
        <v>310</v>
      </c>
      <c r="C314" s="62"/>
      <c r="D314" s="62"/>
      <c r="E314" s="62"/>
      <c r="F314" s="75"/>
      <c r="G314" s="283"/>
      <c r="H314" s="63">
        <f t="shared" si="8"/>
        <v>0</v>
      </c>
      <c r="I314" s="281"/>
      <c r="J314" s="3"/>
      <c r="K314" s="3"/>
      <c r="L314" s="3"/>
      <c r="M314" s="3"/>
      <c r="N314" s="3"/>
      <c r="O314" s="3"/>
      <c r="P314" s="3"/>
      <c r="Q314" s="3"/>
      <c r="R314" s="3"/>
      <c r="S314" s="3"/>
      <c r="T314" s="3"/>
      <c r="U314" s="3"/>
      <c r="V314" s="3"/>
      <c r="W314" s="3"/>
    </row>
    <row r="315" spans="1:23" s="7" customFormat="1" ht="12.75" x14ac:dyDescent="0.2">
      <c r="A315" s="287"/>
      <c r="B315" s="59">
        <v>311</v>
      </c>
      <c r="C315" s="62"/>
      <c r="D315" s="62"/>
      <c r="E315" s="62"/>
      <c r="F315" s="75"/>
      <c r="G315" s="283"/>
      <c r="H315" s="63">
        <f t="shared" si="8"/>
        <v>0</v>
      </c>
      <c r="I315" s="281"/>
      <c r="J315" s="3"/>
      <c r="K315" s="3"/>
      <c r="L315" s="3"/>
      <c r="M315" s="3"/>
      <c r="N315" s="3"/>
      <c r="O315" s="3"/>
      <c r="P315" s="3"/>
      <c r="Q315" s="3"/>
      <c r="R315" s="3"/>
      <c r="S315" s="3"/>
      <c r="T315" s="3"/>
      <c r="U315" s="3"/>
      <c r="V315" s="3"/>
      <c r="W315" s="3"/>
    </row>
    <row r="316" spans="1:23" s="7" customFormat="1" ht="12.75" x14ac:dyDescent="0.2">
      <c r="A316" s="287"/>
      <c r="B316" s="59">
        <v>312</v>
      </c>
      <c r="C316" s="62"/>
      <c r="D316" s="62"/>
      <c r="E316" s="62"/>
      <c r="F316" s="75"/>
      <c r="G316" s="283"/>
      <c r="H316" s="63">
        <f t="shared" si="8"/>
        <v>0</v>
      </c>
      <c r="I316" s="281"/>
      <c r="J316" s="3"/>
      <c r="K316" s="3"/>
      <c r="L316" s="3"/>
      <c r="M316" s="3"/>
      <c r="N316" s="3"/>
      <c r="O316" s="3"/>
      <c r="P316" s="3"/>
      <c r="Q316" s="3"/>
      <c r="R316" s="3"/>
      <c r="S316" s="3"/>
      <c r="T316" s="3"/>
      <c r="U316" s="3"/>
      <c r="V316" s="3"/>
      <c r="W316" s="3"/>
    </row>
    <row r="317" spans="1:23" s="7" customFormat="1" ht="12.75" x14ac:dyDescent="0.2">
      <c r="A317" s="287"/>
      <c r="B317" s="59">
        <v>313</v>
      </c>
      <c r="C317" s="62"/>
      <c r="D317" s="62"/>
      <c r="E317" s="62"/>
      <c r="F317" s="75"/>
      <c r="G317" s="283"/>
      <c r="H317" s="63">
        <f t="shared" si="8"/>
        <v>0</v>
      </c>
      <c r="I317" s="281"/>
      <c r="J317" s="3"/>
      <c r="K317" s="3"/>
      <c r="L317" s="3"/>
      <c r="M317" s="3"/>
      <c r="N317" s="3"/>
      <c r="O317" s="3"/>
      <c r="P317" s="3"/>
      <c r="Q317" s="3"/>
      <c r="R317" s="3"/>
      <c r="S317" s="3"/>
      <c r="T317" s="3"/>
      <c r="U317" s="3"/>
      <c r="V317" s="3"/>
      <c r="W317" s="3"/>
    </row>
    <row r="318" spans="1:23" s="7" customFormat="1" ht="12.75" x14ac:dyDescent="0.2">
      <c r="A318" s="287"/>
      <c r="B318" s="59">
        <v>314</v>
      </c>
      <c r="C318" s="62"/>
      <c r="D318" s="62"/>
      <c r="E318" s="62"/>
      <c r="F318" s="75"/>
      <c r="G318" s="283"/>
      <c r="H318" s="63">
        <f t="shared" si="8"/>
        <v>0</v>
      </c>
      <c r="I318" s="281"/>
      <c r="J318" s="3"/>
      <c r="K318" s="3"/>
      <c r="L318" s="3"/>
      <c r="M318" s="3"/>
      <c r="N318" s="3"/>
      <c r="O318" s="3"/>
      <c r="P318" s="3"/>
      <c r="Q318" s="3"/>
      <c r="R318" s="3"/>
      <c r="S318" s="3"/>
      <c r="T318" s="3"/>
      <c r="U318" s="3"/>
      <c r="V318" s="3"/>
      <c r="W318" s="3"/>
    </row>
    <row r="319" spans="1:23" s="7" customFormat="1" ht="12.75" x14ac:dyDescent="0.2">
      <c r="A319" s="287"/>
      <c r="B319" s="59">
        <v>315</v>
      </c>
      <c r="C319" s="62"/>
      <c r="D319" s="62"/>
      <c r="E319" s="62"/>
      <c r="F319" s="75"/>
      <c r="G319" s="283"/>
      <c r="H319" s="63">
        <f t="shared" si="8"/>
        <v>0</v>
      </c>
      <c r="I319" s="281"/>
      <c r="J319" s="3"/>
      <c r="K319" s="3"/>
      <c r="L319" s="3"/>
      <c r="M319" s="3"/>
      <c r="N319" s="3"/>
      <c r="O319" s="3"/>
      <c r="P319" s="3"/>
      <c r="Q319" s="3"/>
      <c r="R319" s="3"/>
      <c r="S319" s="3"/>
      <c r="T319" s="3"/>
      <c r="U319" s="3"/>
      <c r="V319" s="3"/>
      <c r="W319" s="3"/>
    </row>
    <row r="320" spans="1:23" s="7" customFormat="1" ht="12.75" x14ac:dyDescent="0.2">
      <c r="A320" s="287"/>
      <c r="B320" s="59">
        <v>316</v>
      </c>
      <c r="C320" s="62"/>
      <c r="D320" s="62"/>
      <c r="E320" s="62"/>
      <c r="F320" s="75"/>
      <c r="G320" s="283"/>
      <c r="H320" s="63">
        <f t="shared" si="8"/>
        <v>0</v>
      </c>
      <c r="I320" s="281"/>
      <c r="J320" s="3"/>
      <c r="K320" s="3"/>
      <c r="L320" s="3"/>
      <c r="M320" s="3"/>
      <c r="N320" s="3"/>
      <c r="O320" s="3"/>
      <c r="P320" s="3"/>
      <c r="Q320" s="3"/>
      <c r="R320" s="3"/>
      <c r="S320" s="3"/>
      <c r="T320" s="3"/>
      <c r="U320" s="3"/>
      <c r="V320" s="3"/>
      <c r="W320" s="3"/>
    </row>
    <row r="321" spans="1:23" s="7" customFormat="1" ht="12.75" x14ac:dyDescent="0.2">
      <c r="A321" s="287"/>
      <c r="B321" s="59">
        <v>317</v>
      </c>
      <c r="C321" s="62"/>
      <c r="D321" s="62"/>
      <c r="E321" s="62"/>
      <c r="F321" s="75"/>
      <c r="G321" s="283"/>
      <c r="H321" s="63">
        <f t="shared" si="8"/>
        <v>0</v>
      </c>
      <c r="I321" s="281"/>
      <c r="J321" s="3"/>
      <c r="K321" s="3"/>
      <c r="L321" s="3"/>
      <c r="M321" s="3"/>
      <c r="N321" s="3"/>
      <c r="O321" s="3"/>
      <c r="P321" s="3"/>
      <c r="Q321" s="3"/>
      <c r="R321" s="3"/>
      <c r="S321" s="3"/>
      <c r="T321" s="3"/>
      <c r="U321" s="3"/>
      <c r="V321" s="3"/>
      <c r="W321" s="3"/>
    </row>
    <row r="322" spans="1:23" s="7" customFormat="1" ht="12.75" x14ac:dyDescent="0.2">
      <c r="A322" s="287"/>
      <c r="B322" s="59">
        <v>318</v>
      </c>
      <c r="C322" s="62"/>
      <c r="D322" s="62"/>
      <c r="E322" s="62"/>
      <c r="F322" s="75"/>
      <c r="G322" s="283"/>
      <c r="H322" s="63">
        <f t="shared" si="8"/>
        <v>0</v>
      </c>
      <c r="I322" s="281"/>
      <c r="J322" s="3"/>
      <c r="K322" s="3"/>
      <c r="L322" s="3"/>
      <c r="M322" s="3"/>
      <c r="N322" s="3"/>
      <c r="O322" s="3"/>
      <c r="P322" s="3"/>
      <c r="Q322" s="3"/>
      <c r="R322" s="3"/>
      <c r="S322" s="3"/>
      <c r="T322" s="3"/>
      <c r="U322" s="3"/>
      <c r="V322" s="3"/>
      <c r="W322" s="3"/>
    </row>
    <row r="323" spans="1:23" s="7" customFormat="1" ht="12.75" x14ac:dyDescent="0.2">
      <c r="A323" s="287"/>
      <c r="B323" s="59">
        <v>319</v>
      </c>
      <c r="C323" s="62"/>
      <c r="D323" s="62"/>
      <c r="E323" s="62"/>
      <c r="F323" s="75"/>
      <c r="G323" s="283"/>
      <c r="H323" s="63">
        <f t="shared" si="8"/>
        <v>0</v>
      </c>
      <c r="I323" s="281"/>
      <c r="J323" s="3"/>
      <c r="K323" s="3"/>
      <c r="L323" s="3"/>
      <c r="M323" s="3"/>
      <c r="N323" s="3"/>
      <c r="O323" s="3"/>
      <c r="P323" s="3"/>
      <c r="Q323" s="3"/>
      <c r="R323" s="3"/>
      <c r="S323" s="3"/>
      <c r="T323" s="3"/>
      <c r="U323" s="3"/>
      <c r="V323" s="3"/>
      <c r="W323" s="3"/>
    </row>
    <row r="324" spans="1:23" s="7" customFormat="1" ht="12.75" x14ac:dyDescent="0.2">
      <c r="A324" s="287"/>
      <c r="B324" s="59">
        <v>320</v>
      </c>
      <c r="C324" s="62"/>
      <c r="D324" s="62"/>
      <c r="E324" s="62"/>
      <c r="F324" s="75"/>
      <c r="G324" s="283"/>
      <c r="H324" s="63">
        <f t="shared" si="8"/>
        <v>0</v>
      </c>
      <c r="I324" s="281"/>
      <c r="J324" s="3"/>
      <c r="K324" s="3"/>
      <c r="L324" s="3"/>
      <c r="M324" s="3"/>
      <c r="N324" s="3"/>
      <c r="O324" s="3"/>
      <c r="P324" s="3"/>
      <c r="Q324" s="3"/>
      <c r="R324" s="3"/>
      <c r="S324" s="3"/>
      <c r="T324" s="3"/>
      <c r="U324" s="3"/>
      <c r="V324" s="3"/>
      <c r="W324" s="3"/>
    </row>
    <row r="325" spans="1:23" s="7" customFormat="1" ht="12.75" x14ac:dyDescent="0.2">
      <c r="A325" s="287"/>
      <c r="B325" s="59">
        <v>321</v>
      </c>
      <c r="C325" s="62"/>
      <c r="D325" s="62"/>
      <c r="E325" s="62"/>
      <c r="F325" s="75"/>
      <c r="G325" s="283"/>
      <c r="H325" s="63">
        <f t="shared" si="8"/>
        <v>0</v>
      </c>
      <c r="I325" s="281"/>
      <c r="J325" s="3"/>
      <c r="K325" s="3"/>
      <c r="L325" s="3"/>
      <c r="M325" s="3"/>
      <c r="N325" s="3"/>
      <c r="O325" s="3"/>
      <c r="P325" s="3"/>
      <c r="Q325" s="3"/>
      <c r="R325" s="3"/>
      <c r="S325" s="3"/>
      <c r="T325" s="3"/>
      <c r="U325" s="3"/>
      <c r="V325" s="3"/>
      <c r="W325" s="3"/>
    </row>
    <row r="326" spans="1:23" s="7" customFormat="1" ht="12.75" x14ac:dyDescent="0.2">
      <c r="A326" s="287"/>
      <c r="B326" s="59">
        <v>322</v>
      </c>
      <c r="C326" s="62"/>
      <c r="D326" s="62"/>
      <c r="E326" s="62"/>
      <c r="F326" s="75"/>
      <c r="G326" s="283"/>
      <c r="H326" s="63">
        <f t="shared" si="8"/>
        <v>0</v>
      </c>
      <c r="I326" s="281"/>
      <c r="J326" s="3"/>
      <c r="K326" s="3"/>
      <c r="L326" s="3"/>
      <c r="M326" s="3"/>
      <c r="N326" s="3"/>
      <c r="O326" s="3"/>
      <c r="P326" s="3"/>
      <c r="Q326" s="3"/>
      <c r="R326" s="3"/>
      <c r="S326" s="3"/>
      <c r="T326" s="3"/>
      <c r="U326" s="3"/>
      <c r="V326" s="3"/>
      <c r="W326" s="3"/>
    </row>
    <row r="327" spans="1:23" s="7" customFormat="1" ht="12.75" x14ac:dyDescent="0.2">
      <c r="A327" s="287"/>
      <c r="B327" s="59">
        <v>323</v>
      </c>
      <c r="C327" s="62"/>
      <c r="D327" s="62"/>
      <c r="E327" s="62"/>
      <c r="F327" s="75"/>
      <c r="G327" s="283"/>
      <c r="H327" s="63">
        <f t="shared" si="8"/>
        <v>0</v>
      </c>
      <c r="I327" s="281"/>
      <c r="J327" s="3"/>
      <c r="K327" s="3"/>
      <c r="L327" s="3"/>
      <c r="M327" s="3"/>
      <c r="N327" s="3"/>
      <c r="O327" s="3"/>
      <c r="P327" s="3"/>
      <c r="Q327" s="3"/>
      <c r="R327" s="3"/>
      <c r="S327" s="3"/>
      <c r="T327" s="3"/>
      <c r="U327" s="3"/>
      <c r="V327" s="3"/>
      <c r="W327" s="3"/>
    </row>
    <row r="328" spans="1:23" s="7" customFormat="1" ht="12.75" x14ac:dyDescent="0.2">
      <c r="A328" s="287"/>
      <c r="B328" s="59">
        <v>324</v>
      </c>
      <c r="C328" s="62"/>
      <c r="D328" s="62"/>
      <c r="E328" s="62"/>
      <c r="F328" s="75"/>
      <c r="G328" s="283"/>
      <c r="H328" s="63">
        <f t="shared" si="8"/>
        <v>0</v>
      </c>
      <c r="I328" s="281"/>
      <c r="J328" s="3"/>
      <c r="K328" s="3"/>
      <c r="L328" s="3"/>
      <c r="M328" s="3"/>
      <c r="N328" s="3"/>
      <c r="O328" s="3"/>
      <c r="P328" s="3"/>
      <c r="Q328" s="3"/>
      <c r="R328" s="3"/>
      <c r="S328" s="3"/>
      <c r="T328" s="3"/>
      <c r="U328" s="3"/>
      <c r="V328" s="3"/>
      <c r="W328" s="3"/>
    </row>
    <row r="329" spans="1:23" s="7" customFormat="1" ht="12.75" x14ac:dyDescent="0.2">
      <c r="A329" s="287"/>
      <c r="B329" s="59">
        <v>325</v>
      </c>
      <c r="C329" s="62"/>
      <c r="D329" s="62"/>
      <c r="E329" s="62"/>
      <c r="F329" s="75"/>
      <c r="G329" s="283"/>
      <c r="H329" s="63">
        <f t="shared" si="8"/>
        <v>0</v>
      </c>
      <c r="I329" s="281"/>
      <c r="J329" s="3"/>
      <c r="K329" s="3"/>
      <c r="L329" s="3"/>
      <c r="M329" s="3"/>
      <c r="N329" s="3"/>
      <c r="O329" s="3"/>
      <c r="P329" s="3"/>
      <c r="Q329" s="3"/>
      <c r="R329" s="3"/>
      <c r="S329" s="3"/>
      <c r="T329" s="3"/>
      <c r="U329" s="3"/>
      <c r="V329" s="3"/>
      <c r="W329" s="3"/>
    </row>
    <row r="330" spans="1:23" s="7" customFormat="1" ht="12.75" x14ac:dyDescent="0.2">
      <c r="A330" s="287"/>
      <c r="B330" s="59">
        <v>326</v>
      </c>
      <c r="C330" s="62"/>
      <c r="D330" s="62"/>
      <c r="E330" s="62"/>
      <c r="F330" s="75"/>
      <c r="G330" s="283"/>
      <c r="H330" s="63">
        <f t="shared" si="8"/>
        <v>0</v>
      </c>
      <c r="I330" s="281"/>
      <c r="J330" s="3"/>
      <c r="K330" s="3"/>
      <c r="L330" s="3"/>
      <c r="M330" s="3"/>
      <c r="N330" s="3"/>
      <c r="O330" s="3"/>
      <c r="P330" s="3"/>
      <c r="Q330" s="3"/>
      <c r="R330" s="3"/>
      <c r="S330" s="3"/>
      <c r="T330" s="3"/>
      <c r="U330" s="3"/>
      <c r="V330" s="3"/>
      <c r="W330" s="3"/>
    </row>
    <row r="331" spans="1:23" s="7" customFormat="1" ht="12.75" x14ac:dyDescent="0.2">
      <c r="A331" s="287"/>
      <c r="B331" s="59">
        <v>327</v>
      </c>
      <c r="C331" s="62"/>
      <c r="D331" s="62"/>
      <c r="E331" s="62"/>
      <c r="F331" s="75"/>
      <c r="G331" s="283"/>
      <c r="H331" s="63">
        <f t="shared" si="8"/>
        <v>0</v>
      </c>
      <c r="I331" s="281"/>
      <c r="J331" s="3"/>
      <c r="K331" s="3"/>
      <c r="L331" s="3"/>
      <c r="M331" s="3"/>
      <c r="N331" s="3"/>
      <c r="O331" s="3"/>
      <c r="P331" s="3"/>
      <c r="Q331" s="3"/>
      <c r="R331" s="3"/>
      <c r="S331" s="3"/>
      <c r="T331" s="3"/>
      <c r="U331" s="3"/>
      <c r="V331" s="3"/>
      <c r="W331" s="3"/>
    </row>
    <row r="332" spans="1:23" s="7" customFormat="1" ht="12.75" x14ac:dyDescent="0.2">
      <c r="A332" s="287"/>
      <c r="B332" s="59">
        <v>328</v>
      </c>
      <c r="C332" s="62"/>
      <c r="D332" s="62"/>
      <c r="E332" s="62"/>
      <c r="F332" s="75"/>
      <c r="G332" s="283"/>
      <c r="H332" s="63">
        <f t="shared" si="8"/>
        <v>0</v>
      </c>
      <c r="I332" s="281"/>
      <c r="J332" s="3"/>
      <c r="K332" s="3"/>
      <c r="L332" s="3"/>
      <c r="M332" s="3"/>
      <c r="N332" s="3"/>
      <c r="O332" s="3"/>
      <c r="P332" s="3"/>
      <c r="Q332" s="3"/>
      <c r="R332" s="3"/>
      <c r="S332" s="3"/>
      <c r="T332" s="3"/>
      <c r="U332" s="3"/>
      <c r="V332" s="3"/>
      <c r="W332" s="3"/>
    </row>
    <row r="333" spans="1:23" s="7" customFormat="1" ht="12.75" x14ac:dyDescent="0.2">
      <c r="A333" s="287"/>
      <c r="B333" s="59">
        <v>329</v>
      </c>
      <c r="C333" s="62"/>
      <c r="D333" s="62"/>
      <c r="E333" s="62"/>
      <c r="F333" s="75"/>
      <c r="G333" s="283"/>
      <c r="H333" s="63">
        <f t="shared" si="8"/>
        <v>0</v>
      </c>
      <c r="I333" s="281"/>
      <c r="J333" s="3"/>
      <c r="K333" s="3"/>
      <c r="L333" s="3"/>
      <c r="M333" s="3"/>
      <c r="N333" s="3"/>
      <c r="O333" s="3"/>
      <c r="P333" s="3"/>
      <c r="Q333" s="3"/>
      <c r="R333" s="3"/>
      <c r="S333" s="3"/>
      <c r="T333" s="3"/>
      <c r="U333" s="3"/>
      <c r="V333" s="3"/>
      <c r="W333" s="3"/>
    </row>
    <row r="334" spans="1:23" s="7" customFormat="1" ht="12.75" x14ac:dyDescent="0.2">
      <c r="A334" s="287"/>
      <c r="B334" s="59">
        <v>330</v>
      </c>
      <c r="C334" s="62"/>
      <c r="D334" s="62"/>
      <c r="E334" s="62"/>
      <c r="F334" s="75"/>
      <c r="G334" s="283"/>
      <c r="H334" s="63">
        <f t="shared" si="8"/>
        <v>0</v>
      </c>
      <c r="I334" s="281"/>
      <c r="J334" s="3"/>
      <c r="K334" s="3"/>
      <c r="L334" s="3"/>
      <c r="M334" s="3"/>
      <c r="N334" s="3"/>
      <c r="O334" s="3"/>
      <c r="P334" s="3"/>
      <c r="Q334" s="3"/>
      <c r="R334" s="3"/>
      <c r="S334" s="3"/>
      <c r="T334" s="3"/>
      <c r="U334" s="3"/>
      <c r="V334" s="3"/>
      <c r="W334" s="3"/>
    </row>
    <row r="335" spans="1:23" s="7" customFormat="1" ht="12.75" x14ac:dyDescent="0.2">
      <c r="A335" s="287"/>
      <c r="B335" s="59">
        <v>331</v>
      </c>
      <c r="C335" s="62"/>
      <c r="D335" s="62"/>
      <c r="E335" s="62"/>
      <c r="F335" s="75"/>
      <c r="G335" s="283"/>
      <c r="H335" s="63">
        <f t="shared" si="8"/>
        <v>0</v>
      </c>
      <c r="I335" s="281"/>
      <c r="J335" s="3"/>
      <c r="K335" s="3"/>
      <c r="L335" s="3"/>
      <c r="M335" s="3"/>
      <c r="N335" s="3"/>
      <c r="O335" s="3"/>
      <c r="P335" s="3"/>
      <c r="Q335" s="3"/>
      <c r="R335" s="3"/>
      <c r="S335" s="3"/>
      <c r="T335" s="3"/>
      <c r="U335" s="3"/>
      <c r="V335" s="3"/>
      <c r="W335" s="3"/>
    </row>
    <row r="336" spans="1:23" s="7" customFormat="1" ht="12.75" x14ac:dyDescent="0.2">
      <c r="A336" s="287"/>
      <c r="B336" s="59">
        <v>332</v>
      </c>
      <c r="C336" s="62"/>
      <c r="D336" s="62"/>
      <c r="E336" s="62"/>
      <c r="F336" s="75"/>
      <c r="G336" s="283"/>
      <c r="H336" s="63">
        <f t="shared" si="8"/>
        <v>0</v>
      </c>
      <c r="I336" s="281"/>
      <c r="J336" s="3"/>
      <c r="K336" s="3"/>
      <c r="L336" s="3"/>
      <c r="M336" s="3"/>
      <c r="N336" s="3"/>
      <c r="O336" s="3"/>
      <c r="P336" s="3"/>
      <c r="Q336" s="3"/>
      <c r="R336" s="3"/>
      <c r="S336" s="3"/>
      <c r="T336" s="3"/>
      <c r="U336" s="3"/>
      <c r="V336" s="3"/>
      <c r="W336" s="3"/>
    </row>
    <row r="337" spans="1:23" s="7" customFormat="1" ht="12.75" x14ac:dyDescent="0.2">
      <c r="A337" s="287"/>
      <c r="B337" s="59">
        <v>333</v>
      </c>
      <c r="C337" s="62"/>
      <c r="D337" s="62"/>
      <c r="E337" s="62"/>
      <c r="F337" s="75"/>
      <c r="G337" s="283"/>
      <c r="H337" s="63">
        <f t="shared" si="8"/>
        <v>0</v>
      </c>
      <c r="I337" s="281"/>
      <c r="J337" s="3"/>
      <c r="K337" s="3"/>
      <c r="L337" s="3"/>
      <c r="M337" s="3"/>
      <c r="N337" s="3"/>
      <c r="O337" s="3"/>
      <c r="P337" s="3"/>
      <c r="Q337" s="3"/>
      <c r="R337" s="3"/>
      <c r="S337" s="3"/>
      <c r="T337" s="3"/>
      <c r="U337" s="3"/>
      <c r="V337" s="3"/>
      <c r="W337" s="3"/>
    </row>
    <row r="338" spans="1:23" s="7" customFormat="1" ht="12.75" x14ac:dyDescent="0.2">
      <c r="A338" s="287"/>
      <c r="B338" s="59">
        <v>334</v>
      </c>
      <c r="C338" s="62"/>
      <c r="D338" s="62"/>
      <c r="E338" s="62"/>
      <c r="F338" s="75"/>
      <c r="G338" s="283"/>
      <c r="H338" s="63">
        <f t="shared" si="8"/>
        <v>0</v>
      </c>
      <c r="I338" s="281"/>
      <c r="J338" s="3"/>
      <c r="K338" s="3"/>
      <c r="L338" s="3"/>
      <c r="M338" s="3"/>
      <c r="N338" s="3"/>
      <c r="O338" s="3"/>
      <c r="P338" s="3"/>
      <c r="Q338" s="3"/>
      <c r="R338" s="3"/>
      <c r="S338" s="3"/>
      <c r="T338" s="3"/>
      <c r="U338" s="3"/>
      <c r="V338" s="3"/>
      <c r="W338" s="3"/>
    </row>
    <row r="339" spans="1:23" s="7" customFormat="1" ht="12.75" x14ac:dyDescent="0.2">
      <c r="A339" s="287"/>
      <c r="B339" s="59">
        <v>335</v>
      </c>
      <c r="C339" s="62"/>
      <c r="D339" s="62"/>
      <c r="E339" s="62"/>
      <c r="F339" s="75"/>
      <c r="G339" s="283"/>
      <c r="H339" s="63">
        <f t="shared" si="8"/>
        <v>0</v>
      </c>
      <c r="I339" s="281"/>
      <c r="J339" s="3"/>
      <c r="K339" s="3"/>
      <c r="L339" s="3"/>
      <c r="M339" s="3"/>
      <c r="N339" s="3"/>
      <c r="O339" s="3"/>
      <c r="P339" s="3"/>
      <c r="Q339" s="3"/>
      <c r="R339" s="3"/>
      <c r="S339" s="3"/>
      <c r="T339" s="3"/>
      <c r="U339" s="3"/>
      <c r="V339" s="3"/>
      <c r="W339" s="3"/>
    </row>
    <row r="340" spans="1:23" s="7" customFormat="1" ht="12.75" x14ac:dyDescent="0.2">
      <c r="A340" s="287"/>
      <c r="B340" s="59">
        <v>336</v>
      </c>
      <c r="C340" s="62"/>
      <c r="D340" s="62"/>
      <c r="E340" s="62"/>
      <c r="F340" s="75"/>
      <c r="G340" s="283"/>
      <c r="H340" s="63">
        <f t="shared" si="8"/>
        <v>0</v>
      </c>
      <c r="I340" s="281"/>
      <c r="J340" s="3"/>
      <c r="K340" s="3"/>
      <c r="L340" s="3"/>
      <c r="M340" s="3"/>
      <c r="N340" s="3"/>
      <c r="O340" s="3"/>
      <c r="P340" s="3"/>
      <c r="Q340" s="3"/>
      <c r="R340" s="3"/>
      <c r="S340" s="3"/>
      <c r="T340" s="3"/>
      <c r="U340" s="3"/>
      <c r="V340" s="3"/>
      <c r="W340" s="3"/>
    </row>
    <row r="341" spans="1:23" s="7" customFormat="1" ht="12.75" x14ac:dyDescent="0.2">
      <c r="A341" s="287"/>
      <c r="B341" s="59">
        <v>337</v>
      </c>
      <c r="C341" s="62"/>
      <c r="D341" s="62"/>
      <c r="E341" s="62"/>
      <c r="F341" s="75"/>
      <c r="G341" s="283"/>
      <c r="H341" s="63">
        <f t="shared" si="8"/>
        <v>0</v>
      </c>
      <c r="I341" s="281"/>
      <c r="J341" s="3"/>
      <c r="K341" s="3"/>
      <c r="L341" s="3"/>
      <c r="M341" s="3"/>
      <c r="N341" s="3"/>
      <c r="O341" s="3"/>
      <c r="P341" s="3"/>
      <c r="Q341" s="3"/>
      <c r="R341" s="3"/>
      <c r="S341" s="3"/>
      <c r="T341" s="3"/>
      <c r="U341" s="3"/>
      <c r="V341" s="3"/>
      <c r="W341" s="3"/>
    </row>
    <row r="342" spans="1:23" s="7" customFormat="1" ht="12.75" x14ac:dyDescent="0.2">
      <c r="A342" s="287"/>
      <c r="B342" s="59">
        <v>338</v>
      </c>
      <c r="C342" s="62"/>
      <c r="D342" s="62"/>
      <c r="E342" s="62"/>
      <c r="F342" s="75"/>
      <c r="G342" s="283"/>
      <c r="H342" s="63">
        <f t="shared" si="8"/>
        <v>0</v>
      </c>
      <c r="I342" s="281"/>
      <c r="J342" s="3"/>
      <c r="K342" s="3"/>
      <c r="L342" s="3"/>
      <c r="M342" s="3"/>
      <c r="N342" s="3"/>
      <c r="O342" s="3"/>
      <c r="P342" s="3"/>
      <c r="Q342" s="3"/>
      <c r="R342" s="3"/>
      <c r="S342" s="3"/>
      <c r="T342" s="3"/>
      <c r="U342" s="3"/>
      <c r="V342" s="3"/>
      <c r="W342" s="3"/>
    </row>
    <row r="343" spans="1:23" s="7" customFormat="1" ht="12.75" x14ac:dyDescent="0.2">
      <c r="A343" s="287"/>
      <c r="B343" s="59">
        <v>339</v>
      </c>
      <c r="C343" s="62"/>
      <c r="D343" s="62"/>
      <c r="E343" s="62"/>
      <c r="F343" s="75"/>
      <c r="G343" s="283"/>
      <c r="H343" s="63">
        <f t="shared" si="8"/>
        <v>0</v>
      </c>
      <c r="I343" s="281"/>
      <c r="J343" s="3"/>
      <c r="K343" s="3"/>
      <c r="L343" s="3"/>
      <c r="M343" s="3"/>
      <c r="N343" s="3"/>
      <c r="O343" s="3"/>
      <c r="P343" s="3"/>
      <c r="Q343" s="3"/>
      <c r="R343" s="3"/>
      <c r="S343" s="3"/>
      <c r="T343" s="3"/>
      <c r="U343" s="3"/>
      <c r="V343" s="3"/>
      <c r="W343" s="3"/>
    </row>
    <row r="344" spans="1:23" s="7" customFormat="1" ht="12.75" x14ac:dyDescent="0.2">
      <c r="A344" s="287"/>
      <c r="B344" s="59">
        <v>340</v>
      </c>
      <c r="C344" s="62"/>
      <c r="D344" s="62"/>
      <c r="E344" s="62"/>
      <c r="F344" s="75"/>
      <c r="G344" s="283"/>
      <c r="H344" s="63">
        <f t="shared" si="8"/>
        <v>0</v>
      </c>
      <c r="I344" s="281"/>
      <c r="J344" s="3"/>
      <c r="K344" s="3"/>
      <c r="L344" s="3"/>
      <c r="M344" s="3"/>
      <c r="N344" s="3"/>
      <c r="O344" s="3"/>
      <c r="P344" s="3"/>
      <c r="Q344" s="3"/>
      <c r="R344" s="3"/>
      <c r="S344" s="3"/>
      <c r="T344" s="3"/>
      <c r="U344" s="3"/>
      <c r="V344" s="3"/>
      <c r="W344" s="3"/>
    </row>
    <row r="345" spans="1:23" s="7" customFormat="1" ht="12.75" x14ac:dyDescent="0.2">
      <c r="A345" s="287"/>
      <c r="B345" s="59">
        <v>341</v>
      </c>
      <c r="C345" s="62"/>
      <c r="D345" s="62"/>
      <c r="E345" s="62"/>
      <c r="F345" s="75"/>
      <c r="G345" s="283"/>
      <c r="H345" s="63">
        <f t="shared" si="8"/>
        <v>0</v>
      </c>
      <c r="I345" s="281"/>
      <c r="J345" s="3"/>
      <c r="K345" s="3"/>
      <c r="L345" s="3"/>
      <c r="M345" s="3"/>
      <c r="N345" s="3"/>
      <c r="O345" s="3"/>
      <c r="P345" s="3"/>
      <c r="Q345" s="3"/>
      <c r="R345" s="3"/>
      <c r="S345" s="3"/>
      <c r="T345" s="3"/>
      <c r="U345" s="3"/>
      <c r="V345" s="3"/>
      <c r="W345" s="3"/>
    </row>
    <row r="346" spans="1:23" s="7" customFormat="1" ht="12.75" x14ac:dyDescent="0.2">
      <c r="A346" s="287"/>
      <c r="B346" s="59">
        <v>342</v>
      </c>
      <c r="C346" s="62"/>
      <c r="D346" s="62"/>
      <c r="E346" s="62"/>
      <c r="F346" s="75"/>
      <c r="G346" s="283"/>
      <c r="H346" s="63">
        <f t="shared" si="8"/>
        <v>0</v>
      </c>
      <c r="I346" s="281"/>
      <c r="J346" s="3"/>
      <c r="K346" s="3"/>
      <c r="L346" s="3"/>
      <c r="M346" s="3"/>
      <c r="N346" s="3"/>
      <c r="O346" s="3"/>
      <c r="P346" s="3"/>
      <c r="Q346" s="3"/>
      <c r="R346" s="3"/>
      <c r="S346" s="3"/>
      <c r="T346" s="3"/>
      <c r="U346" s="3"/>
      <c r="V346" s="3"/>
      <c r="W346" s="3"/>
    </row>
    <row r="347" spans="1:23" s="7" customFormat="1" ht="12.75" x14ac:dyDescent="0.2">
      <c r="A347" s="287"/>
      <c r="B347" s="59">
        <v>343</v>
      </c>
      <c r="C347" s="62"/>
      <c r="D347" s="62"/>
      <c r="E347" s="62"/>
      <c r="F347" s="75"/>
      <c r="G347" s="283"/>
      <c r="H347" s="63">
        <f t="shared" si="8"/>
        <v>0</v>
      </c>
      <c r="I347" s="281"/>
      <c r="J347" s="3"/>
      <c r="K347" s="3"/>
      <c r="L347" s="3"/>
      <c r="M347" s="3"/>
      <c r="N347" s="3"/>
      <c r="O347" s="3"/>
      <c r="P347" s="3"/>
      <c r="Q347" s="3"/>
      <c r="R347" s="3"/>
      <c r="S347" s="3"/>
      <c r="T347" s="3"/>
      <c r="U347" s="3"/>
      <c r="V347" s="3"/>
      <c r="W347" s="3"/>
    </row>
    <row r="348" spans="1:23" s="7" customFormat="1" ht="12.75" x14ac:dyDescent="0.2">
      <c r="A348" s="287"/>
      <c r="B348" s="59">
        <v>344</v>
      </c>
      <c r="C348" s="62"/>
      <c r="D348" s="62"/>
      <c r="E348" s="62"/>
      <c r="F348" s="75"/>
      <c r="G348" s="283"/>
      <c r="H348" s="63">
        <f t="shared" si="8"/>
        <v>0</v>
      </c>
      <c r="I348" s="281"/>
      <c r="J348" s="3"/>
      <c r="K348" s="3"/>
      <c r="L348" s="3"/>
      <c r="M348" s="3"/>
      <c r="N348" s="3"/>
      <c r="O348" s="3"/>
      <c r="P348" s="3"/>
      <c r="Q348" s="3"/>
      <c r="R348" s="3"/>
      <c r="S348" s="3"/>
      <c r="T348" s="3"/>
      <c r="U348" s="3"/>
      <c r="V348" s="3"/>
      <c r="W348" s="3"/>
    </row>
    <row r="349" spans="1:23" s="7" customFormat="1" ht="12.75" x14ac:dyDescent="0.2">
      <c r="A349" s="287"/>
      <c r="B349" s="59">
        <v>345</v>
      </c>
      <c r="C349" s="62"/>
      <c r="D349" s="62"/>
      <c r="E349" s="62"/>
      <c r="F349" s="75"/>
      <c r="G349" s="283"/>
      <c r="H349" s="63">
        <f t="shared" si="8"/>
        <v>0</v>
      </c>
      <c r="I349" s="281"/>
      <c r="J349" s="3"/>
      <c r="K349" s="3"/>
      <c r="L349" s="3"/>
      <c r="M349" s="3"/>
      <c r="N349" s="3"/>
      <c r="O349" s="3"/>
      <c r="P349" s="3"/>
      <c r="Q349" s="3"/>
      <c r="R349" s="3"/>
      <c r="S349" s="3"/>
      <c r="T349" s="3"/>
      <c r="U349" s="3"/>
      <c r="V349" s="3"/>
      <c r="W349" s="3"/>
    </row>
    <row r="350" spans="1:23" s="7" customFormat="1" ht="12.75" x14ac:dyDescent="0.2">
      <c r="A350" s="287"/>
      <c r="B350" s="59">
        <v>346</v>
      </c>
      <c r="C350" s="62"/>
      <c r="D350" s="62"/>
      <c r="E350" s="62"/>
      <c r="F350" s="75"/>
      <c r="G350" s="283"/>
      <c r="H350" s="63">
        <f t="shared" si="8"/>
        <v>0</v>
      </c>
      <c r="I350" s="281"/>
      <c r="J350" s="3"/>
      <c r="K350" s="3"/>
      <c r="L350" s="3"/>
      <c r="M350" s="3"/>
      <c r="N350" s="3"/>
      <c r="O350" s="3"/>
      <c r="P350" s="3"/>
      <c r="Q350" s="3"/>
      <c r="R350" s="3"/>
      <c r="S350" s="3"/>
      <c r="T350" s="3"/>
      <c r="U350" s="3"/>
      <c r="V350" s="3"/>
      <c r="W350" s="3"/>
    </row>
    <row r="351" spans="1:23" s="7" customFormat="1" ht="12.75" x14ac:dyDescent="0.2">
      <c r="A351" s="287"/>
      <c r="B351" s="59">
        <v>347</v>
      </c>
      <c r="C351" s="62"/>
      <c r="D351" s="62"/>
      <c r="E351" s="62"/>
      <c r="F351" s="75"/>
      <c r="G351" s="283"/>
      <c r="H351" s="63">
        <f t="shared" si="8"/>
        <v>0</v>
      </c>
      <c r="I351" s="281"/>
      <c r="J351" s="3"/>
      <c r="K351" s="3"/>
      <c r="L351" s="3"/>
      <c r="M351" s="3"/>
      <c r="N351" s="3"/>
      <c r="O351" s="3"/>
      <c r="P351" s="3"/>
      <c r="Q351" s="3"/>
      <c r="R351" s="3"/>
      <c r="S351" s="3"/>
      <c r="T351" s="3"/>
      <c r="U351" s="3"/>
      <c r="V351" s="3"/>
      <c r="W351" s="3"/>
    </row>
    <row r="352" spans="1:23" s="7" customFormat="1" ht="12.75" x14ac:dyDescent="0.2">
      <c r="A352" s="287"/>
      <c r="B352" s="59">
        <v>348</v>
      </c>
      <c r="C352" s="62"/>
      <c r="D352" s="62"/>
      <c r="E352" s="62"/>
      <c r="F352" s="75"/>
      <c r="G352" s="283"/>
      <c r="H352" s="63">
        <f t="shared" si="8"/>
        <v>0</v>
      </c>
      <c r="I352" s="281"/>
      <c r="J352" s="3"/>
      <c r="K352" s="3"/>
      <c r="L352" s="3"/>
      <c r="M352" s="3"/>
      <c r="N352" s="3"/>
      <c r="O352" s="3"/>
      <c r="P352" s="3"/>
      <c r="Q352" s="3"/>
      <c r="R352" s="3"/>
      <c r="S352" s="3"/>
      <c r="T352" s="3"/>
      <c r="U352" s="3"/>
      <c r="V352" s="3"/>
      <c r="W352" s="3"/>
    </row>
    <row r="353" spans="1:23" s="7" customFormat="1" ht="12.75" x14ac:dyDescent="0.2">
      <c r="A353" s="287"/>
      <c r="B353" s="59">
        <v>349</v>
      </c>
      <c r="C353" s="62"/>
      <c r="D353" s="62"/>
      <c r="E353" s="62"/>
      <c r="F353" s="75"/>
      <c r="G353" s="283"/>
      <c r="H353" s="63">
        <f t="shared" si="8"/>
        <v>0</v>
      </c>
      <c r="I353" s="281"/>
      <c r="J353" s="3"/>
      <c r="K353" s="3"/>
      <c r="L353" s="3"/>
      <c r="M353" s="3"/>
      <c r="N353" s="3"/>
      <c r="O353" s="3"/>
      <c r="P353" s="3"/>
      <c r="Q353" s="3"/>
      <c r="R353" s="3"/>
      <c r="S353" s="3"/>
      <c r="T353" s="3"/>
      <c r="U353" s="3"/>
      <c r="V353" s="3"/>
      <c r="W353" s="3"/>
    </row>
    <row r="354" spans="1:23" s="7" customFormat="1" ht="12.75" x14ac:dyDescent="0.2">
      <c r="A354" s="287"/>
      <c r="B354" s="59">
        <v>350</v>
      </c>
      <c r="C354" s="62"/>
      <c r="D354" s="62"/>
      <c r="E354" s="62"/>
      <c r="F354" s="75"/>
      <c r="G354" s="283"/>
      <c r="H354" s="63">
        <f t="shared" si="8"/>
        <v>0</v>
      </c>
      <c r="I354" s="281"/>
      <c r="J354" s="3"/>
      <c r="K354" s="3"/>
      <c r="L354" s="3"/>
      <c r="M354" s="3"/>
      <c r="N354" s="3"/>
      <c r="O354" s="3"/>
      <c r="P354" s="3"/>
      <c r="Q354" s="3"/>
      <c r="R354" s="3"/>
      <c r="S354" s="3"/>
      <c r="T354" s="3"/>
      <c r="U354" s="3"/>
      <c r="V354" s="3"/>
      <c r="W354" s="3"/>
    </row>
    <row r="355" spans="1:23" s="7" customFormat="1" ht="12.75" x14ac:dyDescent="0.2">
      <c r="A355" s="287"/>
      <c r="B355" s="59">
        <v>351</v>
      </c>
      <c r="C355" s="62"/>
      <c r="D355" s="62"/>
      <c r="E355" s="62"/>
      <c r="F355" s="75"/>
      <c r="G355" s="283"/>
      <c r="H355" s="63">
        <f t="shared" si="8"/>
        <v>0</v>
      </c>
      <c r="I355" s="281"/>
      <c r="J355" s="3"/>
      <c r="K355" s="3"/>
      <c r="L355" s="3"/>
      <c r="M355" s="3"/>
      <c r="N355" s="3"/>
      <c r="O355" s="3"/>
      <c r="P355" s="3"/>
      <c r="Q355" s="3"/>
      <c r="R355" s="3"/>
      <c r="S355" s="3"/>
      <c r="T355" s="3"/>
      <c r="U355" s="3"/>
      <c r="V355" s="3"/>
      <c r="W355" s="3"/>
    </row>
    <row r="356" spans="1:23" s="7" customFormat="1" ht="12.75" x14ac:dyDescent="0.2">
      <c r="A356" s="287"/>
      <c r="B356" s="59">
        <v>352</v>
      </c>
      <c r="C356" s="62"/>
      <c r="D356" s="62"/>
      <c r="E356" s="62"/>
      <c r="F356" s="75"/>
      <c r="G356" s="283"/>
      <c r="H356" s="63">
        <f t="shared" si="8"/>
        <v>0</v>
      </c>
      <c r="I356" s="281"/>
      <c r="J356" s="3"/>
      <c r="K356" s="3"/>
      <c r="L356" s="3"/>
      <c r="M356" s="3"/>
      <c r="N356" s="3"/>
      <c r="O356" s="3"/>
      <c r="P356" s="3"/>
      <c r="Q356" s="3"/>
      <c r="R356" s="3"/>
      <c r="S356" s="3"/>
      <c r="T356" s="3"/>
      <c r="U356" s="3"/>
      <c r="V356" s="3"/>
      <c r="W356" s="3"/>
    </row>
    <row r="357" spans="1:23" s="7" customFormat="1" ht="12.75" x14ac:dyDescent="0.2">
      <c r="A357" s="287"/>
      <c r="B357" s="59">
        <v>353</v>
      </c>
      <c r="C357" s="62"/>
      <c r="D357" s="62"/>
      <c r="E357" s="62"/>
      <c r="F357" s="75"/>
      <c r="G357" s="283"/>
      <c r="H357" s="63">
        <f t="shared" si="8"/>
        <v>0</v>
      </c>
      <c r="I357" s="281"/>
      <c r="J357" s="3"/>
      <c r="K357" s="3"/>
      <c r="L357" s="3"/>
      <c r="M357" s="3"/>
      <c r="N357" s="3"/>
      <c r="O357" s="3"/>
      <c r="P357" s="3"/>
      <c r="Q357" s="3"/>
      <c r="R357" s="3"/>
      <c r="S357" s="3"/>
      <c r="T357" s="3"/>
      <c r="U357" s="3"/>
      <c r="V357" s="3"/>
      <c r="W357" s="3"/>
    </row>
    <row r="358" spans="1:23" s="7" customFormat="1" ht="12.75" x14ac:dyDescent="0.2">
      <c r="A358" s="287"/>
      <c r="B358" s="59">
        <v>354</v>
      </c>
      <c r="C358" s="62"/>
      <c r="D358" s="62"/>
      <c r="E358" s="62"/>
      <c r="F358" s="75"/>
      <c r="G358" s="283"/>
      <c r="H358" s="63">
        <f t="shared" si="8"/>
        <v>0</v>
      </c>
      <c r="I358" s="281"/>
      <c r="J358" s="3"/>
      <c r="K358" s="3"/>
      <c r="L358" s="3"/>
      <c r="M358" s="3"/>
      <c r="N358" s="3"/>
      <c r="O358" s="3"/>
      <c r="P358" s="3"/>
      <c r="Q358" s="3"/>
      <c r="R358" s="3"/>
      <c r="S358" s="3"/>
      <c r="T358" s="3"/>
      <c r="U358" s="3"/>
      <c r="V358" s="3"/>
      <c r="W358" s="3"/>
    </row>
    <row r="359" spans="1:23" s="7" customFormat="1" ht="12.75" x14ac:dyDescent="0.2">
      <c r="A359" s="287"/>
      <c r="B359" s="59">
        <v>355</v>
      </c>
      <c r="C359" s="62"/>
      <c r="D359" s="62"/>
      <c r="E359" s="62"/>
      <c r="F359" s="75"/>
      <c r="G359" s="283"/>
      <c r="H359" s="63">
        <f t="shared" si="8"/>
        <v>0</v>
      </c>
      <c r="I359" s="281"/>
      <c r="J359" s="3"/>
      <c r="K359" s="3"/>
      <c r="L359" s="3"/>
      <c r="M359" s="3"/>
      <c r="N359" s="3"/>
      <c r="O359" s="3"/>
      <c r="P359" s="3"/>
      <c r="Q359" s="3"/>
      <c r="R359" s="3"/>
      <c r="S359" s="3"/>
      <c r="T359" s="3"/>
      <c r="U359" s="3"/>
      <c r="V359" s="3"/>
      <c r="W359" s="3"/>
    </row>
    <row r="360" spans="1:23" s="7" customFormat="1" ht="12.75" x14ac:dyDescent="0.2">
      <c r="A360" s="287"/>
      <c r="B360" s="59">
        <v>356</v>
      </c>
      <c r="C360" s="62"/>
      <c r="D360" s="62"/>
      <c r="E360" s="62"/>
      <c r="F360" s="75"/>
      <c r="G360" s="283"/>
      <c r="H360" s="63">
        <f t="shared" si="8"/>
        <v>0</v>
      </c>
      <c r="I360" s="281"/>
      <c r="J360" s="3"/>
      <c r="K360" s="3"/>
      <c r="L360" s="3"/>
      <c r="M360" s="3"/>
      <c r="N360" s="3"/>
      <c r="O360" s="3"/>
      <c r="P360" s="3"/>
      <c r="Q360" s="3"/>
      <c r="R360" s="3"/>
      <c r="S360" s="3"/>
      <c r="T360" s="3"/>
      <c r="U360" s="3"/>
      <c r="V360" s="3"/>
      <c r="W360" s="3"/>
    </row>
    <row r="361" spans="1:23" s="7" customFormat="1" ht="12.75" x14ac:dyDescent="0.2">
      <c r="A361" s="287"/>
      <c r="B361" s="59">
        <v>357</v>
      </c>
      <c r="C361" s="62"/>
      <c r="D361" s="62"/>
      <c r="E361" s="62"/>
      <c r="F361" s="75"/>
      <c r="G361" s="283"/>
      <c r="H361" s="63">
        <f t="shared" si="8"/>
        <v>0</v>
      </c>
      <c r="I361" s="281"/>
      <c r="J361" s="3"/>
      <c r="K361" s="3"/>
      <c r="L361" s="3"/>
      <c r="M361" s="3"/>
      <c r="N361" s="3"/>
      <c r="O361" s="3"/>
      <c r="P361" s="3"/>
      <c r="Q361" s="3"/>
      <c r="R361" s="3"/>
      <c r="S361" s="3"/>
      <c r="T361" s="3"/>
      <c r="U361" s="3"/>
      <c r="V361" s="3"/>
      <c r="W361" s="3"/>
    </row>
    <row r="362" spans="1:23" s="7" customFormat="1" ht="12.75" x14ac:dyDescent="0.2">
      <c r="A362" s="287"/>
      <c r="B362" s="59">
        <v>358</v>
      </c>
      <c r="C362" s="62"/>
      <c r="D362" s="62"/>
      <c r="E362" s="62"/>
      <c r="F362" s="75"/>
      <c r="G362" s="283"/>
      <c r="H362" s="63">
        <f t="shared" si="8"/>
        <v>0</v>
      </c>
      <c r="I362" s="281"/>
      <c r="J362" s="3"/>
      <c r="K362" s="3"/>
      <c r="L362" s="3"/>
      <c r="M362" s="3"/>
      <c r="N362" s="3"/>
      <c r="O362" s="3"/>
      <c r="P362" s="3"/>
      <c r="Q362" s="3"/>
      <c r="R362" s="3"/>
      <c r="S362" s="3"/>
      <c r="T362" s="3"/>
      <c r="U362" s="3"/>
      <c r="V362" s="3"/>
      <c r="W362" s="3"/>
    </row>
    <row r="363" spans="1:23" s="7" customFormat="1" ht="12.75" x14ac:dyDescent="0.2">
      <c r="A363" s="287"/>
      <c r="B363" s="59">
        <v>359</v>
      </c>
      <c r="C363" s="62"/>
      <c r="D363" s="62"/>
      <c r="E363" s="62"/>
      <c r="F363" s="75"/>
      <c r="G363" s="283"/>
      <c r="H363" s="63">
        <f t="shared" si="8"/>
        <v>0</v>
      </c>
      <c r="I363" s="281"/>
      <c r="J363" s="3"/>
      <c r="K363" s="3"/>
      <c r="L363" s="3"/>
      <c r="M363" s="3"/>
      <c r="N363" s="3"/>
      <c r="O363" s="3"/>
      <c r="P363" s="3"/>
      <c r="Q363" s="3"/>
      <c r="R363" s="3"/>
      <c r="S363" s="3"/>
      <c r="T363" s="3"/>
      <c r="U363" s="3"/>
      <c r="V363" s="3"/>
      <c r="W363" s="3"/>
    </row>
    <row r="364" spans="1:23" s="7" customFormat="1" ht="12.75" x14ac:dyDescent="0.2">
      <c r="A364" s="287"/>
      <c r="B364" s="59">
        <v>360</v>
      </c>
      <c r="C364" s="62"/>
      <c r="D364" s="62"/>
      <c r="E364" s="62"/>
      <c r="F364" s="75"/>
      <c r="G364" s="283"/>
      <c r="H364" s="63">
        <f t="shared" si="8"/>
        <v>0</v>
      </c>
      <c r="I364" s="281"/>
      <c r="J364" s="3"/>
      <c r="K364" s="3"/>
      <c r="L364" s="3"/>
      <c r="M364" s="3"/>
      <c r="N364" s="3"/>
      <c r="O364" s="3"/>
      <c r="P364" s="3"/>
      <c r="Q364" s="3"/>
      <c r="R364" s="3"/>
      <c r="S364" s="3"/>
      <c r="T364" s="3"/>
      <c r="U364" s="3"/>
      <c r="V364" s="3"/>
      <c r="W364" s="3"/>
    </row>
    <row r="365" spans="1:23" s="7" customFormat="1" ht="12.75" x14ac:dyDescent="0.2">
      <c r="A365" s="287"/>
      <c r="B365" s="59">
        <v>361</v>
      </c>
      <c r="C365" s="62"/>
      <c r="D365" s="62"/>
      <c r="E365" s="62"/>
      <c r="F365" s="75"/>
      <c r="G365" s="283"/>
      <c r="H365" s="63">
        <f t="shared" si="8"/>
        <v>0</v>
      </c>
      <c r="I365" s="281"/>
      <c r="J365" s="3"/>
      <c r="K365" s="3"/>
      <c r="L365" s="3"/>
      <c r="M365" s="3"/>
      <c r="N365" s="3"/>
      <c r="O365" s="3"/>
      <c r="P365" s="3"/>
      <c r="Q365" s="3"/>
      <c r="R365" s="3"/>
      <c r="S365" s="3"/>
      <c r="T365" s="3"/>
      <c r="U365" s="3"/>
      <c r="V365" s="3"/>
      <c r="W365" s="3"/>
    </row>
    <row r="366" spans="1:23" s="7" customFormat="1" ht="12.75" x14ac:dyDescent="0.2">
      <c r="A366" s="287"/>
      <c r="B366" s="59">
        <v>362</v>
      </c>
      <c r="C366" s="62"/>
      <c r="D366" s="62"/>
      <c r="E366" s="62"/>
      <c r="F366" s="75"/>
      <c r="G366" s="283"/>
      <c r="H366" s="63">
        <f t="shared" si="8"/>
        <v>0</v>
      </c>
      <c r="I366" s="281"/>
      <c r="J366" s="3"/>
      <c r="K366" s="3"/>
      <c r="L366" s="3"/>
      <c r="M366" s="3"/>
      <c r="N366" s="3"/>
      <c r="O366" s="3"/>
      <c r="P366" s="3"/>
      <c r="Q366" s="3"/>
      <c r="R366" s="3"/>
      <c r="S366" s="3"/>
      <c r="T366" s="3"/>
      <c r="U366" s="3"/>
      <c r="V366" s="3"/>
      <c r="W366" s="3"/>
    </row>
    <row r="367" spans="1:23" s="7" customFormat="1" ht="12.75" x14ac:dyDescent="0.2">
      <c r="A367" s="287"/>
      <c r="B367" s="59">
        <v>363</v>
      </c>
      <c r="C367" s="62"/>
      <c r="D367" s="62"/>
      <c r="E367" s="62"/>
      <c r="F367" s="75"/>
      <c r="G367" s="283"/>
      <c r="H367" s="63">
        <f t="shared" si="8"/>
        <v>0</v>
      </c>
      <c r="I367" s="281"/>
      <c r="J367" s="3"/>
      <c r="K367" s="3"/>
      <c r="L367" s="3"/>
      <c r="M367" s="3"/>
      <c r="N367" s="3"/>
      <c r="O367" s="3"/>
      <c r="P367" s="3"/>
      <c r="Q367" s="3"/>
      <c r="R367" s="3"/>
      <c r="S367" s="3"/>
      <c r="T367" s="3"/>
      <c r="U367" s="3"/>
      <c r="V367" s="3"/>
      <c r="W367" s="3"/>
    </row>
    <row r="368" spans="1:23" s="7" customFormat="1" ht="12.75" x14ac:dyDescent="0.2">
      <c r="A368" s="287"/>
      <c r="B368" s="59">
        <v>364</v>
      </c>
      <c r="C368" s="62"/>
      <c r="D368" s="62"/>
      <c r="E368" s="62"/>
      <c r="F368" s="75"/>
      <c r="G368" s="283"/>
      <c r="H368" s="63">
        <f t="shared" ref="H368:H431" si="9">IF(C368=0,0,IF(D368=0,0,IF(E368=0,0,IF(F368=0,0,10))))</f>
        <v>0</v>
      </c>
      <c r="I368" s="281"/>
      <c r="J368" s="3"/>
      <c r="K368" s="3"/>
      <c r="L368" s="3"/>
      <c r="M368" s="3"/>
      <c r="N368" s="3"/>
      <c r="O368" s="3"/>
      <c r="P368" s="3"/>
      <c r="Q368" s="3"/>
      <c r="R368" s="3"/>
      <c r="S368" s="3"/>
      <c r="T368" s="3"/>
      <c r="U368" s="3"/>
      <c r="V368" s="3"/>
      <c r="W368" s="3"/>
    </row>
    <row r="369" spans="1:23" s="7" customFormat="1" ht="12.75" x14ac:dyDescent="0.2">
      <c r="A369" s="287"/>
      <c r="B369" s="59">
        <v>365</v>
      </c>
      <c r="C369" s="62"/>
      <c r="D369" s="62"/>
      <c r="E369" s="62"/>
      <c r="F369" s="75"/>
      <c r="G369" s="283"/>
      <c r="H369" s="63">
        <f t="shared" si="9"/>
        <v>0</v>
      </c>
      <c r="I369" s="281"/>
      <c r="J369" s="3"/>
      <c r="K369" s="3"/>
      <c r="L369" s="3"/>
      <c r="M369" s="3"/>
      <c r="N369" s="3"/>
      <c r="O369" s="3"/>
      <c r="P369" s="3"/>
      <c r="Q369" s="3"/>
      <c r="R369" s="3"/>
      <c r="S369" s="3"/>
      <c r="T369" s="3"/>
      <c r="U369" s="3"/>
      <c r="V369" s="3"/>
      <c r="W369" s="3"/>
    </row>
    <row r="370" spans="1:23" s="7" customFormat="1" ht="12.75" x14ac:dyDescent="0.2">
      <c r="A370" s="287"/>
      <c r="B370" s="59">
        <v>366</v>
      </c>
      <c r="C370" s="62"/>
      <c r="D370" s="62"/>
      <c r="E370" s="62"/>
      <c r="F370" s="75"/>
      <c r="G370" s="283"/>
      <c r="H370" s="63">
        <f t="shared" si="9"/>
        <v>0</v>
      </c>
      <c r="I370" s="281"/>
      <c r="J370" s="3"/>
      <c r="K370" s="3"/>
      <c r="L370" s="3"/>
      <c r="M370" s="3"/>
      <c r="N370" s="3"/>
      <c r="O370" s="3"/>
      <c r="P370" s="3"/>
      <c r="Q370" s="3"/>
      <c r="R370" s="3"/>
      <c r="S370" s="3"/>
      <c r="T370" s="3"/>
      <c r="U370" s="3"/>
      <c r="V370" s="3"/>
      <c r="W370" s="3"/>
    </row>
    <row r="371" spans="1:23" s="7" customFormat="1" ht="12.75" x14ac:dyDescent="0.2">
      <c r="A371" s="287"/>
      <c r="B371" s="59">
        <v>367</v>
      </c>
      <c r="C371" s="62"/>
      <c r="D371" s="62"/>
      <c r="E371" s="62"/>
      <c r="F371" s="75"/>
      <c r="G371" s="283"/>
      <c r="H371" s="63">
        <f t="shared" si="9"/>
        <v>0</v>
      </c>
      <c r="I371" s="281"/>
      <c r="J371" s="3"/>
      <c r="K371" s="3"/>
      <c r="L371" s="3"/>
      <c r="M371" s="3"/>
      <c r="N371" s="3"/>
      <c r="O371" s="3"/>
      <c r="P371" s="3"/>
      <c r="Q371" s="3"/>
      <c r="R371" s="3"/>
      <c r="S371" s="3"/>
      <c r="T371" s="3"/>
      <c r="U371" s="3"/>
      <c r="V371" s="3"/>
      <c r="W371" s="3"/>
    </row>
    <row r="372" spans="1:23" s="7" customFormat="1" ht="12.75" x14ac:dyDescent="0.2">
      <c r="A372" s="287"/>
      <c r="B372" s="59">
        <v>368</v>
      </c>
      <c r="C372" s="62"/>
      <c r="D372" s="62"/>
      <c r="E372" s="62"/>
      <c r="F372" s="75"/>
      <c r="G372" s="283"/>
      <c r="H372" s="63">
        <f t="shared" si="9"/>
        <v>0</v>
      </c>
      <c r="I372" s="281"/>
      <c r="J372" s="3"/>
      <c r="K372" s="3"/>
      <c r="L372" s="3"/>
      <c r="M372" s="3"/>
      <c r="N372" s="3"/>
      <c r="O372" s="3"/>
      <c r="P372" s="3"/>
      <c r="Q372" s="3"/>
      <c r="R372" s="3"/>
      <c r="S372" s="3"/>
      <c r="T372" s="3"/>
      <c r="U372" s="3"/>
      <c r="V372" s="3"/>
      <c r="W372" s="3"/>
    </row>
    <row r="373" spans="1:23" s="7" customFormat="1" ht="12.75" x14ac:dyDescent="0.2">
      <c r="A373" s="287"/>
      <c r="B373" s="59">
        <v>369</v>
      </c>
      <c r="C373" s="62"/>
      <c r="D373" s="62"/>
      <c r="E373" s="62"/>
      <c r="F373" s="75"/>
      <c r="G373" s="283"/>
      <c r="H373" s="63">
        <f t="shared" si="9"/>
        <v>0</v>
      </c>
      <c r="I373" s="281"/>
      <c r="J373" s="3"/>
      <c r="K373" s="3"/>
      <c r="L373" s="3"/>
      <c r="M373" s="3"/>
      <c r="N373" s="3"/>
      <c r="O373" s="3"/>
      <c r="P373" s="3"/>
      <c r="Q373" s="3"/>
      <c r="R373" s="3"/>
      <c r="S373" s="3"/>
      <c r="T373" s="3"/>
      <c r="U373" s="3"/>
      <c r="V373" s="3"/>
      <c r="W373" s="3"/>
    </row>
    <row r="374" spans="1:23" s="7" customFormat="1" ht="12.75" x14ac:dyDescent="0.2">
      <c r="A374" s="287"/>
      <c r="B374" s="59">
        <v>370</v>
      </c>
      <c r="C374" s="62"/>
      <c r="D374" s="62"/>
      <c r="E374" s="62"/>
      <c r="F374" s="75"/>
      <c r="G374" s="283"/>
      <c r="H374" s="63">
        <f t="shared" si="9"/>
        <v>0</v>
      </c>
      <c r="I374" s="281"/>
      <c r="J374" s="3"/>
      <c r="K374" s="3"/>
      <c r="L374" s="3"/>
      <c r="M374" s="3"/>
      <c r="N374" s="3"/>
      <c r="O374" s="3"/>
      <c r="P374" s="3"/>
      <c r="Q374" s="3"/>
      <c r="R374" s="3"/>
      <c r="S374" s="3"/>
      <c r="T374" s="3"/>
      <c r="U374" s="3"/>
      <c r="V374" s="3"/>
      <c r="W374" s="3"/>
    </row>
    <row r="375" spans="1:23" s="7" customFormat="1" ht="12.75" x14ac:dyDescent="0.2">
      <c r="A375" s="287"/>
      <c r="B375" s="59">
        <v>371</v>
      </c>
      <c r="C375" s="62"/>
      <c r="D375" s="62"/>
      <c r="E375" s="62"/>
      <c r="F375" s="75"/>
      <c r="G375" s="283"/>
      <c r="H375" s="63">
        <f t="shared" si="9"/>
        <v>0</v>
      </c>
      <c r="I375" s="281"/>
      <c r="J375" s="3"/>
      <c r="K375" s="3"/>
      <c r="L375" s="3"/>
      <c r="M375" s="3"/>
      <c r="N375" s="3"/>
      <c r="O375" s="3"/>
      <c r="P375" s="3"/>
      <c r="Q375" s="3"/>
      <c r="R375" s="3"/>
      <c r="S375" s="3"/>
      <c r="T375" s="3"/>
      <c r="U375" s="3"/>
      <c r="V375" s="3"/>
      <c r="W375" s="3"/>
    </row>
    <row r="376" spans="1:23" s="7" customFormat="1" ht="12.75" x14ac:dyDescent="0.2">
      <c r="A376" s="287"/>
      <c r="B376" s="59">
        <v>372</v>
      </c>
      <c r="C376" s="62"/>
      <c r="D376" s="62"/>
      <c r="E376" s="62"/>
      <c r="F376" s="75"/>
      <c r="G376" s="283"/>
      <c r="H376" s="63">
        <f t="shared" si="9"/>
        <v>0</v>
      </c>
      <c r="I376" s="281"/>
      <c r="J376" s="3"/>
      <c r="K376" s="3"/>
      <c r="L376" s="3"/>
      <c r="M376" s="3"/>
      <c r="N376" s="3"/>
      <c r="O376" s="3"/>
      <c r="P376" s="3"/>
      <c r="Q376" s="3"/>
      <c r="R376" s="3"/>
      <c r="S376" s="3"/>
      <c r="T376" s="3"/>
      <c r="U376" s="3"/>
      <c r="V376" s="3"/>
      <c r="W376" s="3"/>
    </row>
    <row r="377" spans="1:23" s="7" customFormat="1" ht="12.75" x14ac:dyDescent="0.2">
      <c r="A377" s="287"/>
      <c r="B377" s="59">
        <v>373</v>
      </c>
      <c r="C377" s="62"/>
      <c r="D377" s="62"/>
      <c r="E377" s="62"/>
      <c r="F377" s="75"/>
      <c r="G377" s="283"/>
      <c r="H377" s="63">
        <f t="shared" si="9"/>
        <v>0</v>
      </c>
      <c r="I377" s="281"/>
      <c r="J377" s="3"/>
      <c r="K377" s="3"/>
      <c r="L377" s="3"/>
      <c r="M377" s="3"/>
      <c r="N377" s="3"/>
      <c r="O377" s="3"/>
      <c r="P377" s="3"/>
      <c r="Q377" s="3"/>
      <c r="R377" s="3"/>
      <c r="S377" s="3"/>
      <c r="T377" s="3"/>
      <c r="U377" s="3"/>
      <c r="V377" s="3"/>
      <c r="W377" s="3"/>
    </row>
    <row r="378" spans="1:23" s="7" customFormat="1" ht="12.75" x14ac:dyDescent="0.2">
      <c r="A378" s="287"/>
      <c r="B378" s="59">
        <v>374</v>
      </c>
      <c r="C378" s="62"/>
      <c r="D378" s="62"/>
      <c r="E378" s="62"/>
      <c r="F378" s="75"/>
      <c r="G378" s="283"/>
      <c r="H378" s="63">
        <f t="shared" si="9"/>
        <v>0</v>
      </c>
      <c r="I378" s="281"/>
      <c r="J378" s="3"/>
      <c r="K378" s="3"/>
      <c r="L378" s="3"/>
      <c r="M378" s="3"/>
      <c r="N378" s="3"/>
      <c r="O378" s="3"/>
      <c r="P378" s="3"/>
      <c r="Q378" s="3"/>
      <c r="R378" s="3"/>
      <c r="S378" s="3"/>
      <c r="T378" s="3"/>
      <c r="U378" s="3"/>
      <c r="V378" s="3"/>
      <c r="W378" s="3"/>
    </row>
    <row r="379" spans="1:23" s="7" customFormat="1" ht="12.75" x14ac:dyDescent="0.2">
      <c r="A379" s="287"/>
      <c r="B379" s="59">
        <v>375</v>
      </c>
      <c r="C379" s="62"/>
      <c r="D379" s="62"/>
      <c r="E379" s="62"/>
      <c r="F379" s="75"/>
      <c r="G379" s="283"/>
      <c r="H379" s="63">
        <f t="shared" si="9"/>
        <v>0</v>
      </c>
      <c r="I379" s="281"/>
      <c r="J379" s="3"/>
      <c r="K379" s="3"/>
      <c r="L379" s="3"/>
      <c r="M379" s="3"/>
      <c r="N379" s="3"/>
      <c r="O379" s="3"/>
      <c r="P379" s="3"/>
      <c r="Q379" s="3"/>
      <c r="R379" s="3"/>
      <c r="S379" s="3"/>
      <c r="T379" s="3"/>
      <c r="U379" s="3"/>
      <c r="V379" s="3"/>
      <c r="W379" s="3"/>
    </row>
    <row r="380" spans="1:23" s="7" customFormat="1" ht="12.75" x14ac:dyDescent="0.2">
      <c r="A380" s="287"/>
      <c r="B380" s="59">
        <v>376</v>
      </c>
      <c r="C380" s="62"/>
      <c r="D380" s="62"/>
      <c r="E380" s="62"/>
      <c r="F380" s="75"/>
      <c r="G380" s="283"/>
      <c r="H380" s="63">
        <f t="shared" si="9"/>
        <v>0</v>
      </c>
      <c r="I380" s="281"/>
      <c r="J380" s="3"/>
      <c r="K380" s="3"/>
      <c r="L380" s="3"/>
      <c r="M380" s="3"/>
      <c r="N380" s="3"/>
      <c r="O380" s="3"/>
      <c r="P380" s="3"/>
      <c r="Q380" s="3"/>
      <c r="R380" s="3"/>
      <c r="S380" s="3"/>
      <c r="T380" s="3"/>
      <c r="U380" s="3"/>
      <c r="V380" s="3"/>
      <c r="W380" s="3"/>
    </row>
    <row r="381" spans="1:23" s="7" customFormat="1" ht="12.75" x14ac:dyDescent="0.2">
      <c r="A381" s="287"/>
      <c r="B381" s="59">
        <v>377</v>
      </c>
      <c r="C381" s="62"/>
      <c r="D381" s="62"/>
      <c r="E381" s="62"/>
      <c r="F381" s="75"/>
      <c r="G381" s="283"/>
      <c r="H381" s="63">
        <f t="shared" si="9"/>
        <v>0</v>
      </c>
      <c r="I381" s="281"/>
      <c r="J381" s="3"/>
      <c r="K381" s="3"/>
      <c r="L381" s="3"/>
      <c r="M381" s="3"/>
      <c r="N381" s="3"/>
      <c r="O381" s="3"/>
      <c r="P381" s="3"/>
      <c r="Q381" s="3"/>
      <c r="R381" s="3"/>
      <c r="S381" s="3"/>
      <c r="T381" s="3"/>
      <c r="U381" s="3"/>
      <c r="V381" s="3"/>
      <c r="W381" s="3"/>
    </row>
    <row r="382" spans="1:23" s="7" customFormat="1" ht="12.75" x14ac:dyDescent="0.2">
      <c r="A382" s="287"/>
      <c r="B382" s="59">
        <v>378</v>
      </c>
      <c r="C382" s="62"/>
      <c r="D382" s="62"/>
      <c r="E382" s="62"/>
      <c r="F382" s="75"/>
      <c r="G382" s="283"/>
      <c r="H382" s="63">
        <f t="shared" si="9"/>
        <v>0</v>
      </c>
      <c r="I382" s="281"/>
      <c r="J382" s="3"/>
      <c r="K382" s="3"/>
      <c r="L382" s="3"/>
      <c r="M382" s="3"/>
      <c r="N382" s="3"/>
      <c r="O382" s="3"/>
      <c r="P382" s="3"/>
      <c r="Q382" s="3"/>
      <c r="R382" s="3"/>
      <c r="S382" s="3"/>
      <c r="T382" s="3"/>
      <c r="U382" s="3"/>
      <c r="V382" s="3"/>
      <c r="W382" s="3"/>
    </row>
    <row r="383" spans="1:23" s="7" customFormat="1" ht="12.75" x14ac:dyDescent="0.2">
      <c r="A383" s="287"/>
      <c r="B383" s="59">
        <v>379</v>
      </c>
      <c r="C383" s="62"/>
      <c r="D383" s="62"/>
      <c r="E383" s="62"/>
      <c r="F383" s="75"/>
      <c r="G383" s="283"/>
      <c r="H383" s="63">
        <f t="shared" si="9"/>
        <v>0</v>
      </c>
      <c r="I383" s="281"/>
      <c r="J383" s="3"/>
      <c r="K383" s="3"/>
      <c r="L383" s="3"/>
      <c r="M383" s="3"/>
      <c r="N383" s="3"/>
      <c r="O383" s="3"/>
      <c r="P383" s="3"/>
      <c r="Q383" s="3"/>
      <c r="R383" s="3"/>
      <c r="S383" s="3"/>
      <c r="T383" s="3"/>
      <c r="U383" s="3"/>
      <c r="V383" s="3"/>
      <c r="W383" s="3"/>
    </row>
    <row r="384" spans="1:23" s="7" customFormat="1" ht="12.75" x14ac:dyDescent="0.2">
      <c r="A384" s="287"/>
      <c r="B384" s="59">
        <v>380</v>
      </c>
      <c r="C384" s="62"/>
      <c r="D384" s="62"/>
      <c r="E384" s="62"/>
      <c r="F384" s="75"/>
      <c r="G384" s="283"/>
      <c r="H384" s="63">
        <f t="shared" si="9"/>
        <v>0</v>
      </c>
      <c r="I384" s="281"/>
      <c r="J384" s="3"/>
      <c r="K384" s="3"/>
      <c r="L384" s="3"/>
      <c r="M384" s="3"/>
      <c r="N384" s="3"/>
      <c r="O384" s="3"/>
      <c r="P384" s="3"/>
      <c r="Q384" s="3"/>
      <c r="R384" s="3"/>
      <c r="S384" s="3"/>
      <c r="T384" s="3"/>
      <c r="U384" s="3"/>
      <c r="V384" s="3"/>
      <c r="W384" s="3"/>
    </row>
    <row r="385" spans="1:23" s="7" customFormat="1" ht="12.75" x14ac:dyDescent="0.2">
      <c r="A385" s="287"/>
      <c r="B385" s="59">
        <v>381</v>
      </c>
      <c r="C385" s="62"/>
      <c r="D385" s="62"/>
      <c r="E385" s="62"/>
      <c r="F385" s="75"/>
      <c r="G385" s="283"/>
      <c r="H385" s="63">
        <f t="shared" si="9"/>
        <v>0</v>
      </c>
      <c r="I385" s="281"/>
      <c r="J385" s="3"/>
      <c r="K385" s="3"/>
      <c r="L385" s="3"/>
      <c r="M385" s="3"/>
      <c r="N385" s="3"/>
      <c r="O385" s="3"/>
      <c r="P385" s="3"/>
      <c r="Q385" s="3"/>
      <c r="R385" s="3"/>
      <c r="S385" s="3"/>
      <c r="T385" s="3"/>
      <c r="U385" s="3"/>
      <c r="V385" s="3"/>
      <c r="W385" s="3"/>
    </row>
    <row r="386" spans="1:23" s="7" customFormat="1" ht="12.75" x14ac:dyDescent="0.2">
      <c r="A386" s="287"/>
      <c r="B386" s="59">
        <v>382</v>
      </c>
      <c r="C386" s="62"/>
      <c r="D386" s="62"/>
      <c r="E386" s="62"/>
      <c r="F386" s="75"/>
      <c r="G386" s="283"/>
      <c r="H386" s="63">
        <f t="shared" si="9"/>
        <v>0</v>
      </c>
      <c r="I386" s="281"/>
      <c r="J386" s="3"/>
      <c r="K386" s="3"/>
      <c r="L386" s="3"/>
      <c r="M386" s="3"/>
      <c r="N386" s="3"/>
      <c r="O386" s="3"/>
      <c r="P386" s="3"/>
      <c r="Q386" s="3"/>
      <c r="R386" s="3"/>
      <c r="S386" s="3"/>
      <c r="T386" s="3"/>
      <c r="U386" s="3"/>
      <c r="V386" s="3"/>
      <c r="W386" s="3"/>
    </row>
    <row r="387" spans="1:23" s="7" customFormat="1" ht="12.75" x14ac:dyDescent="0.2">
      <c r="A387" s="287"/>
      <c r="B387" s="59">
        <v>383</v>
      </c>
      <c r="C387" s="62"/>
      <c r="D387" s="62"/>
      <c r="E387" s="62"/>
      <c r="F387" s="75"/>
      <c r="G387" s="283"/>
      <c r="H387" s="63">
        <f t="shared" si="9"/>
        <v>0</v>
      </c>
      <c r="I387" s="281"/>
      <c r="J387" s="3"/>
      <c r="K387" s="3"/>
      <c r="L387" s="3"/>
      <c r="M387" s="3"/>
      <c r="N387" s="3"/>
      <c r="O387" s="3"/>
      <c r="P387" s="3"/>
      <c r="Q387" s="3"/>
      <c r="R387" s="3"/>
      <c r="S387" s="3"/>
      <c r="T387" s="3"/>
      <c r="U387" s="3"/>
      <c r="V387" s="3"/>
      <c r="W387" s="3"/>
    </row>
    <row r="388" spans="1:23" s="7" customFormat="1" ht="12.75" x14ac:dyDescent="0.2">
      <c r="A388" s="287"/>
      <c r="B388" s="59">
        <v>384</v>
      </c>
      <c r="C388" s="62"/>
      <c r="D388" s="62"/>
      <c r="E388" s="62"/>
      <c r="F388" s="75"/>
      <c r="G388" s="283"/>
      <c r="H388" s="63">
        <f t="shared" si="9"/>
        <v>0</v>
      </c>
      <c r="I388" s="281"/>
      <c r="J388" s="3"/>
      <c r="K388" s="3"/>
      <c r="L388" s="3"/>
      <c r="M388" s="3"/>
      <c r="N388" s="3"/>
      <c r="O388" s="3"/>
      <c r="P388" s="3"/>
      <c r="Q388" s="3"/>
      <c r="R388" s="3"/>
      <c r="S388" s="3"/>
      <c r="T388" s="3"/>
      <c r="U388" s="3"/>
      <c r="V388" s="3"/>
      <c r="W388" s="3"/>
    </row>
    <row r="389" spans="1:23" s="7" customFormat="1" ht="12.75" x14ac:dyDescent="0.2">
      <c r="A389" s="287"/>
      <c r="B389" s="59">
        <v>385</v>
      </c>
      <c r="C389" s="62"/>
      <c r="D389" s="62"/>
      <c r="E389" s="62"/>
      <c r="F389" s="75"/>
      <c r="G389" s="283"/>
      <c r="H389" s="63">
        <f t="shared" si="9"/>
        <v>0</v>
      </c>
      <c r="I389" s="281"/>
      <c r="J389" s="3"/>
      <c r="K389" s="3"/>
      <c r="L389" s="3"/>
      <c r="M389" s="3"/>
      <c r="N389" s="3"/>
      <c r="O389" s="3"/>
      <c r="P389" s="3"/>
      <c r="Q389" s="3"/>
      <c r="R389" s="3"/>
      <c r="S389" s="3"/>
      <c r="T389" s="3"/>
      <c r="U389" s="3"/>
      <c r="V389" s="3"/>
      <c r="W389" s="3"/>
    </row>
    <row r="390" spans="1:23" s="7" customFormat="1" ht="12.75" x14ac:dyDescent="0.2">
      <c r="A390" s="287"/>
      <c r="B390" s="59">
        <v>386</v>
      </c>
      <c r="C390" s="62"/>
      <c r="D390" s="62"/>
      <c r="E390" s="62"/>
      <c r="F390" s="75"/>
      <c r="G390" s="283"/>
      <c r="H390" s="63">
        <f t="shared" si="9"/>
        <v>0</v>
      </c>
      <c r="I390" s="281"/>
      <c r="J390" s="3"/>
      <c r="K390" s="3"/>
      <c r="L390" s="3"/>
      <c r="M390" s="3"/>
      <c r="N390" s="3"/>
      <c r="O390" s="3"/>
      <c r="P390" s="3"/>
      <c r="Q390" s="3"/>
      <c r="R390" s="3"/>
      <c r="S390" s="3"/>
      <c r="T390" s="3"/>
      <c r="U390" s="3"/>
      <c r="V390" s="3"/>
      <c r="W390" s="3"/>
    </row>
    <row r="391" spans="1:23" s="7" customFormat="1" ht="12.75" x14ac:dyDescent="0.2">
      <c r="A391" s="287"/>
      <c r="B391" s="59">
        <v>387</v>
      </c>
      <c r="C391" s="62"/>
      <c r="D391" s="62"/>
      <c r="E391" s="62"/>
      <c r="F391" s="75"/>
      <c r="G391" s="283"/>
      <c r="H391" s="63">
        <f t="shared" si="9"/>
        <v>0</v>
      </c>
      <c r="I391" s="281"/>
      <c r="J391" s="3"/>
      <c r="K391" s="3"/>
      <c r="L391" s="3"/>
      <c r="M391" s="3"/>
      <c r="N391" s="3"/>
      <c r="O391" s="3"/>
      <c r="P391" s="3"/>
      <c r="Q391" s="3"/>
      <c r="R391" s="3"/>
      <c r="S391" s="3"/>
      <c r="T391" s="3"/>
      <c r="U391" s="3"/>
      <c r="V391" s="3"/>
      <c r="W391" s="3"/>
    </row>
    <row r="392" spans="1:23" s="7" customFormat="1" ht="12.75" x14ac:dyDescent="0.2">
      <c r="A392" s="287"/>
      <c r="B392" s="59">
        <v>388</v>
      </c>
      <c r="C392" s="62"/>
      <c r="D392" s="62"/>
      <c r="E392" s="62"/>
      <c r="F392" s="75"/>
      <c r="G392" s="283"/>
      <c r="H392" s="63">
        <f t="shared" si="9"/>
        <v>0</v>
      </c>
      <c r="I392" s="281"/>
      <c r="J392" s="3"/>
      <c r="K392" s="3"/>
      <c r="L392" s="3"/>
      <c r="M392" s="3"/>
      <c r="N392" s="3"/>
      <c r="O392" s="3"/>
      <c r="P392" s="3"/>
      <c r="Q392" s="3"/>
      <c r="R392" s="3"/>
      <c r="S392" s="3"/>
      <c r="T392" s="3"/>
      <c r="U392" s="3"/>
      <c r="V392" s="3"/>
      <c r="W392" s="3"/>
    </row>
    <row r="393" spans="1:23" s="7" customFormat="1" ht="12.75" x14ac:dyDescent="0.2">
      <c r="A393" s="287"/>
      <c r="B393" s="59">
        <v>389</v>
      </c>
      <c r="C393" s="62"/>
      <c r="D393" s="62"/>
      <c r="E393" s="62"/>
      <c r="F393" s="75"/>
      <c r="G393" s="283"/>
      <c r="H393" s="63">
        <f t="shared" si="9"/>
        <v>0</v>
      </c>
      <c r="I393" s="281"/>
      <c r="J393" s="3"/>
      <c r="K393" s="3"/>
      <c r="L393" s="3"/>
      <c r="M393" s="3"/>
      <c r="N393" s="3"/>
      <c r="O393" s="3"/>
      <c r="P393" s="3"/>
      <c r="Q393" s="3"/>
      <c r="R393" s="3"/>
      <c r="S393" s="3"/>
      <c r="T393" s="3"/>
      <c r="U393" s="3"/>
      <c r="V393" s="3"/>
      <c r="W393" s="3"/>
    </row>
    <row r="394" spans="1:23" s="7" customFormat="1" ht="12.75" x14ac:dyDescent="0.2">
      <c r="A394" s="287"/>
      <c r="B394" s="59">
        <v>390</v>
      </c>
      <c r="C394" s="62"/>
      <c r="D394" s="62"/>
      <c r="E394" s="62"/>
      <c r="F394" s="75"/>
      <c r="G394" s="283"/>
      <c r="H394" s="63">
        <f t="shared" si="9"/>
        <v>0</v>
      </c>
      <c r="I394" s="281"/>
      <c r="J394" s="3"/>
      <c r="K394" s="3"/>
      <c r="L394" s="3"/>
      <c r="M394" s="3"/>
      <c r="N394" s="3"/>
      <c r="O394" s="3"/>
      <c r="P394" s="3"/>
      <c r="Q394" s="3"/>
      <c r="R394" s="3"/>
      <c r="S394" s="3"/>
      <c r="T394" s="3"/>
      <c r="U394" s="3"/>
      <c r="V394" s="3"/>
      <c r="W394" s="3"/>
    </row>
    <row r="395" spans="1:23" s="7" customFormat="1" ht="12.75" x14ac:dyDescent="0.2">
      <c r="A395" s="287"/>
      <c r="B395" s="59">
        <v>391</v>
      </c>
      <c r="C395" s="62"/>
      <c r="D395" s="62"/>
      <c r="E395" s="62"/>
      <c r="F395" s="75"/>
      <c r="G395" s="283"/>
      <c r="H395" s="63">
        <f t="shared" si="9"/>
        <v>0</v>
      </c>
      <c r="I395" s="281"/>
      <c r="J395" s="3"/>
      <c r="K395" s="3"/>
      <c r="L395" s="3"/>
      <c r="M395" s="3"/>
      <c r="N395" s="3"/>
      <c r="O395" s="3"/>
      <c r="P395" s="3"/>
      <c r="Q395" s="3"/>
      <c r="R395" s="3"/>
      <c r="S395" s="3"/>
      <c r="T395" s="3"/>
      <c r="U395" s="3"/>
      <c r="V395" s="3"/>
      <c r="W395" s="3"/>
    </row>
    <row r="396" spans="1:23" s="7" customFormat="1" ht="12.75" x14ac:dyDescent="0.2">
      <c r="A396" s="287"/>
      <c r="B396" s="59">
        <v>392</v>
      </c>
      <c r="C396" s="62"/>
      <c r="D396" s="62"/>
      <c r="E396" s="62"/>
      <c r="F396" s="75"/>
      <c r="G396" s="283"/>
      <c r="H396" s="63">
        <f t="shared" si="9"/>
        <v>0</v>
      </c>
      <c r="I396" s="281"/>
      <c r="J396" s="3"/>
      <c r="K396" s="3"/>
      <c r="L396" s="3"/>
      <c r="M396" s="3"/>
      <c r="N396" s="3"/>
      <c r="O396" s="3"/>
      <c r="P396" s="3"/>
      <c r="Q396" s="3"/>
      <c r="R396" s="3"/>
      <c r="S396" s="3"/>
      <c r="T396" s="3"/>
      <c r="U396" s="3"/>
      <c r="V396" s="3"/>
      <c r="W396" s="3"/>
    </row>
    <row r="397" spans="1:23" s="7" customFormat="1" ht="12.75" x14ac:dyDescent="0.2">
      <c r="A397" s="287"/>
      <c r="B397" s="59">
        <v>393</v>
      </c>
      <c r="C397" s="62"/>
      <c r="D397" s="62"/>
      <c r="E397" s="62"/>
      <c r="F397" s="75"/>
      <c r="G397" s="283"/>
      <c r="H397" s="63">
        <f t="shared" si="9"/>
        <v>0</v>
      </c>
      <c r="I397" s="281"/>
      <c r="J397" s="3"/>
      <c r="K397" s="3"/>
      <c r="L397" s="3"/>
      <c r="M397" s="3"/>
      <c r="N397" s="3"/>
      <c r="O397" s="3"/>
      <c r="P397" s="3"/>
      <c r="Q397" s="3"/>
      <c r="R397" s="3"/>
      <c r="S397" s="3"/>
      <c r="T397" s="3"/>
      <c r="U397" s="3"/>
      <c r="V397" s="3"/>
      <c r="W397" s="3"/>
    </row>
    <row r="398" spans="1:23" s="7" customFormat="1" ht="12.75" x14ac:dyDescent="0.2">
      <c r="A398" s="287"/>
      <c r="B398" s="59">
        <v>394</v>
      </c>
      <c r="C398" s="62"/>
      <c r="D398" s="62"/>
      <c r="E398" s="62"/>
      <c r="F398" s="75"/>
      <c r="G398" s="283"/>
      <c r="H398" s="63">
        <f t="shared" si="9"/>
        <v>0</v>
      </c>
      <c r="I398" s="281"/>
      <c r="J398" s="3"/>
      <c r="K398" s="3"/>
      <c r="L398" s="3"/>
      <c r="M398" s="3"/>
      <c r="N398" s="3"/>
      <c r="O398" s="3"/>
      <c r="P398" s="3"/>
      <c r="Q398" s="3"/>
      <c r="R398" s="3"/>
      <c r="S398" s="3"/>
      <c r="T398" s="3"/>
      <c r="U398" s="3"/>
      <c r="V398" s="3"/>
      <c r="W398" s="3"/>
    </row>
    <row r="399" spans="1:23" s="7" customFormat="1" ht="12.75" x14ac:dyDescent="0.2">
      <c r="A399" s="287"/>
      <c r="B399" s="59">
        <v>395</v>
      </c>
      <c r="C399" s="62"/>
      <c r="D399" s="62"/>
      <c r="E399" s="62"/>
      <c r="F399" s="75"/>
      <c r="G399" s="283"/>
      <c r="H399" s="63">
        <f t="shared" si="9"/>
        <v>0</v>
      </c>
      <c r="I399" s="281"/>
      <c r="J399" s="3"/>
      <c r="K399" s="3"/>
      <c r="L399" s="3"/>
      <c r="M399" s="3"/>
      <c r="N399" s="3"/>
      <c r="O399" s="3"/>
      <c r="P399" s="3"/>
      <c r="Q399" s="3"/>
      <c r="R399" s="3"/>
      <c r="S399" s="3"/>
      <c r="T399" s="3"/>
      <c r="U399" s="3"/>
      <c r="V399" s="3"/>
      <c r="W399" s="3"/>
    </row>
    <row r="400" spans="1:23" s="7" customFormat="1" ht="12.75" x14ac:dyDescent="0.2">
      <c r="A400" s="287"/>
      <c r="B400" s="59">
        <v>396</v>
      </c>
      <c r="C400" s="62"/>
      <c r="D400" s="62"/>
      <c r="E400" s="62"/>
      <c r="F400" s="75"/>
      <c r="G400" s="283"/>
      <c r="H400" s="63">
        <f t="shared" si="9"/>
        <v>0</v>
      </c>
      <c r="I400" s="281"/>
      <c r="J400" s="3"/>
      <c r="K400" s="3"/>
      <c r="L400" s="3"/>
      <c r="M400" s="3"/>
      <c r="N400" s="3"/>
      <c r="O400" s="3"/>
      <c r="P400" s="3"/>
      <c r="Q400" s="3"/>
      <c r="R400" s="3"/>
      <c r="S400" s="3"/>
      <c r="T400" s="3"/>
      <c r="U400" s="3"/>
      <c r="V400" s="3"/>
      <c r="W400" s="3"/>
    </row>
    <row r="401" spans="1:23" s="7" customFormat="1" ht="12.75" x14ac:dyDescent="0.2">
      <c r="A401" s="287"/>
      <c r="B401" s="59">
        <v>397</v>
      </c>
      <c r="C401" s="62"/>
      <c r="D401" s="62"/>
      <c r="E401" s="62"/>
      <c r="F401" s="75"/>
      <c r="G401" s="283"/>
      <c r="H401" s="63">
        <f t="shared" si="9"/>
        <v>0</v>
      </c>
      <c r="I401" s="281"/>
      <c r="J401" s="3"/>
      <c r="K401" s="3"/>
      <c r="L401" s="3"/>
      <c r="M401" s="3"/>
      <c r="N401" s="3"/>
      <c r="O401" s="3"/>
      <c r="P401" s="3"/>
      <c r="Q401" s="3"/>
      <c r="R401" s="3"/>
      <c r="S401" s="3"/>
      <c r="T401" s="3"/>
      <c r="U401" s="3"/>
      <c r="V401" s="3"/>
      <c r="W401" s="3"/>
    </row>
    <row r="402" spans="1:23" s="7" customFormat="1" ht="12.75" x14ac:dyDescent="0.2">
      <c r="A402" s="287"/>
      <c r="B402" s="59">
        <v>398</v>
      </c>
      <c r="C402" s="62"/>
      <c r="D402" s="62"/>
      <c r="E402" s="62"/>
      <c r="F402" s="75"/>
      <c r="G402" s="283"/>
      <c r="H402" s="63">
        <f t="shared" si="9"/>
        <v>0</v>
      </c>
      <c r="I402" s="281"/>
      <c r="J402" s="3"/>
      <c r="K402" s="3"/>
      <c r="L402" s="3"/>
      <c r="M402" s="3"/>
      <c r="N402" s="3"/>
      <c r="O402" s="3"/>
      <c r="P402" s="3"/>
      <c r="Q402" s="3"/>
      <c r="R402" s="3"/>
      <c r="S402" s="3"/>
      <c r="T402" s="3"/>
      <c r="U402" s="3"/>
      <c r="V402" s="3"/>
      <c r="W402" s="3"/>
    </row>
    <row r="403" spans="1:23" s="7" customFormat="1" ht="12.75" x14ac:dyDescent="0.2">
      <c r="A403" s="287"/>
      <c r="B403" s="59">
        <v>399</v>
      </c>
      <c r="C403" s="62"/>
      <c r="D403" s="62"/>
      <c r="E403" s="62"/>
      <c r="F403" s="75"/>
      <c r="G403" s="283"/>
      <c r="H403" s="63">
        <f t="shared" si="9"/>
        <v>0</v>
      </c>
      <c r="I403" s="281"/>
      <c r="J403" s="3"/>
      <c r="K403" s="3"/>
      <c r="L403" s="3"/>
      <c r="M403" s="3"/>
      <c r="N403" s="3"/>
      <c r="O403" s="3"/>
      <c r="P403" s="3"/>
      <c r="Q403" s="3"/>
      <c r="R403" s="3"/>
      <c r="S403" s="3"/>
      <c r="T403" s="3"/>
      <c r="U403" s="3"/>
      <c r="V403" s="3"/>
      <c r="W403" s="3"/>
    </row>
    <row r="404" spans="1:23" s="7" customFormat="1" ht="12.75" x14ac:dyDescent="0.2">
      <c r="A404" s="287"/>
      <c r="B404" s="59">
        <v>400</v>
      </c>
      <c r="C404" s="62"/>
      <c r="D404" s="62"/>
      <c r="E404" s="62"/>
      <c r="F404" s="75"/>
      <c r="G404" s="283"/>
      <c r="H404" s="63">
        <f t="shared" si="9"/>
        <v>0</v>
      </c>
      <c r="I404" s="281"/>
      <c r="J404" s="3"/>
      <c r="K404" s="3"/>
      <c r="L404" s="3"/>
      <c r="M404" s="3"/>
      <c r="N404" s="3"/>
      <c r="O404" s="3"/>
      <c r="P404" s="3"/>
      <c r="Q404" s="3"/>
      <c r="R404" s="3"/>
      <c r="S404" s="3"/>
      <c r="T404" s="3"/>
      <c r="U404" s="3"/>
      <c r="V404" s="3"/>
      <c r="W404" s="3"/>
    </row>
    <row r="405" spans="1:23" s="7" customFormat="1" ht="12.75" x14ac:dyDescent="0.2">
      <c r="A405" s="287"/>
      <c r="B405" s="59">
        <v>401</v>
      </c>
      <c r="C405" s="62"/>
      <c r="D405" s="62"/>
      <c r="E405" s="62"/>
      <c r="F405" s="75"/>
      <c r="G405" s="283"/>
      <c r="H405" s="63">
        <f t="shared" si="9"/>
        <v>0</v>
      </c>
      <c r="I405" s="281"/>
      <c r="J405" s="3"/>
      <c r="K405" s="3"/>
      <c r="L405" s="3"/>
      <c r="M405" s="3"/>
      <c r="N405" s="3"/>
      <c r="O405" s="3"/>
      <c r="P405" s="3"/>
      <c r="Q405" s="3"/>
      <c r="R405" s="3"/>
      <c r="S405" s="3"/>
      <c r="T405" s="3"/>
      <c r="U405" s="3"/>
      <c r="V405" s="3"/>
      <c r="W405" s="3"/>
    </row>
    <row r="406" spans="1:23" s="7" customFormat="1" ht="12.75" x14ac:dyDescent="0.2">
      <c r="A406" s="287"/>
      <c r="B406" s="59">
        <v>402</v>
      </c>
      <c r="C406" s="62"/>
      <c r="D406" s="62"/>
      <c r="E406" s="62"/>
      <c r="F406" s="75"/>
      <c r="G406" s="283"/>
      <c r="H406" s="63">
        <f t="shared" si="9"/>
        <v>0</v>
      </c>
      <c r="I406" s="281"/>
      <c r="J406" s="3"/>
      <c r="K406" s="3"/>
      <c r="L406" s="3"/>
      <c r="M406" s="3"/>
      <c r="N406" s="3"/>
      <c r="O406" s="3"/>
      <c r="P406" s="3"/>
      <c r="Q406" s="3"/>
      <c r="R406" s="3"/>
      <c r="S406" s="3"/>
      <c r="T406" s="3"/>
      <c r="U406" s="3"/>
      <c r="V406" s="3"/>
      <c r="W406" s="3"/>
    </row>
    <row r="407" spans="1:23" s="7" customFormat="1" ht="12.75" x14ac:dyDescent="0.2">
      <c r="A407" s="287"/>
      <c r="B407" s="59">
        <v>403</v>
      </c>
      <c r="C407" s="62"/>
      <c r="D407" s="62"/>
      <c r="E407" s="62"/>
      <c r="F407" s="75"/>
      <c r="G407" s="283"/>
      <c r="H407" s="63">
        <f t="shared" si="9"/>
        <v>0</v>
      </c>
      <c r="I407" s="281"/>
      <c r="J407" s="3"/>
      <c r="K407" s="3"/>
      <c r="L407" s="3"/>
      <c r="M407" s="3"/>
      <c r="N407" s="3"/>
      <c r="O407" s="3"/>
      <c r="P407" s="3"/>
      <c r="Q407" s="3"/>
      <c r="R407" s="3"/>
      <c r="S407" s="3"/>
      <c r="T407" s="3"/>
      <c r="U407" s="3"/>
      <c r="V407" s="3"/>
      <c r="W407" s="3"/>
    </row>
    <row r="408" spans="1:23" s="7" customFormat="1" ht="12.75" x14ac:dyDescent="0.2">
      <c r="A408" s="287"/>
      <c r="B408" s="59">
        <v>404</v>
      </c>
      <c r="C408" s="62"/>
      <c r="D408" s="62"/>
      <c r="E408" s="62"/>
      <c r="F408" s="75"/>
      <c r="G408" s="283"/>
      <c r="H408" s="63">
        <f t="shared" si="9"/>
        <v>0</v>
      </c>
      <c r="I408" s="281"/>
      <c r="J408" s="3"/>
      <c r="K408" s="3"/>
      <c r="L408" s="3"/>
      <c r="M408" s="3"/>
      <c r="N408" s="3"/>
      <c r="O408" s="3"/>
      <c r="P408" s="3"/>
      <c r="Q408" s="3"/>
      <c r="R408" s="3"/>
      <c r="S408" s="3"/>
      <c r="T408" s="3"/>
      <c r="U408" s="3"/>
      <c r="V408" s="3"/>
      <c r="W408" s="3"/>
    </row>
    <row r="409" spans="1:23" s="7" customFormat="1" ht="12.75" x14ac:dyDescent="0.2">
      <c r="A409" s="287"/>
      <c r="B409" s="59">
        <v>405</v>
      </c>
      <c r="C409" s="62"/>
      <c r="D409" s="62"/>
      <c r="E409" s="62"/>
      <c r="F409" s="75"/>
      <c r="G409" s="283"/>
      <c r="H409" s="63">
        <f t="shared" si="9"/>
        <v>0</v>
      </c>
      <c r="I409" s="281"/>
      <c r="J409" s="3"/>
      <c r="K409" s="3"/>
      <c r="L409" s="3"/>
      <c r="M409" s="3"/>
      <c r="N409" s="3"/>
      <c r="O409" s="3"/>
      <c r="P409" s="3"/>
      <c r="Q409" s="3"/>
      <c r="R409" s="3"/>
      <c r="S409" s="3"/>
      <c r="T409" s="3"/>
      <c r="U409" s="3"/>
      <c r="V409" s="3"/>
      <c r="W409" s="3"/>
    </row>
    <row r="410" spans="1:23" s="7" customFormat="1" ht="12.75" x14ac:dyDescent="0.2">
      <c r="A410" s="287"/>
      <c r="B410" s="59">
        <v>406</v>
      </c>
      <c r="C410" s="62"/>
      <c r="D410" s="62"/>
      <c r="E410" s="62"/>
      <c r="F410" s="75"/>
      <c r="G410" s="283"/>
      <c r="H410" s="63">
        <f t="shared" si="9"/>
        <v>0</v>
      </c>
      <c r="I410" s="281"/>
      <c r="J410" s="3"/>
      <c r="K410" s="3"/>
      <c r="L410" s="3"/>
      <c r="M410" s="3"/>
      <c r="N410" s="3"/>
      <c r="O410" s="3"/>
      <c r="P410" s="3"/>
      <c r="Q410" s="3"/>
      <c r="R410" s="3"/>
      <c r="S410" s="3"/>
      <c r="T410" s="3"/>
      <c r="U410" s="3"/>
      <c r="V410" s="3"/>
      <c r="W410" s="3"/>
    </row>
    <row r="411" spans="1:23" s="7" customFormat="1" ht="12.75" x14ac:dyDescent="0.2">
      <c r="A411" s="287"/>
      <c r="B411" s="59">
        <v>407</v>
      </c>
      <c r="C411" s="62"/>
      <c r="D411" s="62"/>
      <c r="E411" s="62"/>
      <c r="F411" s="75"/>
      <c r="G411" s="283"/>
      <c r="H411" s="63">
        <f t="shared" si="9"/>
        <v>0</v>
      </c>
      <c r="I411" s="281"/>
      <c r="J411" s="3"/>
      <c r="K411" s="3"/>
      <c r="L411" s="3"/>
      <c r="M411" s="3"/>
      <c r="N411" s="3"/>
      <c r="O411" s="3"/>
      <c r="P411" s="3"/>
      <c r="Q411" s="3"/>
      <c r="R411" s="3"/>
      <c r="S411" s="3"/>
      <c r="T411" s="3"/>
      <c r="U411" s="3"/>
      <c r="V411" s="3"/>
      <c r="W411" s="3"/>
    </row>
    <row r="412" spans="1:23" s="7" customFormat="1" ht="12.75" x14ac:dyDescent="0.2">
      <c r="A412" s="287"/>
      <c r="B412" s="59">
        <v>408</v>
      </c>
      <c r="C412" s="62"/>
      <c r="D412" s="62"/>
      <c r="E412" s="62"/>
      <c r="F412" s="75"/>
      <c r="G412" s="283"/>
      <c r="H412" s="63">
        <f t="shared" si="9"/>
        <v>0</v>
      </c>
      <c r="I412" s="281"/>
      <c r="J412" s="3"/>
      <c r="K412" s="3"/>
      <c r="L412" s="3"/>
      <c r="M412" s="3"/>
      <c r="N412" s="3"/>
      <c r="O412" s="3"/>
      <c r="P412" s="3"/>
      <c r="Q412" s="3"/>
      <c r="R412" s="3"/>
      <c r="S412" s="3"/>
      <c r="T412" s="3"/>
      <c r="U412" s="3"/>
      <c r="V412" s="3"/>
      <c r="W412" s="3"/>
    </row>
    <row r="413" spans="1:23" s="7" customFormat="1" ht="12.75" x14ac:dyDescent="0.2">
      <c r="A413" s="287"/>
      <c r="B413" s="59">
        <v>409</v>
      </c>
      <c r="C413" s="62"/>
      <c r="D413" s="62"/>
      <c r="E413" s="62"/>
      <c r="F413" s="75"/>
      <c r="G413" s="283"/>
      <c r="H413" s="63">
        <f t="shared" si="9"/>
        <v>0</v>
      </c>
      <c r="I413" s="281"/>
      <c r="J413" s="3"/>
      <c r="K413" s="3"/>
      <c r="L413" s="3"/>
      <c r="M413" s="3"/>
      <c r="N413" s="3"/>
      <c r="O413" s="3"/>
      <c r="P413" s="3"/>
      <c r="Q413" s="3"/>
      <c r="R413" s="3"/>
      <c r="S413" s="3"/>
      <c r="T413" s="3"/>
      <c r="U413" s="3"/>
      <c r="V413" s="3"/>
      <c r="W413" s="3"/>
    </row>
    <row r="414" spans="1:23" s="7" customFormat="1" ht="12.75" x14ac:dyDescent="0.2">
      <c r="A414" s="287"/>
      <c r="B414" s="59">
        <v>410</v>
      </c>
      <c r="C414" s="62"/>
      <c r="D414" s="62"/>
      <c r="E414" s="62"/>
      <c r="F414" s="75"/>
      <c r="G414" s="283"/>
      <c r="H414" s="63">
        <f t="shared" si="9"/>
        <v>0</v>
      </c>
      <c r="I414" s="281"/>
      <c r="J414" s="3"/>
      <c r="K414" s="3"/>
      <c r="L414" s="3"/>
      <c r="M414" s="3"/>
      <c r="N414" s="3"/>
      <c r="O414" s="3"/>
      <c r="P414" s="3"/>
      <c r="Q414" s="3"/>
      <c r="R414" s="3"/>
      <c r="S414" s="3"/>
      <c r="T414" s="3"/>
      <c r="U414" s="3"/>
      <c r="V414" s="3"/>
      <c r="W414" s="3"/>
    </row>
    <row r="415" spans="1:23" s="7" customFormat="1" ht="12.75" x14ac:dyDescent="0.2">
      <c r="A415" s="287"/>
      <c r="B415" s="59">
        <v>411</v>
      </c>
      <c r="C415" s="62"/>
      <c r="D415" s="62"/>
      <c r="E415" s="62"/>
      <c r="F415" s="75"/>
      <c r="G415" s="283"/>
      <c r="H415" s="63">
        <f t="shared" si="9"/>
        <v>0</v>
      </c>
      <c r="I415" s="281"/>
      <c r="J415" s="3"/>
      <c r="K415" s="3"/>
      <c r="L415" s="3"/>
      <c r="M415" s="3"/>
      <c r="N415" s="3"/>
      <c r="O415" s="3"/>
      <c r="P415" s="3"/>
      <c r="Q415" s="3"/>
      <c r="R415" s="3"/>
      <c r="S415" s="3"/>
      <c r="T415" s="3"/>
      <c r="U415" s="3"/>
      <c r="V415" s="3"/>
      <c r="W415" s="3"/>
    </row>
    <row r="416" spans="1:23" s="7" customFormat="1" ht="12.75" x14ac:dyDescent="0.2">
      <c r="A416" s="287"/>
      <c r="B416" s="59">
        <v>412</v>
      </c>
      <c r="C416" s="62"/>
      <c r="D416" s="62"/>
      <c r="E416" s="62"/>
      <c r="F416" s="75"/>
      <c r="G416" s="283"/>
      <c r="H416" s="63">
        <f t="shared" si="9"/>
        <v>0</v>
      </c>
      <c r="I416" s="281"/>
      <c r="J416" s="3"/>
      <c r="K416" s="3"/>
      <c r="L416" s="3"/>
      <c r="M416" s="3"/>
      <c r="N416" s="3"/>
      <c r="O416" s="3"/>
      <c r="P416" s="3"/>
      <c r="Q416" s="3"/>
      <c r="R416" s="3"/>
      <c r="S416" s="3"/>
      <c r="T416" s="3"/>
      <c r="U416" s="3"/>
      <c r="V416" s="3"/>
      <c r="W416" s="3"/>
    </row>
    <row r="417" spans="1:23" s="7" customFormat="1" ht="12.75" x14ac:dyDescent="0.2">
      <c r="A417" s="287"/>
      <c r="B417" s="59">
        <v>413</v>
      </c>
      <c r="C417" s="62"/>
      <c r="D417" s="62"/>
      <c r="E417" s="62"/>
      <c r="F417" s="75"/>
      <c r="G417" s="283"/>
      <c r="H417" s="63">
        <f t="shared" si="9"/>
        <v>0</v>
      </c>
      <c r="I417" s="281"/>
      <c r="J417" s="3"/>
      <c r="K417" s="3"/>
      <c r="L417" s="3"/>
      <c r="M417" s="3"/>
      <c r="N417" s="3"/>
      <c r="O417" s="3"/>
      <c r="P417" s="3"/>
      <c r="Q417" s="3"/>
      <c r="R417" s="3"/>
      <c r="S417" s="3"/>
      <c r="T417" s="3"/>
      <c r="U417" s="3"/>
      <c r="V417" s="3"/>
      <c r="W417" s="3"/>
    </row>
    <row r="418" spans="1:23" s="7" customFormat="1" ht="12.75" x14ac:dyDescent="0.2">
      <c r="A418" s="287"/>
      <c r="B418" s="59">
        <v>414</v>
      </c>
      <c r="C418" s="62"/>
      <c r="D418" s="62"/>
      <c r="E418" s="62"/>
      <c r="F418" s="75"/>
      <c r="G418" s="283"/>
      <c r="H418" s="63">
        <f t="shared" si="9"/>
        <v>0</v>
      </c>
      <c r="I418" s="281"/>
      <c r="J418" s="3"/>
      <c r="K418" s="3"/>
      <c r="L418" s="3"/>
      <c r="M418" s="3"/>
      <c r="N418" s="3"/>
      <c r="O418" s="3"/>
      <c r="P418" s="3"/>
      <c r="Q418" s="3"/>
      <c r="R418" s="3"/>
      <c r="S418" s="3"/>
      <c r="T418" s="3"/>
      <c r="U418" s="3"/>
      <c r="V418" s="3"/>
      <c r="W418" s="3"/>
    </row>
    <row r="419" spans="1:23" s="7" customFormat="1" ht="12.75" x14ac:dyDescent="0.2">
      <c r="A419" s="287"/>
      <c r="B419" s="59">
        <v>415</v>
      </c>
      <c r="C419" s="62"/>
      <c r="D419" s="62"/>
      <c r="E419" s="62"/>
      <c r="F419" s="75"/>
      <c r="G419" s="283"/>
      <c r="H419" s="63">
        <f t="shared" si="9"/>
        <v>0</v>
      </c>
      <c r="I419" s="281"/>
      <c r="J419" s="3"/>
      <c r="K419" s="3"/>
      <c r="L419" s="3"/>
      <c r="M419" s="3"/>
      <c r="N419" s="3"/>
      <c r="O419" s="3"/>
      <c r="P419" s="3"/>
      <c r="Q419" s="3"/>
      <c r="R419" s="3"/>
      <c r="S419" s="3"/>
      <c r="T419" s="3"/>
      <c r="U419" s="3"/>
      <c r="V419" s="3"/>
      <c r="W419" s="3"/>
    </row>
    <row r="420" spans="1:23" s="7" customFormat="1" ht="12.75" x14ac:dyDescent="0.2">
      <c r="A420" s="287"/>
      <c r="B420" s="59">
        <v>416</v>
      </c>
      <c r="C420" s="62"/>
      <c r="D420" s="62"/>
      <c r="E420" s="62"/>
      <c r="F420" s="75"/>
      <c r="G420" s="283"/>
      <c r="H420" s="63">
        <f t="shared" si="9"/>
        <v>0</v>
      </c>
      <c r="I420" s="281"/>
      <c r="J420" s="3"/>
      <c r="K420" s="3"/>
      <c r="L420" s="3"/>
      <c r="M420" s="3"/>
      <c r="N420" s="3"/>
      <c r="O420" s="3"/>
      <c r="P420" s="3"/>
      <c r="Q420" s="3"/>
      <c r="R420" s="3"/>
      <c r="S420" s="3"/>
      <c r="T420" s="3"/>
      <c r="U420" s="3"/>
      <c r="V420" s="3"/>
      <c r="W420" s="3"/>
    </row>
    <row r="421" spans="1:23" s="7" customFormat="1" ht="12.75" x14ac:dyDescent="0.2">
      <c r="A421" s="287"/>
      <c r="B421" s="59">
        <v>417</v>
      </c>
      <c r="C421" s="62"/>
      <c r="D421" s="62"/>
      <c r="E421" s="62"/>
      <c r="F421" s="75"/>
      <c r="G421" s="283"/>
      <c r="H421" s="63">
        <f t="shared" si="9"/>
        <v>0</v>
      </c>
      <c r="I421" s="281"/>
      <c r="J421" s="3"/>
      <c r="K421" s="3"/>
      <c r="L421" s="3"/>
      <c r="M421" s="3"/>
      <c r="N421" s="3"/>
      <c r="O421" s="3"/>
      <c r="P421" s="3"/>
      <c r="Q421" s="3"/>
      <c r="R421" s="3"/>
      <c r="S421" s="3"/>
      <c r="T421" s="3"/>
      <c r="U421" s="3"/>
      <c r="V421" s="3"/>
      <c r="W421" s="3"/>
    </row>
    <row r="422" spans="1:23" s="7" customFormat="1" ht="12.75" x14ac:dyDescent="0.2">
      <c r="A422" s="287"/>
      <c r="B422" s="59">
        <v>418</v>
      </c>
      <c r="C422" s="62"/>
      <c r="D422" s="62"/>
      <c r="E422" s="62"/>
      <c r="F422" s="75"/>
      <c r="G422" s="283"/>
      <c r="H422" s="63">
        <f t="shared" si="9"/>
        <v>0</v>
      </c>
      <c r="I422" s="281"/>
      <c r="J422" s="3"/>
      <c r="K422" s="3"/>
      <c r="L422" s="3"/>
      <c r="M422" s="3"/>
      <c r="N422" s="3"/>
      <c r="O422" s="3"/>
      <c r="P422" s="3"/>
      <c r="Q422" s="3"/>
      <c r="R422" s="3"/>
      <c r="S422" s="3"/>
      <c r="T422" s="3"/>
      <c r="U422" s="3"/>
      <c r="V422" s="3"/>
      <c r="W422" s="3"/>
    </row>
    <row r="423" spans="1:23" s="7" customFormat="1" ht="12.75" x14ac:dyDescent="0.2">
      <c r="A423" s="287"/>
      <c r="B423" s="59">
        <v>419</v>
      </c>
      <c r="C423" s="62"/>
      <c r="D423" s="62"/>
      <c r="E423" s="62"/>
      <c r="F423" s="75"/>
      <c r="G423" s="283"/>
      <c r="H423" s="63">
        <f t="shared" si="9"/>
        <v>0</v>
      </c>
      <c r="I423" s="281"/>
      <c r="J423" s="3"/>
      <c r="K423" s="3"/>
      <c r="L423" s="3"/>
      <c r="M423" s="3"/>
      <c r="N423" s="3"/>
      <c r="O423" s="3"/>
      <c r="P423" s="3"/>
      <c r="Q423" s="3"/>
      <c r="R423" s="3"/>
      <c r="S423" s="3"/>
      <c r="T423" s="3"/>
      <c r="U423" s="3"/>
      <c r="V423" s="3"/>
      <c r="W423" s="3"/>
    </row>
    <row r="424" spans="1:23" s="7" customFormat="1" ht="12.75" x14ac:dyDescent="0.2">
      <c r="A424" s="287"/>
      <c r="B424" s="59">
        <v>420</v>
      </c>
      <c r="C424" s="62"/>
      <c r="D424" s="62"/>
      <c r="E424" s="62"/>
      <c r="F424" s="75"/>
      <c r="G424" s="283"/>
      <c r="H424" s="63">
        <f t="shared" si="9"/>
        <v>0</v>
      </c>
      <c r="I424" s="281"/>
      <c r="J424" s="3"/>
      <c r="K424" s="3"/>
      <c r="L424" s="3"/>
      <c r="M424" s="3"/>
      <c r="N424" s="3"/>
      <c r="O424" s="3"/>
      <c r="P424" s="3"/>
      <c r="Q424" s="3"/>
      <c r="R424" s="3"/>
      <c r="S424" s="3"/>
      <c r="T424" s="3"/>
      <c r="U424" s="3"/>
      <c r="V424" s="3"/>
      <c r="W424" s="3"/>
    </row>
    <row r="425" spans="1:23" s="7" customFormat="1" ht="12.75" x14ac:dyDescent="0.2">
      <c r="A425" s="287"/>
      <c r="B425" s="59">
        <v>421</v>
      </c>
      <c r="C425" s="62"/>
      <c r="D425" s="62"/>
      <c r="E425" s="62"/>
      <c r="F425" s="75"/>
      <c r="G425" s="283"/>
      <c r="H425" s="63">
        <f t="shared" si="9"/>
        <v>0</v>
      </c>
      <c r="I425" s="281"/>
      <c r="J425" s="3"/>
      <c r="K425" s="3"/>
      <c r="L425" s="3"/>
      <c r="M425" s="3"/>
      <c r="N425" s="3"/>
      <c r="O425" s="3"/>
      <c r="P425" s="3"/>
      <c r="Q425" s="3"/>
      <c r="R425" s="3"/>
      <c r="S425" s="3"/>
      <c r="T425" s="3"/>
      <c r="U425" s="3"/>
      <c r="V425" s="3"/>
      <c r="W425" s="3"/>
    </row>
    <row r="426" spans="1:23" s="7" customFormat="1" ht="12.75" x14ac:dyDescent="0.2">
      <c r="A426" s="287"/>
      <c r="B426" s="59">
        <v>422</v>
      </c>
      <c r="C426" s="62"/>
      <c r="D426" s="62"/>
      <c r="E426" s="62"/>
      <c r="F426" s="75"/>
      <c r="G426" s="283"/>
      <c r="H426" s="63">
        <f t="shared" si="9"/>
        <v>0</v>
      </c>
      <c r="I426" s="281"/>
      <c r="J426" s="3"/>
      <c r="K426" s="3"/>
      <c r="L426" s="3"/>
      <c r="M426" s="3"/>
      <c r="N426" s="3"/>
      <c r="O426" s="3"/>
      <c r="P426" s="3"/>
      <c r="Q426" s="3"/>
      <c r="R426" s="3"/>
      <c r="S426" s="3"/>
      <c r="T426" s="3"/>
      <c r="U426" s="3"/>
      <c r="V426" s="3"/>
      <c r="W426" s="3"/>
    </row>
    <row r="427" spans="1:23" s="7" customFormat="1" ht="12.75" x14ac:dyDescent="0.2">
      <c r="A427" s="287"/>
      <c r="B427" s="59">
        <v>423</v>
      </c>
      <c r="C427" s="62"/>
      <c r="D427" s="62"/>
      <c r="E427" s="62"/>
      <c r="F427" s="75"/>
      <c r="G427" s="283"/>
      <c r="H427" s="63">
        <f t="shared" si="9"/>
        <v>0</v>
      </c>
      <c r="I427" s="281"/>
      <c r="J427" s="3"/>
      <c r="K427" s="3"/>
      <c r="L427" s="3"/>
      <c r="M427" s="3"/>
      <c r="N427" s="3"/>
      <c r="O427" s="3"/>
      <c r="P427" s="3"/>
      <c r="Q427" s="3"/>
      <c r="R427" s="3"/>
      <c r="S427" s="3"/>
      <c r="T427" s="3"/>
      <c r="U427" s="3"/>
      <c r="V427" s="3"/>
      <c r="W427" s="3"/>
    </row>
    <row r="428" spans="1:23" s="7" customFormat="1" ht="12.75" x14ac:dyDescent="0.2">
      <c r="A428" s="287"/>
      <c r="B428" s="59">
        <v>424</v>
      </c>
      <c r="C428" s="62"/>
      <c r="D428" s="62"/>
      <c r="E428" s="62"/>
      <c r="F428" s="75"/>
      <c r="G428" s="283"/>
      <c r="H428" s="63">
        <f t="shared" si="9"/>
        <v>0</v>
      </c>
      <c r="I428" s="281"/>
      <c r="J428" s="3"/>
      <c r="K428" s="3"/>
      <c r="L428" s="3"/>
      <c r="M428" s="3"/>
      <c r="N428" s="3"/>
      <c r="O428" s="3"/>
      <c r="P428" s="3"/>
      <c r="Q428" s="3"/>
      <c r="R428" s="3"/>
      <c r="S428" s="3"/>
      <c r="T428" s="3"/>
      <c r="U428" s="3"/>
      <c r="V428" s="3"/>
      <c r="W428" s="3"/>
    </row>
    <row r="429" spans="1:23" s="7" customFormat="1" ht="12.75" x14ac:dyDescent="0.2">
      <c r="A429" s="287"/>
      <c r="B429" s="59">
        <v>425</v>
      </c>
      <c r="C429" s="62"/>
      <c r="D429" s="62"/>
      <c r="E429" s="62"/>
      <c r="F429" s="75"/>
      <c r="G429" s="283"/>
      <c r="H429" s="63">
        <f t="shared" si="9"/>
        <v>0</v>
      </c>
      <c r="I429" s="281"/>
      <c r="J429" s="3"/>
      <c r="K429" s="3"/>
      <c r="L429" s="3"/>
      <c r="M429" s="3"/>
      <c r="N429" s="3"/>
      <c r="O429" s="3"/>
      <c r="P429" s="3"/>
      <c r="Q429" s="3"/>
      <c r="R429" s="3"/>
      <c r="S429" s="3"/>
      <c r="T429" s="3"/>
      <c r="U429" s="3"/>
      <c r="V429" s="3"/>
      <c r="W429" s="3"/>
    </row>
    <row r="430" spans="1:23" s="7" customFormat="1" ht="12.75" x14ac:dyDescent="0.2">
      <c r="A430" s="287"/>
      <c r="B430" s="59">
        <v>426</v>
      </c>
      <c r="C430" s="62"/>
      <c r="D430" s="62"/>
      <c r="E430" s="62"/>
      <c r="F430" s="75"/>
      <c r="G430" s="283"/>
      <c r="H430" s="63">
        <f t="shared" si="9"/>
        <v>0</v>
      </c>
      <c r="I430" s="281"/>
      <c r="J430" s="3"/>
      <c r="K430" s="3"/>
      <c r="L430" s="3"/>
      <c r="M430" s="3"/>
      <c r="N430" s="3"/>
      <c r="O430" s="3"/>
      <c r="P430" s="3"/>
      <c r="Q430" s="3"/>
      <c r="R430" s="3"/>
      <c r="S430" s="3"/>
      <c r="T430" s="3"/>
      <c r="U430" s="3"/>
      <c r="V430" s="3"/>
      <c r="W430" s="3"/>
    </row>
    <row r="431" spans="1:23" s="7" customFormat="1" ht="12.75" x14ac:dyDescent="0.2">
      <c r="A431" s="287"/>
      <c r="B431" s="59">
        <v>427</v>
      </c>
      <c r="C431" s="62"/>
      <c r="D431" s="62"/>
      <c r="E431" s="62"/>
      <c r="F431" s="75"/>
      <c r="G431" s="283"/>
      <c r="H431" s="63">
        <f t="shared" si="9"/>
        <v>0</v>
      </c>
      <c r="I431" s="281"/>
      <c r="J431" s="3"/>
      <c r="K431" s="3"/>
      <c r="L431" s="3"/>
      <c r="M431" s="3"/>
      <c r="N431" s="3"/>
      <c r="O431" s="3"/>
      <c r="P431" s="3"/>
      <c r="Q431" s="3"/>
      <c r="R431" s="3"/>
      <c r="S431" s="3"/>
      <c r="T431" s="3"/>
      <c r="U431" s="3"/>
      <c r="V431" s="3"/>
      <c r="W431" s="3"/>
    </row>
    <row r="432" spans="1:23" s="7" customFormat="1" ht="12.75" x14ac:dyDescent="0.2">
      <c r="A432" s="287"/>
      <c r="B432" s="59">
        <v>428</v>
      </c>
      <c r="C432" s="62"/>
      <c r="D432" s="62"/>
      <c r="E432" s="62"/>
      <c r="F432" s="75"/>
      <c r="G432" s="283"/>
      <c r="H432" s="63">
        <f t="shared" ref="H432:H495" si="10">IF(C432=0,0,IF(D432=0,0,IF(E432=0,0,IF(F432=0,0,10))))</f>
        <v>0</v>
      </c>
      <c r="I432" s="281"/>
      <c r="J432" s="3"/>
      <c r="K432" s="3"/>
      <c r="L432" s="3"/>
      <c r="M432" s="3"/>
      <c r="N432" s="3"/>
      <c r="O432" s="3"/>
      <c r="P432" s="3"/>
      <c r="Q432" s="3"/>
      <c r="R432" s="3"/>
      <c r="S432" s="3"/>
      <c r="T432" s="3"/>
      <c r="U432" s="3"/>
      <c r="V432" s="3"/>
      <c r="W432" s="3"/>
    </row>
    <row r="433" spans="1:23" s="7" customFormat="1" ht="12.75" x14ac:dyDescent="0.2">
      <c r="A433" s="287"/>
      <c r="B433" s="59">
        <v>429</v>
      </c>
      <c r="C433" s="62"/>
      <c r="D433" s="62"/>
      <c r="E433" s="62"/>
      <c r="F433" s="75"/>
      <c r="G433" s="283"/>
      <c r="H433" s="63">
        <f t="shared" si="10"/>
        <v>0</v>
      </c>
      <c r="I433" s="281"/>
      <c r="J433" s="3"/>
      <c r="K433" s="3"/>
      <c r="L433" s="3"/>
      <c r="M433" s="3"/>
      <c r="N433" s="3"/>
      <c r="O433" s="3"/>
      <c r="P433" s="3"/>
      <c r="Q433" s="3"/>
      <c r="R433" s="3"/>
      <c r="S433" s="3"/>
      <c r="T433" s="3"/>
      <c r="U433" s="3"/>
      <c r="V433" s="3"/>
      <c r="W433" s="3"/>
    </row>
    <row r="434" spans="1:23" s="7" customFormat="1" ht="12.75" x14ac:dyDescent="0.2">
      <c r="A434" s="287"/>
      <c r="B434" s="59">
        <v>430</v>
      </c>
      <c r="C434" s="62"/>
      <c r="D434" s="62"/>
      <c r="E434" s="62"/>
      <c r="F434" s="75"/>
      <c r="G434" s="283"/>
      <c r="H434" s="63">
        <f t="shared" si="10"/>
        <v>0</v>
      </c>
      <c r="I434" s="281"/>
      <c r="J434" s="3"/>
      <c r="K434" s="3"/>
      <c r="L434" s="3"/>
      <c r="M434" s="3"/>
      <c r="N434" s="3"/>
      <c r="O434" s="3"/>
      <c r="P434" s="3"/>
      <c r="Q434" s="3"/>
      <c r="R434" s="3"/>
      <c r="S434" s="3"/>
      <c r="T434" s="3"/>
      <c r="U434" s="3"/>
      <c r="V434" s="3"/>
      <c r="W434" s="3"/>
    </row>
    <row r="435" spans="1:23" s="7" customFormat="1" ht="12.75" x14ac:dyDescent="0.2">
      <c r="A435" s="287"/>
      <c r="B435" s="59">
        <v>431</v>
      </c>
      <c r="C435" s="62"/>
      <c r="D435" s="62"/>
      <c r="E435" s="62"/>
      <c r="F435" s="75"/>
      <c r="G435" s="283"/>
      <c r="H435" s="63">
        <f t="shared" si="10"/>
        <v>0</v>
      </c>
      <c r="I435" s="281"/>
      <c r="J435" s="3"/>
      <c r="K435" s="3"/>
      <c r="L435" s="3"/>
      <c r="M435" s="3"/>
      <c r="N435" s="3"/>
      <c r="O435" s="3"/>
      <c r="P435" s="3"/>
      <c r="Q435" s="3"/>
      <c r="R435" s="3"/>
      <c r="S435" s="3"/>
      <c r="T435" s="3"/>
      <c r="U435" s="3"/>
      <c r="V435" s="3"/>
      <c r="W435" s="3"/>
    </row>
    <row r="436" spans="1:23" s="7" customFormat="1" ht="12.75" x14ac:dyDescent="0.2">
      <c r="A436" s="287"/>
      <c r="B436" s="59">
        <v>432</v>
      </c>
      <c r="C436" s="62"/>
      <c r="D436" s="62"/>
      <c r="E436" s="62"/>
      <c r="F436" s="75"/>
      <c r="G436" s="283"/>
      <c r="H436" s="63">
        <f t="shared" si="10"/>
        <v>0</v>
      </c>
      <c r="I436" s="281"/>
      <c r="J436" s="3"/>
      <c r="K436" s="3"/>
      <c r="L436" s="3"/>
      <c r="M436" s="3"/>
      <c r="N436" s="3"/>
      <c r="O436" s="3"/>
      <c r="P436" s="3"/>
      <c r="Q436" s="3"/>
      <c r="R436" s="3"/>
      <c r="S436" s="3"/>
      <c r="T436" s="3"/>
      <c r="U436" s="3"/>
      <c r="V436" s="3"/>
      <c r="W436" s="3"/>
    </row>
    <row r="437" spans="1:23" s="7" customFormat="1" ht="12.75" x14ac:dyDescent="0.2">
      <c r="A437" s="287"/>
      <c r="B437" s="59">
        <v>433</v>
      </c>
      <c r="C437" s="62"/>
      <c r="D437" s="62"/>
      <c r="E437" s="62"/>
      <c r="F437" s="75"/>
      <c r="G437" s="283"/>
      <c r="H437" s="63">
        <f t="shared" si="10"/>
        <v>0</v>
      </c>
      <c r="I437" s="281"/>
      <c r="J437" s="3"/>
      <c r="K437" s="3"/>
      <c r="L437" s="3"/>
      <c r="M437" s="3"/>
      <c r="N437" s="3"/>
      <c r="O437" s="3"/>
      <c r="P437" s="3"/>
      <c r="Q437" s="3"/>
      <c r="R437" s="3"/>
      <c r="S437" s="3"/>
      <c r="T437" s="3"/>
      <c r="U437" s="3"/>
      <c r="V437" s="3"/>
      <c r="W437" s="3"/>
    </row>
    <row r="438" spans="1:23" s="7" customFormat="1" ht="12.75" x14ac:dyDescent="0.2">
      <c r="A438" s="287"/>
      <c r="B438" s="59">
        <v>434</v>
      </c>
      <c r="C438" s="62"/>
      <c r="D438" s="62"/>
      <c r="E438" s="62"/>
      <c r="F438" s="75"/>
      <c r="G438" s="283"/>
      <c r="H438" s="63">
        <f t="shared" si="10"/>
        <v>0</v>
      </c>
      <c r="I438" s="281"/>
      <c r="J438" s="3"/>
      <c r="K438" s="3"/>
      <c r="L438" s="3"/>
      <c r="M438" s="3"/>
      <c r="N438" s="3"/>
      <c r="O438" s="3"/>
      <c r="P438" s="3"/>
      <c r="Q438" s="3"/>
      <c r="R438" s="3"/>
      <c r="S438" s="3"/>
      <c r="T438" s="3"/>
      <c r="U438" s="3"/>
      <c r="V438" s="3"/>
      <c r="W438" s="3"/>
    </row>
    <row r="439" spans="1:23" s="7" customFormat="1" ht="12.75" x14ac:dyDescent="0.2">
      <c r="A439" s="287"/>
      <c r="B439" s="59">
        <v>435</v>
      </c>
      <c r="C439" s="62"/>
      <c r="D439" s="62"/>
      <c r="E439" s="62"/>
      <c r="F439" s="75"/>
      <c r="G439" s="283"/>
      <c r="H439" s="63">
        <f t="shared" si="10"/>
        <v>0</v>
      </c>
      <c r="I439" s="281"/>
      <c r="J439" s="3"/>
      <c r="K439" s="3"/>
      <c r="L439" s="3"/>
      <c r="M439" s="3"/>
      <c r="N439" s="3"/>
      <c r="O439" s="3"/>
      <c r="P439" s="3"/>
      <c r="Q439" s="3"/>
      <c r="R439" s="3"/>
      <c r="S439" s="3"/>
      <c r="T439" s="3"/>
      <c r="U439" s="3"/>
      <c r="V439" s="3"/>
      <c r="W439" s="3"/>
    </row>
    <row r="440" spans="1:23" s="7" customFormat="1" ht="12.75" x14ac:dyDescent="0.2">
      <c r="A440" s="287"/>
      <c r="B440" s="59">
        <v>436</v>
      </c>
      <c r="C440" s="62"/>
      <c r="D440" s="62"/>
      <c r="E440" s="62"/>
      <c r="F440" s="75"/>
      <c r="G440" s="283"/>
      <c r="H440" s="63">
        <f t="shared" si="10"/>
        <v>0</v>
      </c>
      <c r="I440" s="281"/>
      <c r="J440" s="3"/>
      <c r="K440" s="3"/>
      <c r="L440" s="3"/>
      <c r="M440" s="3"/>
      <c r="N440" s="3"/>
      <c r="O440" s="3"/>
      <c r="P440" s="3"/>
      <c r="Q440" s="3"/>
      <c r="R440" s="3"/>
      <c r="S440" s="3"/>
      <c r="T440" s="3"/>
      <c r="U440" s="3"/>
      <c r="V440" s="3"/>
      <c r="W440" s="3"/>
    </row>
    <row r="441" spans="1:23" s="7" customFormat="1" ht="12.75" x14ac:dyDescent="0.2">
      <c r="A441" s="287"/>
      <c r="B441" s="59">
        <v>437</v>
      </c>
      <c r="C441" s="62"/>
      <c r="D441" s="62"/>
      <c r="E441" s="62"/>
      <c r="F441" s="75"/>
      <c r="G441" s="283"/>
      <c r="H441" s="63">
        <f t="shared" si="10"/>
        <v>0</v>
      </c>
      <c r="I441" s="281"/>
      <c r="J441" s="3"/>
      <c r="K441" s="3"/>
      <c r="L441" s="3"/>
      <c r="M441" s="3"/>
      <c r="N441" s="3"/>
      <c r="O441" s="3"/>
      <c r="P441" s="3"/>
      <c r="Q441" s="3"/>
      <c r="R441" s="3"/>
      <c r="S441" s="3"/>
      <c r="T441" s="3"/>
      <c r="U441" s="3"/>
      <c r="V441" s="3"/>
      <c r="W441" s="3"/>
    </row>
    <row r="442" spans="1:23" s="7" customFormat="1" ht="12.75" x14ac:dyDescent="0.2">
      <c r="A442" s="287"/>
      <c r="B442" s="59">
        <v>438</v>
      </c>
      <c r="C442" s="62"/>
      <c r="D442" s="62"/>
      <c r="E442" s="62"/>
      <c r="F442" s="75"/>
      <c r="G442" s="283"/>
      <c r="H442" s="63">
        <f t="shared" si="10"/>
        <v>0</v>
      </c>
      <c r="I442" s="281"/>
      <c r="J442" s="3"/>
      <c r="K442" s="3"/>
      <c r="L442" s="3"/>
      <c r="M442" s="3"/>
      <c r="N442" s="3"/>
      <c r="O442" s="3"/>
      <c r="P442" s="3"/>
      <c r="Q442" s="3"/>
      <c r="R442" s="3"/>
      <c r="S442" s="3"/>
      <c r="T442" s="3"/>
      <c r="U442" s="3"/>
      <c r="V442" s="3"/>
      <c r="W442" s="3"/>
    </row>
    <row r="443" spans="1:23" s="7" customFormat="1" ht="12.75" x14ac:dyDescent="0.2">
      <c r="A443" s="287"/>
      <c r="B443" s="59">
        <v>439</v>
      </c>
      <c r="C443" s="62"/>
      <c r="D443" s="62"/>
      <c r="E443" s="62"/>
      <c r="F443" s="75"/>
      <c r="G443" s="283"/>
      <c r="H443" s="63">
        <f t="shared" si="10"/>
        <v>0</v>
      </c>
      <c r="I443" s="281"/>
      <c r="J443" s="3"/>
      <c r="K443" s="3"/>
      <c r="L443" s="3"/>
      <c r="M443" s="3"/>
      <c r="N443" s="3"/>
      <c r="O443" s="3"/>
      <c r="P443" s="3"/>
      <c r="Q443" s="3"/>
      <c r="R443" s="3"/>
      <c r="S443" s="3"/>
      <c r="T443" s="3"/>
      <c r="U443" s="3"/>
      <c r="V443" s="3"/>
      <c r="W443" s="3"/>
    </row>
    <row r="444" spans="1:23" s="7" customFormat="1" ht="12.75" x14ac:dyDescent="0.2">
      <c r="A444" s="287"/>
      <c r="B444" s="59">
        <v>440</v>
      </c>
      <c r="C444" s="62"/>
      <c r="D444" s="62"/>
      <c r="E444" s="62"/>
      <c r="F444" s="75"/>
      <c r="G444" s="283"/>
      <c r="H444" s="63">
        <f t="shared" si="10"/>
        <v>0</v>
      </c>
      <c r="I444" s="281"/>
      <c r="J444" s="3"/>
      <c r="K444" s="3"/>
      <c r="L444" s="3"/>
      <c r="M444" s="3"/>
      <c r="N444" s="3"/>
      <c r="O444" s="3"/>
      <c r="P444" s="3"/>
      <c r="Q444" s="3"/>
      <c r="R444" s="3"/>
      <c r="S444" s="3"/>
      <c r="T444" s="3"/>
      <c r="U444" s="3"/>
      <c r="V444" s="3"/>
      <c r="W444" s="3"/>
    </row>
    <row r="445" spans="1:23" s="7" customFormat="1" ht="12.75" x14ac:dyDescent="0.2">
      <c r="A445" s="287"/>
      <c r="B445" s="59">
        <v>441</v>
      </c>
      <c r="C445" s="62"/>
      <c r="D445" s="62"/>
      <c r="E445" s="62"/>
      <c r="F445" s="75"/>
      <c r="G445" s="283"/>
      <c r="H445" s="63">
        <f t="shared" si="10"/>
        <v>0</v>
      </c>
      <c r="I445" s="281"/>
      <c r="J445" s="3"/>
      <c r="K445" s="3"/>
      <c r="L445" s="3"/>
      <c r="M445" s="3"/>
      <c r="N445" s="3"/>
      <c r="O445" s="3"/>
      <c r="P445" s="3"/>
      <c r="Q445" s="3"/>
      <c r="R445" s="3"/>
      <c r="S445" s="3"/>
      <c r="T445" s="3"/>
      <c r="U445" s="3"/>
      <c r="V445" s="3"/>
      <c r="W445" s="3"/>
    </row>
    <row r="446" spans="1:23" s="7" customFormat="1" ht="12.75" x14ac:dyDescent="0.2">
      <c r="A446" s="287"/>
      <c r="B446" s="59">
        <v>442</v>
      </c>
      <c r="C446" s="62"/>
      <c r="D446" s="62"/>
      <c r="E446" s="62"/>
      <c r="F446" s="75"/>
      <c r="G446" s="283"/>
      <c r="H446" s="63">
        <f t="shared" si="10"/>
        <v>0</v>
      </c>
      <c r="I446" s="281"/>
      <c r="J446" s="3"/>
      <c r="K446" s="3"/>
      <c r="L446" s="3"/>
      <c r="M446" s="3"/>
      <c r="N446" s="3"/>
      <c r="O446" s="3"/>
      <c r="P446" s="3"/>
      <c r="Q446" s="3"/>
      <c r="R446" s="3"/>
      <c r="S446" s="3"/>
      <c r="T446" s="3"/>
      <c r="U446" s="3"/>
      <c r="V446" s="3"/>
      <c r="W446" s="3"/>
    </row>
    <row r="447" spans="1:23" s="7" customFormat="1" ht="12.75" x14ac:dyDescent="0.2">
      <c r="A447" s="287"/>
      <c r="B447" s="59">
        <v>443</v>
      </c>
      <c r="C447" s="62"/>
      <c r="D447" s="62"/>
      <c r="E447" s="62"/>
      <c r="F447" s="75"/>
      <c r="G447" s="283"/>
      <c r="H447" s="63">
        <f t="shared" si="10"/>
        <v>0</v>
      </c>
      <c r="I447" s="281"/>
      <c r="J447" s="3"/>
      <c r="K447" s="3"/>
      <c r="L447" s="3"/>
      <c r="M447" s="3"/>
      <c r="N447" s="3"/>
      <c r="O447" s="3"/>
      <c r="P447" s="3"/>
      <c r="Q447" s="3"/>
      <c r="R447" s="3"/>
      <c r="S447" s="3"/>
      <c r="T447" s="3"/>
      <c r="U447" s="3"/>
      <c r="V447" s="3"/>
      <c r="W447" s="3"/>
    </row>
    <row r="448" spans="1:23" s="7" customFormat="1" ht="12.75" x14ac:dyDescent="0.2">
      <c r="A448" s="287"/>
      <c r="B448" s="59">
        <v>444</v>
      </c>
      <c r="C448" s="62"/>
      <c r="D448" s="62"/>
      <c r="E448" s="62"/>
      <c r="F448" s="75"/>
      <c r="G448" s="283"/>
      <c r="H448" s="63">
        <f t="shared" si="10"/>
        <v>0</v>
      </c>
      <c r="I448" s="281"/>
      <c r="J448" s="3"/>
      <c r="K448" s="3"/>
      <c r="L448" s="3"/>
      <c r="M448" s="3"/>
      <c r="N448" s="3"/>
      <c r="O448" s="3"/>
      <c r="P448" s="3"/>
      <c r="Q448" s="3"/>
      <c r="R448" s="3"/>
      <c r="S448" s="3"/>
      <c r="T448" s="3"/>
      <c r="U448" s="3"/>
      <c r="V448" s="3"/>
      <c r="W448" s="3"/>
    </row>
    <row r="449" spans="1:23" s="7" customFormat="1" ht="12.75" x14ac:dyDescent="0.2">
      <c r="A449" s="287"/>
      <c r="B449" s="59">
        <v>445</v>
      </c>
      <c r="C449" s="62"/>
      <c r="D449" s="62"/>
      <c r="E449" s="62"/>
      <c r="F449" s="75"/>
      <c r="G449" s="283"/>
      <c r="H449" s="63">
        <f t="shared" si="10"/>
        <v>0</v>
      </c>
      <c r="I449" s="281"/>
      <c r="J449" s="3"/>
      <c r="K449" s="3"/>
      <c r="L449" s="3"/>
      <c r="M449" s="3"/>
      <c r="N449" s="3"/>
      <c r="O449" s="3"/>
      <c r="P449" s="3"/>
      <c r="Q449" s="3"/>
      <c r="R449" s="3"/>
      <c r="S449" s="3"/>
      <c r="T449" s="3"/>
      <c r="U449" s="3"/>
      <c r="V449" s="3"/>
      <c r="W449" s="3"/>
    </row>
    <row r="450" spans="1:23" s="7" customFormat="1" ht="12.75" x14ac:dyDescent="0.2">
      <c r="A450" s="287"/>
      <c r="B450" s="59">
        <v>446</v>
      </c>
      <c r="C450" s="62"/>
      <c r="D450" s="62"/>
      <c r="E450" s="62"/>
      <c r="F450" s="75"/>
      <c r="G450" s="283"/>
      <c r="H450" s="63">
        <f t="shared" si="10"/>
        <v>0</v>
      </c>
      <c r="I450" s="281"/>
      <c r="J450" s="3"/>
      <c r="K450" s="3"/>
      <c r="L450" s="3"/>
      <c r="M450" s="3"/>
      <c r="N450" s="3"/>
      <c r="O450" s="3"/>
      <c r="P450" s="3"/>
      <c r="Q450" s="3"/>
      <c r="R450" s="3"/>
      <c r="S450" s="3"/>
      <c r="T450" s="3"/>
      <c r="U450" s="3"/>
      <c r="V450" s="3"/>
      <c r="W450" s="3"/>
    </row>
    <row r="451" spans="1:23" s="7" customFormat="1" ht="12.75" x14ac:dyDescent="0.2">
      <c r="A451" s="287"/>
      <c r="B451" s="59">
        <v>447</v>
      </c>
      <c r="C451" s="62"/>
      <c r="D451" s="62"/>
      <c r="E451" s="62"/>
      <c r="F451" s="75"/>
      <c r="G451" s="283"/>
      <c r="H451" s="63">
        <f t="shared" si="10"/>
        <v>0</v>
      </c>
      <c r="I451" s="281"/>
      <c r="J451" s="3"/>
      <c r="K451" s="3"/>
      <c r="L451" s="3"/>
      <c r="M451" s="3"/>
      <c r="N451" s="3"/>
      <c r="O451" s="3"/>
      <c r="P451" s="3"/>
      <c r="Q451" s="3"/>
      <c r="R451" s="3"/>
      <c r="S451" s="3"/>
      <c r="T451" s="3"/>
      <c r="U451" s="3"/>
      <c r="V451" s="3"/>
      <c r="W451" s="3"/>
    </row>
    <row r="452" spans="1:23" s="7" customFormat="1" ht="12.75" x14ac:dyDescent="0.2">
      <c r="A452" s="287"/>
      <c r="B452" s="59">
        <v>448</v>
      </c>
      <c r="C452" s="62"/>
      <c r="D452" s="62"/>
      <c r="E452" s="62"/>
      <c r="F452" s="75"/>
      <c r="G452" s="283"/>
      <c r="H452" s="63">
        <f t="shared" si="10"/>
        <v>0</v>
      </c>
      <c r="I452" s="281"/>
      <c r="J452" s="3"/>
      <c r="K452" s="3"/>
      <c r="L452" s="3"/>
      <c r="M452" s="3"/>
      <c r="N452" s="3"/>
      <c r="O452" s="3"/>
      <c r="P452" s="3"/>
      <c r="Q452" s="3"/>
      <c r="R452" s="3"/>
      <c r="S452" s="3"/>
      <c r="T452" s="3"/>
      <c r="U452" s="3"/>
      <c r="V452" s="3"/>
      <c r="W452" s="3"/>
    </row>
    <row r="453" spans="1:23" s="7" customFormat="1" ht="12.75" x14ac:dyDescent="0.2">
      <c r="A453" s="287"/>
      <c r="B453" s="59">
        <v>449</v>
      </c>
      <c r="C453" s="62"/>
      <c r="D453" s="62"/>
      <c r="E453" s="62"/>
      <c r="F453" s="75"/>
      <c r="G453" s="283"/>
      <c r="H453" s="63">
        <f t="shared" si="10"/>
        <v>0</v>
      </c>
      <c r="I453" s="281"/>
      <c r="J453" s="3"/>
      <c r="K453" s="3"/>
      <c r="L453" s="3"/>
      <c r="M453" s="3"/>
      <c r="N453" s="3"/>
      <c r="O453" s="3"/>
      <c r="P453" s="3"/>
      <c r="Q453" s="3"/>
      <c r="R453" s="3"/>
      <c r="S453" s="3"/>
      <c r="T453" s="3"/>
      <c r="U453" s="3"/>
      <c r="V453" s="3"/>
      <c r="W453" s="3"/>
    </row>
    <row r="454" spans="1:23" s="7" customFormat="1" ht="12.75" x14ac:dyDescent="0.2">
      <c r="A454" s="287"/>
      <c r="B454" s="59">
        <v>450</v>
      </c>
      <c r="C454" s="62"/>
      <c r="D454" s="62"/>
      <c r="E454" s="62"/>
      <c r="F454" s="75"/>
      <c r="G454" s="283"/>
      <c r="H454" s="63">
        <f t="shared" si="10"/>
        <v>0</v>
      </c>
      <c r="I454" s="281"/>
      <c r="J454" s="3"/>
      <c r="K454" s="3"/>
      <c r="L454" s="3"/>
      <c r="M454" s="3"/>
      <c r="N454" s="3"/>
      <c r="O454" s="3"/>
      <c r="P454" s="3"/>
      <c r="Q454" s="3"/>
      <c r="R454" s="3"/>
      <c r="S454" s="3"/>
      <c r="T454" s="3"/>
      <c r="U454" s="3"/>
      <c r="V454" s="3"/>
      <c r="W454" s="3"/>
    </row>
    <row r="455" spans="1:23" s="7" customFormat="1" ht="12.75" x14ac:dyDescent="0.2">
      <c r="A455" s="287"/>
      <c r="B455" s="59">
        <v>451</v>
      </c>
      <c r="C455" s="62"/>
      <c r="D455" s="62"/>
      <c r="E455" s="62"/>
      <c r="F455" s="75"/>
      <c r="G455" s="283"/>
      <c r="H455" s="63">
        <f t="shared" si="10"/>
        <v>0</v>
      </c>
      <c r="I455" s="281"/>
      <c r="J455" s="3"/>
      <c r="K455" s="3"/>
      <c r="L455" s="3"/>
      <c r="M455" s="3"/>
      <c r="N455" s="3"/>
      <c r="O455" s="3"/>
      <c r="P455" s="3"/>
      <c r="Q455" s="3"/>
      <c r="R455" s="3"/>
      <c r="S455" s="3"/>
      <c r="T455" s="3"/>
      <c r="U455" s="3"/>
      <c r="V455" s="3"/>
      <c r="W455" s="3"/>
    </row>
    <row r="456" spans="1:23" s="7" customFormat="1" ht="12.75" x14ac:dyDescent="0.2">
      <c r="A456" s="287"/>
      <c r="B456" s="59">
        <v>452</v>
      </c>
      <c r="C456" s="62"/>
      <c r="D456" s="62"/>
      <c r="E456" s="62"/>
      <c r="F456" s="75"/>
      <c r="G456" s="283"/>
      <c r="H456" s="63">
        <f t="shared" si="10"/>
        <v>0</v>
      </c>
      <c r="I456" s="281"/>
      <c r="J456" s="3"/>
      <c r="K456" s="3"/>
      <c r="L456" s="3"/>
      <c r="M456" s="3"/>
      <c r="N456" s="3"/>
      <c r="O456" s="3"/>
      <c r="P456" s="3"/>
      <c r="Q456" s="3"/>
      <c r="R456" s="3"/>
      <c r="S456" s="3"/>
      <c r="T456" s="3"/>
      <c r="U456" s="3"/>
      <c r="V456" s="3"/>
      <c r="W456" s="3"/>
    </row>
    <row r="457" spans="1:23" s="7" customFormat="1" ht="12.75" x14ac:dyDescent="0.2">
      <c r="A457" s="287"/>
      <c r="B457" s="59">
        <v>453</v>
      </c>
      <c r="C457" s="62"/>
      <c r="D457" s="62"/>
      <c r="E457" s="62"/>
      <c r="F457" s="75"/>
      <c r="G457" s="283"/>
      <c r="H457" s="63">
        <f t="shared" si="10"/>
        <v>0</v>
      </c>
      <c r="I457" s="281"/>
      <c r="J457" s="3"/>
      <c r="K457" s="3"/>
      <c r="L457" s="3"/>
      <c r="M457" s="3"/>
      <c r="N457" s="3"/>
      <c r="O457" s="3"/>
      <c r="P457" s="3"/>
      <c r="Q457" s="3"/>
      <c r="R457" s="3"/>
      <c r="S457" s="3"/>
      <c r="T457" s="3"/>
      <c r="U457" s="3"/>
      <c r="V457" s="3"/>
      <c r="W457" s="3"/>
    </row>
    <row r="458" spans="1:23" s="7" customFormat="1" ht="12.75" x14ac:dyDescent="0.2">
      <c r="A458" s="287"/>
      <c r="B458" s="59">
        <v>454</v>
      </c>
      <c r="C458" s="62"/>
      <c r="D458" s="62"/>
      <c r="E458" s="62"/>
      <c r="F458" s="75"/>
      <c r="G458" s="283"/>
      <c r="H458" s="63">
        <f t="shared" si="10"/>
        <v>0</v>
      </c>
      <c r="I458" s="281"/>
      <c r="J458" s="3"/>
      <c r="K458" s="3"/>
      <c r="L458" s="3"/>
      <c r="M458" s="3"/>
      <c r="N458" s="3"/>
      <c r="O458" s="3"/>
      <c r="P458" s="3"/>
      <c r="Q458" s="3"/>
      <c r="R458" s="3"/>
      <c r="S458" s="3"/>
      <c r="T458" s="3"/>
      <c r="U458" s="3"/>
      <c r="V458" s="3"/>
      <c r="W458" s="3"/>
    </row>
    <row r="459" spans="1:23" s="7" customFormat="1" ht="12.75" x14ac:dyDescent="0.2">
      <c r="A459" s="287"/>
      <c r="B459" s="59">
        <v>455</v>
      </c>
      <c r="C459" s="62"/>
      <c r="D459" s="62"/>
      <c r="E459" s="62"/>
      <c r="F459" s="75"/>
      <c r="G459" s="283"/>
      <c r="H459" s="63">
        <f t="shared" si="10"/>
        <v>0</v>
      </c>
      <c r="I459" s="281"/>
      <c r="J459" s="3"/>
      <c r="K459" s="3"/>
      <c r="L459" s="3"/>
      <c r="M459" s="3"/>
      <c r="N459" s="3"/>
      <c r="O459" s="3"/>
      <c r="P459" s="3"/>
      <c r="Q459" s="3"/>
      <c r="R459" s="3"/>
      <c r="S459" s="3"/>
      <c r="T459" s="3"/>
      <c r="U459" s="3"/>
      <c r="V459" s="3"/>
      <c r="W459" s="3"/>
    </row>
    <row r="460" spans="1:23" s="7" customFormat="1" ht="12.75" x14ac:dyDescent="0.2">
      <c r="A460" s="287"/>
      <c r="B460" s="59">
        <v>456</v>
      </c>
      <c r="C460" s="62"/>
      <c r="D460" s="62"/>
      <c r="E460" s="62"/>
      <c r="F460" s="75"/>
      <c r="G460" s="283"/>
      <c r="H460" s="63">
        <f t="shared" si="10"/>
        <v>0</v>
      </c>
      <c r="I460" s="281"/>
      <c r="J460" s="3"/>
      <c r="K460" s="3"/>
      <c r="L460" s="3"/>
      <c r="M460" s="3"/>
      <c r="N460" s="3"/>
      <c r="O460" s="3"/>
      <c r="P460" s="3"/>
      <c r="Q460" s="3"/>
      <c r="R460" s="3"/>
      <c r="S460" s="3"/>
      <c r="T460" s="3"/>
      <c r="U460" s="3"/>
      <c r="V460" s="3"/>
      <c r="W460" s="3"/>
    </row>
    <row r="461" spans="1:23" s="7" customFormat="1" ht="12.75" x14ac:dyDescent="0.2">
      <c r="A461" s="287"/>
      <c r="B461" s="59">
        <v>457</v>
      </c>
      <c r="C461" s="62"/>
      <c r="D461" s="62"/>
      <c r="E461" s="62"/>
      <c r="F461" s="75"/>
      <c r="G461" s="283"/>
      <c r="H461" s="63">
        <f t="shared" si="10"/>
        <v>0</v>
      </c>
      <c r="I461" s="281"/>
      <c r="J461" s="3"/>
      <c r="K461" s="3"/>
      <c r="L461" s="3"/>
      <c r="M461" s="3"/>
      <c r="N461" s="3"/>
      <c r="O461" s="3"/>
      <c r="P461" s="3"/>
      <c r="Q461" s="3"/>
      <c r="R461" s="3"/>
      <c r="S461" s="3"/>
      <c r="T461" s="3"/>
      <c r="U461" s="3"/>
      <c r="V461" s="3"/>
      <c r="W461" s="3"/>
    </row>
    <row r="462" spans="1:23" s="7" customFormat="1" ht="12.75" x14ac:dyDescent="0.2">
      <c r="A462" s="287"/>
      <c r="B462" s="59">
        <v>458</v>
      </c>
      <c r="C462" s="62"/>
      <c r="D462" s="62"/>
      <c r="E462" s="62"/>
      <c r="F462" s="75"/>
      <c r="G462" s="283"/>
      <c r="H462" s="63">
        <f t="shared" si="10"/>
        <v>0</v>
      </c>
      <c r="I462" s="281"/>
      <c r="J462" s="3"/>
      <c r="K462" s="3"/>
      <c r="L462" s="3"/>
      <c r="M462" s="3"/>
      <c r="N462" s="3"/>
      <c r="O462" s="3"/>
      <c r="P462" s="3"/>
      <c r="Q462" s="3"/>
      <c r="R462" s="3"/>
      <c r="S462" s="3"/>
      <c r="T462" s="3"/>
      <c r="U462" s="3"/>
      <c r="V462" s="3"/>
      <c r="W462" s="3"/>
    </row>
    <row r="463" spans="1:23" s="7" customFormat="1" ht="12.75" x14ac:dyDescent="0.2">
      <c r="A463" s="287"/>
      <c r="B463" s="59">
        <v>459</v>
      </c>
      <c r="C463" s="62"/>
      <c r="D463" s="62"/>
      <c r="E463" s="62"/>
      <c r="F463" s="75"/>
      <c r="G463" s="283"/>
      <c r="H463" s="63">
        <f t="shared" si="10"/>
        <v>0</v>
      </c>
      <c r="I463" s="281"/>
      <c r="J463" s="3"/>
      <c r="K463" s="3"/>
      <c r="L463" s="3"/>
      <c r="M463" s="3"/>
      <c r="N463" s="3"/>
      <c r="O463" s="3"/>
      <c r="P463" s="3"/>
      <c r="Q463" s="3"/>
      <c r="R463" s="3"/>
      <c r="S463" s="3"/>
      <c r="T463" s="3"/>
      <c r="U463" s="3"/>
      <c r="V463" s="3"/>
      <c r="W463" s="3"/>
    </row>
    <row r="464" spans="1:23" s="7" customFormat="1" ht="12.75" x14ac:dyDescent="0.2">
      <c r="A464" s="287"/>
      <c r="B464" s="59">
        <v>460</v>
      </c>
      <c r="C464" s="62"/>
      <c r="D464" s="62"/>
      <c r="E464" s="62"/>
      <c r="F464" s="75"/>
      <c r="G464" s="283"/>
      <c r="H464" s="63">
        <f t="shared" si="10"/>
        <v>0</v>
      </c>
      <c r="I464" s="281"/>
      <c r="J464" s="3"/>
      <c r="K464" s="3"/>
      <c r="L464" s="3"/>
      <c r="M464" s="3"/>
      <c r="N464" s="3"/>
      <c r="O464" s="3"/>
      <c r="P464" s="3"/>
      <c r="Q464" s="3"/>
      <c r="R464" s="3"/>
      <c r="S464" s="3"/>
      <c r="T464" s="3"/>
      <c r="U464" s="3"/>
      <c r="V464" s="3"/>
      <c r="W464" s="3"/>
    </row>
    <row r="465" spans="1:23" s="7" customFormat="1" ht="12.75" x14ac:dyDescent="0.2">
      <c r="A465" s="287"/>
      <c r="B465" s="59">
        <v>461</v>
      </c>
      <c r="C465" s="62"/>
      <c r="D465" s="62"/>
      <c r="E465" s="62"/>
      <c r="F465" s="75"/>
      <c r="G465" s="283"/>
      <c r="H465" s="63">
        <f t="shared" si="10"/>
        <v>0</v>
      </c>
      <c r="I465" s="281"/>
      <c r="J465" s="3"/>
      <c r="K465" s="3"/>
      <c r="L465" s="3"/>
      <c r="M465" s="3"/>
      <c r="N465" s="3"/>
      <c r="O465" s="3"/>
      <c r="P465" s="3"/>
      <c r="Q465" s="3"/>
      <c r="R465" s="3"/>
      <c r="S465" s="3"/>
      <c r="T465" s="3"/>
      <c r="U465" s="3"/>
      <c r="V465" s="3"/>
      <c r="W465" s="3"/>
    </row>
    <row r="466" spans="1:23" s="7" customFormat="1" ht="12.75" x14ac:dyDescent="0.2">
      <c r="A466" s="287"/>
      <c r="B466" s="59">
        <v>462</v>
      </c>
      <c r="C466" s="62"/>
      <c r="D466" s="62"/>
      <c r="E466" s="62"/>
      <c r="F466" s="75"/>
      <c r="G466" s="283"/>
      <c r="H466" s="63">
        <f t="shared" si="10"/>
        <v>0</v>
      </c>
      <c r="I466" s="281"/>
      <c r="J466" s="3"/>
      <c r="K466" s="3"/>
      <c r="L466" s="3"/>
      <c r="M466" s="3"/>
      <c r="N466" s="3"/>
      <c r="O466" s="3"/>
      <c r="P466" s="3"/>
      <c r="Q466" s="3"/>
      <c r="R466" s="3"/>
      <c r="S466" s="3"/>
      <c r="T466" s="3"/>
      <c r="U466" s="3"/>
      <c r="V466" s="3"/>
      <c r="W466" s="3"/>
    </row>
    <row r="467" spans="1:23" s="7" customFormat="1" ht="12.75" x14ac:dyDescent="0.2">
      <c r="A467" s="287"/>
      <c r="B467" s="59">
        <v>463</v>
      </c>
      <c r="C467" s="62"/>
      <c r="D467" s="62"/>
      <c r="E467" s="62"/>
      <c r="F467" s="75"/>
      <c r="G467" s="283"/>
      <c r="H467" s="63">
        <f t="shared" si="10"/>
        <v>0</v>
      </c>
      <c r="I467" s="281"/>
      <c r="J467" s="3"/>
      <c r="K467" s="3"/>
      <c r="L467" s="3"/>
      <c r="M467" s="3"/>
      <c r="N467" s="3"/>
      <c r="O467" s="3"/>
      <c r="P467" s="3"/>
      <c r="Q467" s="3"/>
      <c r="R467" s="3"/>
      <c r="S467" s="3"/>
      <c r="T467" s="3"/>
      <c r="U467" s="3"/>
      <c r="V467" s="3"/>
      <c r="W467" s="3"/>
    </row>
    <row r="468" spans="1:23" s="7" customFormat="1" ht="12.75" x14ac:dyDescent="0.2">
      <c r="A468" s="287"/>
      <c r="B468" s="59">
        <v>464</v>
      </c>
      <c r="C468" s="62"/>
      <c r="D468" s="62"/>
      <c r="E468" s="62"/>
      <c r="F468" s="75"/>
      <c r="G468" s="283"/>
      <c r="H468" s="63">
        <f t="shared" si="10"/>
        <v>0</v>
      </c>
      <c r="I468" s="281"/>
      <c r="J468" s="3"/>
      <c r="K468" s="3"/>
      <c r="L468" s="3"/>
      <c r="M468" s="3"/>
      <c r="N468" s="3"/>
      <c r="O468" s="3"/>
      <c r="P468" s="3"/>
      <c r="Q468" s="3"/>
      <c r="R468" s="3"/>
      <c r="S468" s="3"/>
      <c r="T468" s="3"/>
      <c r="U468" s="3"/>
      <c r="V468" s="3"/>
      <c r="W468" s="3"/>
    </row>
    <row r="469" spans="1:23" s="7" customFormat="1" ht="12.75" x14ac:dyDescent="0.2">
      <c r="A469" s="287"/>
      <c r="B469" s="59">
        <v>465</v>
      </c>
      <c r="C469" s="62"/>
      <c r="D469" s="62"/>
      <c r="E469" s="62"/>
      <c r="F469" s="75"/>
      <c r="G469" s="283"/>
      <c r="H469" s="63">
        <f t="shared" si="10"/>
        <v>0</v>
      </c>
      <c r="I469" s="281"/>
      <c r="J469" s="3"/>
      <c r="K469" s="3"/>
      <c r="L469" s="3"/>
      <c r="M469" s="3"/>
      <c r="N469" s="3"/>
      <c r="O469" s="3"/>
      <c r="P469" s="3"/>
      <c r="Q469" s="3"/>
      <c r="R469" s="3"/>
      <c r="S469" s="3"/>
      <c r="T469" s="3"/>
      <c r="U469" s="3"/>
      <c r="V469" s="3"/>
      <c r="W469" s="3"/>
    </row>
    <row r="470" spans="1:23" s="7" customFormat="1" ht="12.75" x14ac:dyDescent="0.2">
      <c r="A470" s="287"/>
      <c r="B470" s="59">
        <v>466</v>
      </c>
      <c r="C470" s="62"/>
      <c r="D470" s="62"/>
      <c r="E470" s="62"/>
      <c r="F470" s="75"/>
      <c r="G470" s="283"/>
      <c r="H470" s="63">
        <f t="shared" si="10"/>
        <v>0</v>
      </c>
      <c r="I470" s="281"/>
      <c r="J470" s="3"/>
      <c r="K470" s="3"/>
      <c r="L470" s="3"/>
      <c r="M470" s="3"/>
      <c r="N470" s="3"/>
      <c r="O470" s="3"/>
      <c r="P470" s="3"/>
      <c r="Q470" s="3"/>
      <c r="R470" s="3"/>
      <c r="S470" s="3"/>
      <c r="T470" s="3"/>
      <c r="U470" s="3"/>
      <c r="V470" s="3"/>
      <c r="W470" s="3"/>
    </row>
    <row r="471" spans="1:23" s="7" customFormat="1" ht="12.75" x14ac:dyDescent="0.2">
      <c r="A471" s="287"/>
      <c r="B471" s="59">
        <v>467</v>
      </c>
      <c r="C471" s="62"/>
      <c r="D471" s="62"/>
      <c r="E471" s="62"/>
      <c r="F471" s="75"/>
      <c r="G471" s="283"/>
      <c r="H471" s="63">
        <f t="shared" si="10"/>
        <v>0</v>
      </c>
      <c r="I471" s="281"/>
      <c r="J471" s="3"/>
      <c r="K471" s="3"/>
      <c r="L471" s="3"/>
      <c r="M471" s="3"/>
      <c r="N471" s="3"/>
      <c r="O471" s="3"/>
      <c r="P471" s="3"/>
      <c r="Q471" s="3"/>
      <c r="R471" s="3"/>
      <c r="S471" s="3"/>
      <c r="T471" s="3"/>
      <c r="U471" s="3"/>
      <c r="V471" s="3"/>
      <c r="W471" s="3"/>
    </row>
    <row r="472" spans="1:23" s="7" customFormat="1" ht="12.75" x14ac:dyDescent="0.2">
      <c r="A472" s="287"/>
      <c r="B472" s="59">
        <v>468</v>
      </c>
      <c r="C472" s="62"/>
      <c r="D472" s="62"/>
      <c r="E472" s="62"/>
      <c r="F472" s="75"/>
      <c r="G472" s="283"/>
      <c r="H472" s="63">
        <f t="shared" si="10"/>
        <v>0</v>
      </c>
      <c r="I472" s="281"/>
      <c r="J472" s="3"/>
      <c r="K472" s="3"/>
      <c r="L472" s="3"/>
      <c r="M472" s="3"/>
      <c r="N472" s="3"/>
      <c r="O472" s="3"/>
      <c r="P472" s="3"/>
      <c r="Q472" s="3"/>
      <c r="R472" s="3"/>
      <c r="S472" s="3"/>
      <c r="T472" s="3"/>
      <c r="U472" s="3"/>
      <c r="V472" s="3"/>
      <c r="W472" s="3"/>
    </row>
    <row r="473" spans="1:23" s="7" customFormat="1" ht="12.75" x14ac:dyDescent="0.2">
      <c r="A473" s="287"/>
      <c r="B473" s="59">
        <v>469</v>
      </c>
      <c r="C473" s="62"/>
      <c r="D473" s="62"/>
      <c r="E473" s="62"/>
      <c r="F473" s="75"/>
      <c r="G473" s="283"/>
      <c r="H473" s="63">
        <f t="shared" si="10"/>
        <v>0</v>
      </c>
      <c r="I473" s="281"/>
      <c r="J473" s="3"/>
      <c r="K473" s="3"/>
      <c r="L473" s="3"/>
      <c r="M473" s="3"/>
      <c r="N473" s="3"/>
      <c r="O473" s="3"/>
      <c r="P473" s="3"/>
      <c r="Q473" s="3"/>
      <c r="R473" s="3"/>
      <c r="S473" s="3"/>
      <c r="T473" s="3"/>
      <c r="U473" s="3"/>
      <c r="V473" s="3"/>
      <c r="W473" s="3"/>
    </row>
    <row r="474" spans="1:23" s="7" customFormat="1" ht="12.75" x14ac:dyDescent="0.2">
      <c r="A474" s="287"/>
      <c r="B474" s="59">
        <v>470</v>
      </c>
      <c r="C474" s="62"/>
      <c r="D474" s="62"/>
      <c r="E474" s="62"/>
      <c r="F474" s="75"/>
      <c r="G474" s="283"/>
      <c r="H474" s="63">
        <f t="shared" si="10"/>
        <v>0</v>
      </c>
      <c r="I474" s="281"/>
      <c r="J474" s="3"/>
      <c r="K474" s="3"/>
      <c r="L474" s="3"/>
      <c r="M474" s="3"/>
      <c r="N474" s="3"/>
      <c r="O474" s="3"/>
      <c r="P474" s="3"/>
      <c r="Q474" s="3"/>
      <c r="R474" s="3"/>
      <c r="S474" s="3"/>
      <c r="T474" s="3"/>
      <c r="U474" s="3"/>
      <c r="V474" s="3"/>
      <c r="W474" s="3"/>
    </row>
    <row r="475" spans="1:23" s="7" customFormat="1" ht="12.75" x14ac:dyDescent="0.2">
      <c r="A475" s="287"/>
      <c r="B475" s="59">
        <v>471</v>
      </c>
      <c r="C475" s="62"/>
      <c r="D475" s="62"/>
      <c r="E475" s="62"/>
      <c r="F475" s="75"/>
      <c r="G475" s="283"/>
      <c r="H475" s="63">
        <f t="shared" si="10"/>
        <v>0</v>
      </c>
      <c r="I475" s="281"/>
      <c r="J475" s="3"/>
      <c r="K475" s="3"/>
      <c r="L475" s="3"/>
      <c r="M475" s="3"/>
      <c r="N475" s="3"/>
      <c r="O475" s="3"/>
      <c r="P475" s="3"/>
      <c r="Q475" s="3"/>
      <c r="R475" s="3"/>
      <c r="S475" s="3"/>
      <c r="T475" s="3"/>
      <c r="U475" s="3"/>
      <c r="V475" s="3"/>
      <c r="W475" s="3"/>
    </row>
    <row r="476" spans="1:23" s="7" customFormat="1" ht="12.75" x14ac:dyDescent="0.2">
      <c r="A476" s="287"/>
      <c r="B476" s="59">
        <v>472</v>
      </c>
      <c r="C476" s="62"/>
      <c r="D476" s="62"/>
      <c r="E476" s="62"/>
      <c r="F476" s="75"/>
      <c r="G476" s="283"/>
      <c r="H476" s="63">
        <f t="shared" si="10"/>
        <v>0</v>
      </c>
      <c r="I476" s="281"/>
      <c r="J476" s="3"/>
      <c r="K476" s="3"/>
      <c r="L476" s="3"/>
      <c r="M476" s="3"/>
      <c r="N476" s="3"/>
      <c r="O476" s="3"/>
      <c r="P476" s="3"/>
      <c r="Q476" s="3"/>
      <c r="R476" s="3"/>
      <c r="S476" s="3"/>
      <c r="T476" s="3"/>
      <c r="U476" s="3"/>
      <c r="V476" s="3"/>
      <c r="W476" s="3"/>
    </row>
    <row r="477" spans="1:23" s="7" customFormat="1" ht="12.75" x14ac:dyDescent="0.2">
      <c r="A477" s="287"/>
      <c r="B477" s="59">
        <v>473</v>
      </c>
      <c r="C477" s="62"/>
      <c r="D477" s="62"/>
      <c r="E477" s="62"/>
      <c r="F477" s="75"/>
      <c r="G477" s="283"/>
      <c r="H477" s="63">
        <f t="shared" si="10"/>
        <v>0</v>
      </c>
      <c r="I477" s="281"/>
      <c r="J477" s="3"/>
      <c r="K477" s="3"/>
      <c r="L477" s="3"/>
      <c r="M477" s="3"/>
      <c r="N477" s="3"/>
      <c r="O477" s="3"/>
      <c r="P477" s="3"/>
      <c r="Q477" s="3"/>
      <c r="R477" s="3"/>
      <c r="S477" s="3"/>
      <c r="T477" s="3"/>
      <c r="U477" s="3"/>
      <c r="V477" s="3"/>
      <c r="W477" s="3"/>
    </row>
    <row r="478" spans="1:23" s="7" customFormat="1" ht="12.75" x14ac:dyDescent="0.2">
      <c r="A478" s="287"/>
      <c r="B478" s="59">
        <v>474</v>
      </c>
      <c r="C478" s="62"/>
      <c r="D478" s="62"/>
      <c r="E478" s="62"/>
      <c r="F478" s="75"/>
      <c r="G478" s="283"/>
      <c r="H478" s="63">
        <f t="shared" si="10"/>
        <v>0</v>
      </c>
      <c r="I478" s="281"/>
      <c r="J478" s="3"/>
      <c r="K478" s="3"/>
      <c r="L478" s="3"/>
      <c r="M478" s="3"/>
      <c r="N478" s="3"/>
      <c r="O478" s="3"/>
      <c r="P478" s="3"/>
      <c r="Q478" s="3"/>
      <c r="R478" s="3"/>
      <c r="S478" s="3"/>
      <c r="T478" s="3"/>
      <c r="U478" s="3"/>
      <c r="V478" s="3"/>
      <c r="W478" s="3"/>
    </row>
    <row r="479" spans="1:23" s="7" customFormat="1" ht="12.75" x14ac:dyDescent="0.2">
      <c r="A479" s="287"/>
      <c r="B479" s="59">
        <v>475</v>
      </c>
      <c r="C479" s="62"/>
      <c r="D479" s="62"/>
      <c r="E479" s="62"/>
      <c r="F479" s="75"/>
      <c r="G479" s="283"/>
      <c r="H479" s="63">
        <f t="shared" si="10"/>
        <v>0</v>
      </c>
      <c r="I479" s="281"/>
      <c r="J479" s="3"/>
      <c r="K479" s="3"/>
      <c r="L479" s="3"/>
      <c r="M479" s="3"/>
      <c r="N479" s="3"/>
      <c r="O479" s="3"/>
      <c r="P479" s="3"/>
      <c r="Q479" s="3"/>
      <c r="R479" s="3"/>
      <c r="S479" s="3"/>
      <c r="T479" s="3"/>
      <c r="U479" s="3"/>
      <c r="V479" s="3"/>
      <c r="W479" s="3"/>
    </row>
    <row r="480" spans="1:23" s="7" customFormat="1" ht="12.75" x14ac:dyDescent="0.2">
      <c r="A480" s="287"/>
      <c r="B480" s="59">
        <v>476</v>
      </c>
      <c r="C480" s="62"/>
      <c r="D480" s="62"/>
      <c r="E480" s="62"/>
      <c r="F480" s="75"/>
      <c r="G480" s="283"/>
      <c r="H480" s="63">
        <f t="shared" si="10"/>
        <v>0</v>
      </c>
      <c r="I480" s="281"/>
      <c r="J480" s="3"/>
      <c r="K480" s="3"/>
      <c r="L480" s="3"/>
      <c r="M480" s="3"/>
      <c r="N480" s="3"/>
      <c r="O480" s="3"/>
      <c r="P480" s="3"/>
      <c r="Q480" s="3"/>
      <c r="R480" s="3"/>
      <c r="S480" s="3"/>
      <c r="T480" s="3"/>
      <c r="U480" s="3"/>
      <c r="V480" s="3"/>
      <c r="W480" s="3"/>
    </row>
    <row r="481" spans="1:23" s="7" customFormat="1" ht="12.75" x14ac:dyDescent="0.2">
      <c r="A481" s="287"/>
      <c r="B481" s="59">
        <v>477</v>
      </c>
      <c r="C481" s="62"/>
      <c r="D481" s="62"/>
      <c r="E481" s="62"/>
      <c r="F481" s="75"/>
      <c r="G481" s="283"/>
      <c r="H481" s="63">
        <f t="shared" si="10"/>
        <v>0</v>
      </c>
      <c r="I481" s="281"/>
      <c r="J481" s="3"/>
      <c r="K481" s="3"/>
      <c r="L481" s="3"/>
      <c r="M481" s="3"/>
      <c r="N481" s="3"/>
      <c r="O481" s="3"/>
      <c r="P481" s="3"/>
      <c r="Q481" s="3"/>
      <c r="R481" s="3"/>
      <c r="S481" s="3"/>
      <c r="T481" s="3"/>
      <c r="U481" s="3"/>
      <c r="V481" s="3"/>
      <c r="W481" s="3"/>
    </row>
    <row r="482" spans="1:23" s="7" customFormat="1" ht="12.75" x14ac:dyDescent="0.2">
      <c r="A482" s="287"/>
      <c r="B482" s="59">
        <v>478</v>
      </c>
      <c r="C482" s="62"/>
      <c r="D482" s="62"/>
      <c r="E482" s="62"/>
      <c r="F482" s="75"/>
      <c r="G482" s="283"/>
      <c r="H482" s="63">
        <f t="shared" si="10"/>
        <v>0</v>
      </c>
      <c r="I482" s="281"/>
      <c r="J482" s="3"/>
      <c r="K482" s="3"/>
      <c r="L482" s="3"/>
      <c r="M482" s="3"/>
      <c r="N482" s="3"/>
      <c r="O482" s="3"/>
      <c r="P482" s="3"/>
      <c r="Q482" s="3"/>
      <c r="R482" s="3"/>
      <c r="S482" s="3"/>
      <c r="T482" s="3"/>
      <c r="U482" s="3"/>
      <c r="V482" s="3"/>
      <c r="W482" s="3"/>
    </row>
    <row r="483" spans="1:23" s="7" customFormat="1" ht="12.75" x14ac:dyDescent="0.2">
      <c r="A483" s="287"/>
      <c r="B483" s="59">
        <v>479</v>
      </c>
      <c r="C483" s="62"/>
      <c r="D483" s="62"/>
      <c r="E483" s="62"/>
      <c r="F483" s="75"/>
      <c r="G483" s="283"/>
      <c r="H483" s="63">
        <f t="shared" si="10"/>
        <v>0</v>
      </c>
      <c r="I483" s="281"/>
      <c r="J483" s="3"/>
      <c r="K483" s="3"/>
      <c r="L483" s="3"/>
      <c r="M483" s="3"/>
      <c r="N483" s="3"/>
      <c r="O483" s="3"/>
      <c r="P483" s="3"/>
      <c r="Q483" s="3"/>
      <c r="R483" s="3"/>
      <c r="S483" s="3"/>
      <c r="T483" s="3"/>
      <c r="U483" s="3"/>
      <c r="V483" s="3"/>
      <c r="W483" s="3"/>
    </row>
    <row r="484" spans="1:23" s="7" customFormat="1" ht="12.75" x14ac:dyDescent="0.2">
      <c r="A484" s="287"/>
      <c r="B484" s="59">
        <v>480</v>
      </c>
      <c r="C484" s="62"/>
      <c r="D484" s="62"/>
      <c r="E484" s="62"/>
      <c r="F484" s="75"/>
      <c r="G484" s="283"/>
      <c r="H484" s="63">
        <f t="shared" si="10"/>
        <v>0</v>
      </c>
      <c r="I484" s="281"/>
      <c r="J484" s="3"/>
      <c r="K484" s="3"/>
      <c r="L484" s="3"/>
      <c r="M484" s="3"/>
      <c r="N484" s="3"/>
      <c r="O484" s="3"/>
      <c r="P484" s="3"/>
      <c r="Q484" s="3"/>
      <c r="R484" s="3"/>
      <c r="S484" s="3"/>
      <c r="T484" s="3"/>
      <c r="U484" s="3"/>
      <c r="V484" s="3"/>
      <c r="W484" s="3"/>
    </row>
    <row r="485" spans="1:23" s="7" customFormat="1" ht="12.75" x14ac:dyDescent="0.2">
      <c r="A485" s="287"/>
      <c r="B485" s="59">
        <v>481</v>
      </c>
      <c r="C485" s="62"/>
      <c r="D485" s="62"/>
      <c r="E485" s="62"/>
      <c r="F485" s="75"/>
      <c r="G485" s="283"/>
      <c r="H485" s="63">
        <f t="shared" si="10"/>
        <v>0</v>
      </c>
      <c r="I485" s="281"/>
      <c r="J485" s="3"/>
      <c r="K485" s="3"/>
      <c r="L485" s="3"/>
      <c r="M485" s="3"/>
      <c r="N485" s="3"/>
      <c r="O485" s="3"/>
      <c r="P485" s="3"/>
      <c r="Q485" s="3"/>
      <c r="R485" s="3"/>
      <c r="S485" s="3"/>
      <c r="T485" s="3"/>
      <c r="U485" s="3"/>
      <c r="V485" s="3"/>
      <c r="W485" s="3"/>
    </row>
    <row r="486" spans="1:23" s="7" customFormat="1" ht="12.75" x14ac:dyDescent="0.2">
      <c r="A486" s="287"/>
      <c r="B486" s="59">
        <v>482</v>
      </c>
      <c r="C486" s="62"/>
      <c r="D486" s="62"/>
      <c r="E486" s="62"/>
      <c r="F486" s="75"/>
      <c r="G486" s="283"/>
      <c r="H486" s="63">
        <f t="shared" si="10"/>
        <v>0</v>
      </c>
      <c r="I486" s="281"/>
      <c r="J486" s="3"/>
      <c r="K486" s="3"/>
      <c r="L486" s="3"/>
      <c r="M486" s="3"/>
      <c r="N486" s="3"/>
      <c r="O486" s="3"/>
      <c r="P486" s="3"/>
      <c r="Q486" s="3"/>
      <c r="R486" s="3"/>
      <c r="S486" s="3"/>
      <c r="T486" s="3"/>
      <c r="U486" s="3"/>
      <c r="V486" s="3"/>
      <c r="W486" s="3"/>
    </row>
    <row r="487" spans="1:23" s="7" customFormat="1" ht="12.75" x14ac:dyDescent="0.2">
      <c r="A487" s="287"/>
      <c r="B487" s="59">
        <v>483</v>
      </c>
      <c r="C487" s="62"/>
      <c r="D487" s="62"/>
      <c r="E487" s="62"/>
      <c r="F487" s="75"/>
      <c r="G487" s="283"/>
      <c r="H487" s="63">
        <f t="shared" si="10"/>
        <v>0</v>
      </c>
      <c r="I487" s="281"/>
      <c r="J487" s="3"/>
      <c r="K487" s="3"/>
      <c r="L487" s="3"/>
      <c r="M487" s="3"/>
      <c r="N487" s="3"/>
      <c r="O487" s="3"/>
      <c r="P487" s="3"/>
      <c r="Q487" s="3"/>
      <c r="R487" s="3"/>
      <c r="S487" s="3"/>
      <c r="T487" s="3"/>
      <c r="U487" s="3"/>
      <c r="V487" s="3"/>
      <c r="W487" s="3"/>
    </row>
    <row r="488" spans="1:23" s="7" customFormat="1" ht="12.75" x14ac:dyDescent="0.2">
      <c r="A488" s="287"/>
      <c r="B488" s="59">
        <v>484</v>
      </c>
      <c r="C488" s="62"/>
      <c r="D488" s="62"/>
      <c r="E488" s="62"/>
      <c r="F488" s="75"/>
      <c r="G488" s="283"/>
      <c r="H488" s="63">
        <f t="shared" si="10"/>
        <v>0</v>
      </c>
      <c r="I488" s="281"/>
      <c r="J488" s="3"/>
      <c r="K488" s="3"/>
      <c r="L488" s="3"/>
      <c r="M488" s="3"/>
      <c r="N488" s="3"/>
      <c r="O488" s="3"/>
      <c r="P488" s="3"/>
      <c r="Q488" s="3"/>
      <c r="R488" s="3"/>
      <c r="S488" s="3"/>
      <c r="T488" s="3"/>
      <c r="U488" s="3"/>
      <c r="V488" s="3"/>
      <c r="W488" s="3"/>
    </row>
    <row r="489" spans="1:23" s="7" customFormat="1" ht="12.75" x14ac:dyDescent="0.2">
      <c r="A489" s="287"/>
      <c r="B489" s="59">
        <v>485</v>
      </c>
      <c r="C489" s="62"/>
      <c r="D489" s="62"/>
      <c r="E489" s="62"/>
      <c r="F489" s="75"/>
      <c r="G489" s="283"/>
      <c r="H489" s="63">
        <f t="shared" si="10"/>
        <v>0</v>
      </c>
      <c r="I489" s="281"/>
      <c r="J489" s="3"/>
      <c r="K489" s="3"/>
      <c r="L489" s="3"/>
      <c r="M489" s="3"/>
      <c r="N489" s="3"/>
      <c r="O489" s="3"/>
      <c r="P489" s="3"/>
      <c r="Q489" s="3"/>
      <c r="R489" s="3"/>
      <c r="S489" s="3"/>
      <c r="T489" s="3"/>
      <c r="U489" s="3"/>
      <c r="V489" s="3"/>
      <c r="W489" s="3"/>
    </row>
    <row r="490" spans="1:23" s="7" customFormat="1" ht="12.75" x14ac:dyDescent="0.2">
      <c r="A490" s="287"/>
      <c r="B490" s="59">
        <v>486</v>
      </c>
      <c r="C490" s="62"/>
      <c r="D490" s="62"/>
      <c r="E490" s="62"/>
      <c r="F490" s="75"/>
      <c r="G490" s="283"/>
      <c r="H490" s="63">
        <f t="shared" si="10"/>
        <v>0</v>
      </c>
      <c r="I490" s="281"/>
      <c r="J490" s="3"/>
      <c r="K490" s="3"/>
      <c r="L490" s="3"/>
      <c r="M490" s="3"/>
      <c r="N490" s="3"/>
      <c r="O490" s="3"/>
      <c r="P490" s="3"/>
      <c r="Q490" s="3"/>
      <c r="R490" s="3"/>
      <c r="S490" s="3"/>
      <c r="T490" s="3"/>
      <c r="U490" s="3"/>
      <c r="V490" s="3"/>
      <c r="W490" s="3"/>
    </row>
    <row r="491" spans="1:23" s="7" customFormat="1" ht="12.75" x14ac:dyDescent="0.2">
      <c r="A491" s="287"/>
      <c r="B491" s="59">
        <v>487</v>
      </c>
      <c r="C491" s="62"/>
      <c r="D491" s="62"/>
      <c r="E491" s="62"/>
      <c r="F491" s="75"/>
      <c r="G491" s="283"/>
      <c r="H491" s="63">
        <f t="shared" si="10"/>
        <v>0</v>
      </c>
      <c r="I491" s="281"/>
      <c r="J491" s="3"/>
      <c r="K491" s="3"/>
      <c r="L491" s="3"/>
      <c r="M491" s="3"/>
      <c r="N491" s="3"/>
      <c r="O491" s="3"/>
      <c r="P491" s="3"/>
      <c r="Q491" s="3"/>
      <c r="R491" s="3"/>
      <c r="S491" s="3"/>
      <c r="T491" s="3"/>
      <c r="U491" s="3"/>
      <c r="V491" s="3"/>
      <c r="W491" s="3"/>
    </row>
    <row r="492" spans="1:23" s="7" customFormat="1" ht="12.75" x14ac:dyDescent="0.2">
      <c r="A492" s="287"/>
      <c r="B492" s="59">
        <v>488</v>
      </c>
      <c r="C492" s="62"/>
      <c r="D492" s="62"/>
      <c r="E492" s="62"/>
      <c r="F492" s="75"/>
      <c r="G492" s="283"/>
      <c r="H492" s="63">
        <f t="shared" si="10"/>
        <v>0</v>
      </c>
      <c r="I492" s="281"/>
      <c r="J492" s="3"/>
      <c r="K492" s="3"/>
      <c r="L492" s="3"/>
      <c r="M492" s="3"/>
      <c r="N492" s="3"/>
      <c r="O492" s="3"/>
      <c r="P492" s="3"/>
      <c r="Q492" s="3"/>
      <c r="R492" s="3"/>
      <c r="S492" s="3"/>
      <c r="T492" s="3"/>
      <c r="U492" s="3"/>
      <c r="V492" s="3"/>
      <c r="W492" s="3"/>
    </row>
    <row r="493" spans="1:23" s="7" customFormat="1" ht="12.75" x14ac:dyDescent="0.2">
      <c r="A493" s="287"/>
      <c r="B493" s="59">
        <v>489</v>
      </c>
      <c r="C493" s="62"/>
      <c r="D493" s="62"/>
      <c r="E493" s="62"/>
      <c r="F493" s="75"/>
      <c r="G493" s="283"/>
      <c r="H493" s="63">
        <f t="shared" si="10"/>
        <v>0</v>
      </c>
      <c r="I493" s="281"/>
      <c r="J493" s="3"/>
      <c r="K493" s="3"/>
      <c r="L493" s="3"/>
      <c r="M493" s="3"/>
      <c r="N493" s="3"/>
      <c r="O493" s="3"/>
      <c r="P493" s="3"/>
      <c r="Q493" s="3"/>
      <c r="R493" s="3"/>
      <c r="S493" s="3"/>
      <c r="T493" s="3"/>
      <c r="U493" s="3"/>
      <c r="V493" s="3"/>
      <c r="W493" s="3"/>
    </row>
    <row r="494" spans="1:23" s="7" customFormat="1" ht="12.75" x14ac:dyDescent="0.2">
      <c r="A494" s="287"/>
      <c r="B494" s="59">
        <v>490</v>
      </c>
      <c r="C494" s="62"/>
      <c r="D494" s="62"/>
      <c r="E494" s="62"/>
      <c r="F494" s="75"/>
      <c r="G494" s="283"/>
      <c r="H494" s="63">
        <f t="shared" si="10"/>
        <v>0</v>
      </c>
      <c r="I494" s="281"/>
      <c r="J494" s="3"/>
      <c r="K494" s="3"/>
      <c r="L494" s="3"/>
      <c r="M494" s="3"/>
      <c r="N494" s="3"/>
      <c r="O494" s="3"/>
      <c r="P494" s="3"/>
      <c r="Q494" s="3"/>
      <c r="R494" s="3"/>
      <c r="S494" s="3"/>
      <c r="T494" s="3"/>
      <c r="U494" s="3"/>
      <c r="V494" s="3"/>
      <c r="W494" s="3"/>
    </row>
    <row r="495" spans="1:23" s="7" customFormat="1" ht="12.75" x14ac:dyDescent="0.2">
      <c r="A495" s="287"/>
      <c r="B495" s="59">
        <v>491</v>
      </c>
      <c r="C495" s="62"/>
      <c r="D495" s="62"/>
      <c r="E495" s="62"/>
      <c r="F495" s="75"/>
      <c r="G495" s="283"/>
      <c r="H495" s="63">
        <f t="shared" si="10"/>
        <v>0</v>
      </c>
      <c r="I495" s="281"/>
      <c r="J495" s="3"/>
      <c r="K495" s="3"/>
      <c r="L495" s="3"/>
      <c r="M495" s="3"/>
      <c r="N495" s="3"/>
      <c r="O495" s="3"/>
      <c r="P495" s="3"/>
      <c r="Q495" s="3"/>
      <c r="R495" s="3"/>
      <c r="S495" s="3"/>
      <c r="T495" s="3"/>
      <c r="U495" s="3"/>
      <c r="V495" s="3"/>
      <c r="W495" s="3"/>
    </row>
    <row r="496" spans="1:23" s="7" customFormat="1" ht="12.75" x14ac:dyDescent="0.2">
      <c r="A496" s="287"/>
      <c r="B496" s="59">
        <v>492</v>
      </c>
      <c r="C496" s="62"/>
      <c r="D496" s="62"/>
      <c r="E496" s="62"/>
      <c r="F496" s="75"/>
      <c r="G496" s="283"/>
      <c r="H496" s="63">
        <f t="shared" ref="H496:H503" si="11">IF(C496=0,0,IF(D496=0,0,IF(E496=0,0,IF(F496=0,0,10))))</f>
        <v>0</v>
      </c>
      <c r="I496" s="281"/>
      <c r="J496" s="3"/>
      <c r="K496" s="3"/>
      <c r="L496" s="3"/>
      <c r="M496" s="3"/>
      <c r="N496" s="3"/>
      <c r="O496" s="3"/>
      <c r="P496" s="3"/>
      <c r="Q496" s="3"/>
      <c r="R496" s="3"/>
      <c r="S496" s="3"/>
      <c r="T496" s="3"/>
      <c r="U496" s="3"/>
      <c r="V496" s="3"/>
      <c r="W496" s="3"/>
    </row>
    <row r="497" spans="1:23" s="7" customFormat="1" ht="12.75" x14ac:dyDescent="0.2">
      <c r="A497" s="287"/>
      <c r="B497" s="59">
        <v>493</v>
      </c>
      <c r="C497" s="62"/>
      <c r="D497" s="62"/>
      <c r="E497" s="62"/>
      <c r="F497" s="75"/>
      <c r="G497" s="283"/>
      <c r="H497" s="63">
        <f t="shared" si="11"/>
        <v>0</v>
      </c>
      <c r="I497" s="281"/>
      <c r="J497" s="3"/>
      <c r="K497" s="3"/>
      <c r="L497" s="3"/>
      <c r="M497" s="3"/>
      <c r="N497" s="3"/>
      <c r="O497" s="3"/>
      <c r="P497" s="3"/>
      <c r="Q497" s="3"/>
      <c r="R497" s="3"/>
      <c r="S497" s="3"/>
      <c r="T497" s="3"/>
      <c r="U497" s="3"/>
      <c r="V497" s="3"/>
      <c r="W497" s="3"/>
    </row>
    <row r="498" spans="1:23" s="7" customFormat="1" ht="12.75" x14ac:dyDescent="0.2">
      <c r="A498" s="287"/>
      <c r="B498" s="59">
        <v>494</v>
      </c>
      <c r="C498" s="62"/>
      <c r="D498" s="62"/>
      <c r="E498" s="62"/>
      <c r="F498" s="75"/>
      <c r="G498" s="283"/>
      <c r="H498" s="63">
        <f t="shared" si="11"/>
        <v>0</v>
      </c>
      <c r="I498" s="281"/>
      <c r="J498" s="3"/>
      <c r="K498" s="3"/>
      <c r="L498" s="3"/>
      <c r="M498" s="3"/>
      <c r="N498" s="3"/>
      <c r="O498" s="3"/>
      <c r="P498" s="3"/>
      <c r="Q498" s="3"/>
      <c r="R498" s="3"/>
      <c r="S498" s="3"/>
      <c r="T498" s="3"/>
      <c r="U498" s="3"/>
      <c r="V498" s="3"/>
      <c r="W498" s="3"/>
    </row>
    <row r="499" spans="1:23" s="7" customFormat="1" ht="12.75" x14ac:dyDescent="0.2">
      <c r="A499" s="287"/>
      <c r="B499" s="59">
        <v>495</v>
      </c>
      <c r="C499" s="62"/>
      <c r="D499" s="62"/>
      <c r="E499" s="62"/>
      <c r="F499" s="75"/>
      <c r="G499" s="283"/>
      <c r="H499" s="63">
        <f t="shared" si="11"/>
        <v>0</v>
      </c>
      <c r="I499" s="281"/>
      <c r="J499" s="3"/>
      <c r="K499" s="3"/>
      <c r="L499" s="3"/>
      <c r="M499" s="3"/>
      <c r="N499" s="3"/>
      <c r="O499" s="3"/>
      <c r="P499" s="3"/>
      <c r="Q499" s="3"/>
      <c r="R499" s="3"/>
      <c r="S499" s="3"/>
      <c r="T499" s="3"/>
      <c r="U499" s="3"/>
      <c r="V499" s="3"/>
      <c r="W499" s="3"/>
    </row>
    <row r="500" spans="1:23" s="7" customFormat="1" ht="12.75" x14ac:dyDescent="0.2">
      <c r="A500" s="287"/>
      <c r="B500" s="59">
        <v>496</v>
      </c>
      <c r="C500" s="62"/>
      <c r="D500" s="62"/>
      <c r="E500" s="62"/>
      <c r="F500" s="75"/>
      <c r="G500" s="283"/>
      <c r="H500" s="63">
        <f t="shared" si="11"/>
        <v>0</v>
      </c>
      <c r="I500" s="281"/>
      <c r="J500" s="3"/>
      <c r="K500" s="3"/>
      <c r="L500" s="3"/>
      <c r="M500" s="3"/>
      <c r="N500" s="3"/>
      <c r="O500" s="3"/>
      <c r="P500" s="3"/>
      <c r="Q500" s="3"/>
      <c r="R500" s="3"/>
      <c r="S500" s="3"/>
      <c r="T500" s="3"/>
      <c r="U500" s="3"/>
      <c r="V500" s="3"/>
      <c r="W500" s="3"/>
    </row>
    <row r="501" spans="1:23" s="7" customFormat="1" ht="12.75" x14ac:dyDescent="0.2">
      <c r="A501" s="287"/>
      <c r="B501" s="59">
        <v>497</v>
      </c>
      <c r="C501" s="62"/>
      <c r="D501" s="62"/>
      <c r="E501" s="62"/>
      <c r="F501" s="75"/>
      <c r="G501" s="283"/>
      <c r="H501" s="63">
        <f t="shared" si="11"/>
        <v>0</v>
      </c>
      <c r="I501" s="281"/>
      <c r="J501" s="3"/>
      <c r="K501" s="3"/>
      <c r="L501" s="3"/>
      <c r="M501" s="3"/>
      <c r="N501" s="3"/>
      <c r="O501" s="3"/>
      <c r="P501" s="3"/>
      <c r="Q501" s="3"/>
      <c r="R501" s="3"/>
      <c r="S501" s="3"/>
      <c r="T501" s="3"/>
      <c r="U501" s="3"/>
      <c r="V501" s="3"/>
      <c r="W501" s="3"/>
    </row>
    <row r="502" spans="1:23" s="7" customFormat="1" ht="12.75" x14ac:dyDescent="0.2">
      <c r="A502" s="287"/>
      <c r="B502" s="59">
        <v>498</v>
      </c>
      <c r="C502" s="62"/>
      <c r="D502" s="62"/>
      <c r="E502" s="62"/>
      <c r="F502" s="75"/>
      <c r="G502" s="283"/>
      <c r="H502" s="63">
        <f t="shared" si="11"/>
        <v>0</v>
      </c>
      <c r="I502" s="281"/>
      <c r="J502" s="3"/>
      <c r="K502" s="3"/>
      <c r="L502" s="3"/>
      <c r="M502" s="3"/>
      <c r="N502" s="3"/>
      <c r="O502" s="3"/>
      <c r="P502" s="3"/>
      <c r="Q502" s="3"/>
      <c r="R502" s="3"/>
      <c r="S502" s="3"/>
      <c r="T502" s="3"/>
      <c r="U502" s="3"/>
      <c r="V502" s="3"/>
      <c r="W502" s="3"/>
    </row>
    <row r="503" spans="1:23" s="7" customFormat="1" ht="12.75" x14ac:dyDescent="0.2">
      <c r="A503" s="287"/>
      <c r="B503" s="59">
        <v>499</v>
      </c>
      <c r="C503" s="62"/>
      <c r="D503" s="62"/>
      <c r="E503" s="62"/>
      <c r="F503" s="75"/>
      <c r="G503" s="283"/>
      <c r="H503" s="63">
        <f t="shared" si="11"/>
        <v>0</v>
      </c>
      <c r="I503" s="281"/>
      <c r="J503" s="3"/>
      <c r="K503" s="3"/>
      <c r="L503" s="3"/>
      <c r="M503" s="3"/>
      <c r="N503" s="3"/>
      <c r="O503" s="3"/>
      <c r="P503" s="3"/>
      <c r="Q503" s="3"/>
      <c r="R503" s="3"/>
      <c r="S503" s="3"/>
      <c r="T503" s="3"/>
      <c r="U503" s="3"/>
      <c r="V503" s="3"/>
      <c r="W503" s="3"/>
    </row>
    <row r="504" spans="1:23" s="7" customFormat="1" ht="12.75" x14ac:dyDescent="0.2">
      <c r="A504" s="300"/>
      <c r="B504" s="59">
        <v>500</v>
      </c>
      <c r="C504" s="62"/>
      <c r="D504" s="62"/>
      <c r="E504" s="62"/>
      <c r="F504" s="75"/>
      <c r="G504" s="298"/>
      <c r="H504" s="63">
        <f t="shared" ref="H504:H567" si="12">IF(C504=0,0,IF(D504=0,0,IF(E504=0,0,IF(F504=0,0,10))))</f>
        <v>0</v>
      </c>
      <c r="I504" s="297"/>
      <c r="J504" s="3"/>
      <c r="K504" s="3"/>
      <c r="L504" s="3"/>
      <c r="M504" s="3"/>
      <c r="N504" s="3"/>
      <c r="O504" s="3"/>
      <c r="P504" s="3"/>
      <c r="Q504" s="3"/>
      <c r="R504" s="3"/>
      <c r="S504" s="3"/>
      <c r="T504" s="3"/>
      <c r="U504" s="3"/>
      <c r="V504" s="3"/>
      <c r="W504" s="3"/>
    </row>
    <row r="505" spans="1:23" s="7" customFormat="1" ht="12.75" x14ac:dyDescent="0.2">
      <c r="A505" s="300"/>
      <c r="B505" s="59">
        <v>501</v>
      </c>
      <c r="C505" s="62"/>
      <c r="D505" s="62"/>
      <c r="E505" s="62"/>
      <c r="F505" s="75"/>
      <c r="G505" s="298"/>
      <c r="H505" s="63">
        <f t="shared" si="12"/>
        <v>0</v>
      </c>
      <c r="I505" s="297"/>
      <c r="J505" s="3"/>
      <c r="K505" s="3"/>
      <c r="L505" s="3"/>
      <c r="M505" s="3"/>
      <c r="N505" s="3"/>
      <c r="O505" s="3"/>
      <c r="P505" s="3"/>
      <c r="Q505" s="3"/>
      <c r="R505" s="3"/>
      <c r="S505" s="3"/>
      <c r="T505" s="3"/>
      <c r="U505" s="3"/>
      <c r="V505" s="3"/>
      <c r="W505" s="3"/>
    </row>
    <row r="506" spans="1:23" s="7" customFormat="1" ht="12.75" x14ac:dyDescent="0.2">
      <c r="A506" s="300"/>
      <c r="B506" s="59">
        <v>502</v>
      </c>
      <c r="C506" s="62"/>
      <c r="D506" s="62"/>
      <c r="E506" s="62"/>
      <c r="F506" s="75"/>
      <c r="G506" s="298"/>
      <c r="H506" s="63">
        <f t="shared" si="12"/>
        <v>0</v>
      </c>
      <c r="I506" s="297"/>
      <c r="J506" s="3"/>
      <c r="K506" s="3"/>
      <c r="L506" s="3"/>
      <c r="M506" s="3"/>
      <c r="N506" s="3"/>
      <c r="O506" s="3"/>
      <c r="P506" s="3"/>
      <c r="Q506" s="3"/>
      <c r="R506" s="3"/>
      <c r="S506" s="3"/>
      <c r="T506" s="3"/>
      <c r="U506" s="3"/>
      <c r="V506" s="3"/>
      <c r="W506" s="3"/>
    </row>
    <row r="507" spans="1:23" s="7" customFormat="1" ht="12.75" x14ac:dyDescent="0.2">
      <c r="A507" s="300"/>
      <c r="B507" s="59">
        <v>503</v>
      </c>
      <c r="C507" s="62"/>
      <c r="D507" s="62"/>
      <c r="E507" s="62"/>
      <c r="F507" s="75"/>
      <c r="G507" s="298"/>
      <c r="H507" s="63">
        <f t="shared" si="12"/>
        <v>0</v>
      </c>
      <c r="I507" s="297"/>
      <c r="J507" s="3"/>
      <c r="K507" s="3"/>
      <c r="L507" s="3"/>
      <c r="M507" s="3"/>
      <c r="N507" s="3"/>
      <c r="O507" s="3"/>
      <c r="P507" s="3"/>
      <c r="Q507" s="3"/>
      <c r="R507" s="3"/>
      <c r="S507" s="3"/>
      <c r="T507" s="3"/>
      <c r="U507" s="3"/>
      <c r="V507" s="3"/>
      <c r="W507" s="3"/>
    </row>
    <row r="508" spans="1:23" s="7" customFormat="1" ht="12.75" x14ac:dyDescent="0.2">
      <c r="A508" s="300"/>
      <c r="B508" s="59">
        <v>504</v>
      </c>
      <c r="C508" s="62"/>
      <c r="D508" s="62"/>
      <c r="E508" s="62"/>
      <c r="F508" s="75"/>
      <c r="G508" s="298"/>
      <c r="H508" s="63">
        <f t="shared" si="12"/>
        <v>0</v>
      </c>
      <c r="I508" s="297"/>
      <c r="J508" s="3"/>
      <c r="K508" s="3"/>
      <c r="L508" s="3"/>
      <c r="M508" s="3"/>
      <c r="N508" s="3"/>
      <c r="O508" s="3"/>
      <c r="P508" s="3"/>
      <c r="Q508" s="3"/>
      <c r="R508" s="3"/>
      <c r="S508" s="3"/>
      <c r="T508" s="3"/>
      <c r="U508" s="3"/>
      <c r="V508" s="3"/>
      <c r="W508" s="3"/>
    </row>
    <row r="509" spans="1:23" s="7" customFormat="1" ht="12.75" x14ac:dyDescent="0.2">
      <c r="A509" s="300"/>
      <c r="B509" s="59">
        <v>505</v>
      </c>
      <c r="C509" s="62"/>
      <c r="D509" s="62"/>
      <c r="E509" s="62"/>
      <c r="F509" s="75"/>
      <c r="G509" s="298"/>
      <c r="H509" s="63">
        <f t="shared" si="12"/>
        <v>0</v>
      </c>
      <c r="I509" s="297"/>
      <c r="J509" s="3"/>
      <c r="K509" s="3"/>
      <c r="L509" s="3"/>
      <c r="M509" s="3"/>
      <c r="N509" s="3"/>
      <c r="O509" s="3"/>
      <c r="P509" s="3"/>
      <c r="Q509" s="3"/>
      <c r="R509" s="3"/>
      <c r="S509" s="3"/>
      <c r="T509" s="3"/>
      <c r="U509" s="3"/>
      <c r="V509" s="3"/>
      <c r="W509" s="3"/>
    </row>
    <row r="510" spans="1:23" s="7" customFormat="1" ht="12.75" x14ac:dyDescent="0.2">
      <c r="A510" s="300"/>
      <c r="B510" s="59">
        <v>506</v>
      </c>
      <c r="C510" s="62"/>
      <c r="D510" s="62"/>
      <c r="E510" s="62"/>
      <c r="F510" s="75"/>
      <c r="G510" s="298"/>
      <c r="H510" s="63">
        <f t="shared" si="12"/>
        <v>0</v>
      </c>
      <c r="I510" s="297"/>
      <c r="J510" s="3"/>
      <c r="K510" s="3"/>
      <c r="L510" s="3"/>
      <c r="M510" s="3"/>
      <c r="N510" s="3"/>
      <c r="O510" s="3"/>
      <c r="P510" s="3"/>
      <c r="Q510" s="3"/>
      <c r="R510" s="3"/>
      <c r="S510" s="3"/>
      <c r="T510" s="3"/>
      <c r="U510" s="3"/>
      <c r="V510" s="3"/>
      <c r="W510" s="3"/>
    </row>
    <row r="511" spans="1:23" s="7" customFormat="1" ht="12.75" x14ac:dyDescent="0.2">
      <c r="A511" s="300"/>
      <c r="B511" s="59">
        <v>507</v>
      </c>
      <c r="C511" s="62"/>
      <c r="D511" s="62"/>
      <c r="E511" s="62"/>
      <c r="F511" s="75"/>
      <c r="G511" s="298"/>
      <c r="H511" s="63">
        <f t="shared" si="12"/>
        <v>0</v>
      </c>
      <c r="I511" s="297"/>
      <c r="J511" s="3"/>
      <c r="K511" s="3"/>
      <c r="L511" s="3"/>
      <c r="M511" s="3"/>
      <c r="N511" s="3"/>
      <c r="O511" s="3"/>
      <c r="P511" s="3"/>
      <c r="Q511" s="3"/>
      <c r="R511" s="3"/>
      <c r="S511" s="3"/>
      <c r="T511" s="3"/>
      <c r="U511" s="3"/>
      <c r="V511" s="3"/>
      <c r="W511" s="3"/>
    </row>
    <row r="512" spans="1:23" s="7" customFormat="1" ht="12.75" x14ac:dyDescent="0.2">
      <c r="A512" s="300"/>
      <c r="B512" s="59">
        <v>508</v>
      </c>
      <c r="C512" s="62"/>
      <c r="D512" s="62"/>
      <c r="E512" s="62"/>
      <c r="F512" s="75"/>
      <c r="G512" s="298"/>
      <c r="H512" s="63">
        <f t="shared" si="12"/>
        <v>0</v>
      </c>
      <c r="I512" s="297"/>
      <c r="J512" s="3"/>
      <c r="K512" s="3"/>
      <c r="L512" s="3"/>
      <c r="M512" s="3"/>
      <c r="N512" s="3"/>
      <c r="O512" s="3"/>
      <c r="P512" s="3"/>
      <c r="Q512" s="3"/>
      <c r="R512" s="3"/>
      <c r="S512" s="3"/>
      <c r="T512" s="3"/>
      <c r="U512" s="3"/>
      <c r="V512" s="3"/>
      <c r="W512" s="3"/>
    </row>
    <row r="513" spans="1:23" s="7" customFormat="1" ht="12.75" x14ac:dyDescent="0.2">
      <c r="A513" s="300"/>
      <c r="B513" s="59">
        <v>509</v>
      </c>
      <c r="C513" s="62"/>
      <c r="D513" s="62"/>
      <c r="E513" s="62"/>
      <c r="F513" s="75"/>
      <c r="G513" s="298"/>
      <c r="H513" s="63">
        <f t="shared" si="12"/>
        <v>0</v>
      </c>
      <c r="I513" s="297"/>
      <c r="J513" s="3"/>
      <c r="K513" s="3"/>
      <c r="L513" s="3"/>
      <c r="M513" s="3"/>
      <c r="N513" s="3"/>
      <c r="O513" s="3"/>
      <c r="P513" s="3"/>
      <c r="Q513" s="3"/>
      <c r="R513" s="3"/>
      <c r="S513" s="3"/>
      <c r="T513" s="3"/>
      <c r="U513" s="3"/>
      <c r="V513" s="3"/>
      <c r="W513" s="3"/>
    </row>
    <row r="514" spans="1:23" s="7" customFormat="1" ht="12.75" x14ac:dyDescent="0.2">
      <c r="A514" s="300"/>
      <c r="B514" s="59">
        <v>510</v>
      </c>
      <c r="C514" s="62"/>
      <c r="D514" s="62"/>
      <c r="E514" s="62"/>
      <c r="F514" s="75"/>
      <c r="G514" s="298"/>
      <c r="H514" s="63">
        <f t="shared" si="12"/>
        <v>0</v>
      </c>
      <c r="I514" s="297"/>
      <c r="J514" s="3"/>
      <c r="K514" s="3"/>
      <c r="L514" s="3"/>
      <c r="M514" s="3"/>
      <c r="N514" s="3"/>
      <c r="O514" s="3"/>
      <c r="P514" s="3"/>
      <c r="Q514" s="3"/>
      <c r="R514" s="3"/>
      <c r="S514" s="3"/>
      <c r="T514" s="3"/>
      <c r="U514" s="3"/>
      <c r="V514" s="3"/>
      <c r="W514" s="3"/>
    </row>
    <row r="515" spans="1:23" s="7" customFormat="1" ht="12.75" x14ac:dyDescent="0.2">
      <c r="A515" s="300"/>
      <c r="B515" s="59">
        <v>511</v>
      </c>
      <c r="C515" s="62"/>
      <c r="D515" s="62"/>
      <c r="E515" s="62"/>
      <c r="F515" s="75"/>
      <c r="G515" s="298"/>
      <c r="H515" s="63">
        <f t="shared" si="12"/>
        <v>0</v>
      </c>
      <c r="I515" s="297"/>
      <c r="J515" s="3"/>
      <c r="K515" s="3"/>
      <c r="L515" s="3"/>
      <c r="M515" s="3"/>
      <c r="N515" s="3"/>
      <c r="O515" s="3"/>
      <c r="P515" s="3"/>
      <c r="Q515" s="3"/>
      <c r="R515" s="3"/>
      <c r="S515" s="3"/>
      <c r="T515" s="3"/>
      <c r="U515" s="3"/>
      <c r="V515" s="3"/>
      <c r="W515" s="3"/>
    </row>
    <row r="516" spans="1:23" s="7" customFormat="1" ht="12.75" x14ac:dyDescent="0.2">
      <c r="A516" s="300"/>
      <c r="B516" s="59">
        <v>512</v>
      </c>
      <c r="C516" s="62"/>
      <c r="D516" s="62"/>
      <c r="E516" s="62"/>
      <c r="F516" s="75"/>
      <c r="G516" s="298"/>
      <c r="H516" s="63">
        <f t="shared" si="12"/>
        <v>0</v>
      </c>
      <c r="I516" s="297"/>
      <c r="J516" s="3"/>
      <c r="K516" s="3"/>
      <c r="L516" s="3"/>
      <c r="M516" s="3"/>
      <c r="N516" s="3"/>
      <c r="O516" s="3"/>
      <c r="P516" s="3"/>
      <c r="Q516" s="3"/>
      <c r="R516" s="3"/>
      <c r="S516" s="3"/>
      <c r="T516" s="3"/>
      <c r="U516" s="3"/>
      <c r="V516" s="3"/>
      <c r="W516" s="3"/>
    </row>
    <row r="517" spans="1:23" s="7" customFormat="1" ht="12.75" x14ac:dyDescent="0.2">
      <c r="A517" s="300"/>
      <c r="B517" s="59">
        <v>513</v>
      </c>
      <c r="C517" s="62"/>
      <c r="D517" s="62"/>
      <c r="E517" s="62"/>
      <c r="F517" s="75"/>
      <c r="G517" s="298"/>
      <c r="H517" s="63">
        <f t="shared" si="12"/>
        <v>0</v>
      </c>
      <c r="I517" s="297"/>
      <c r="J517" s="3"/>
      <c r="K517" s="3"/>
      <c r="L517" s="3"/>
      <c r="M517" s="3"/>
      <c r="N517" s="3"/>
      <c r="O517" s="3"/>
      <c r="P517" s="3"/>
      <c r="Q517" s="3"/>
      <c r="R517" s="3"/>
      <c r="S517" s="3"/>
      <c r="T517" s="3"/>
      <c r="U517" s="3"/>
      <c r="V517" s="3"/>
      <c r="W517" s="3"/>
    </row>
    <row r="518" spans="1:23" s="7" customFormat="1" ht="12.75" x14ac:dyDescent="0.2">
      <c r="A518" s="300"/>
      <c r="B518" s="59">
        <v>514</v>
      </c>
      <c r="C518" s="62"/>
      <c r="D518" s="62"/>
      <c r="E518" s="62"/>
      <c r="F518" s="75"/>
      <c r="G518" s="298"/>
      <c r="H518" s="63">
        <f t="shared" si="12"/>
        <v>0</v>
      </c>
      <c r="I518" s="297"/>
      <c r="J518" s="3"/>
      <c r="K518" s="3"/>
      <c r="L518" s="3"/>
      <c r="M518" s="3"/>
      <c r="N518" s="3"/>
      <c r="O518" s="3"/>
      <c r="P518" s="3"/>
      <c r="Q518" s="3"/>
      <c r="R518" s="3"/>
      <c r="S518" s="3"/>
      <c r="T518" s="3"/>
      <c r="U518" s="3"/>
      <c r="V518" s="3"/>
      <c r="W518" s="3"/>
    </row>
    <row r="519" spans="1:23" s="7" customFormat="1" ht="12.75" x14ac:dyDescent="0.2">
      <c r="A519" s="300"/>
      <c r="B519" s="59">
        <v>515</v>
      </c>
      <c r="C519" s="62"/>
      <c r="D519" s="62"/>
      <c r="E519" s="62"/>
      <c r="F519" s="75"/>
      <c r="G519" s="298"/>
      <c r="H519" s="63">
        <f t="shared" si="12"/>
        <v>0</v>
      </c>
      <c r="I519" s="297"/>
      <c r="J519" s="3"/>
      <c r="K519" s="3"/>
      <c r="L519" s="3"/>
      <c r="M519" s="3"/>
      <c r="N519" s="3"/>
      <c r="O519" s="3"/>
      <c r="P519" s="3"/>
      <c r="Q519" s="3"/>
      <c r="R519" s="3"/>
      <c r="S519" s="3"/>
      <c r="T519" s="3"/>
      <c r="U519" s="3"/>
      <c r="V519" s="3"/>
      <c r="W519" s="3"/>
    </row>
    <row r="520" spans="1:23" s="7" customFormat="1" ht="12.75" x14ac:dyDescent="0.2">
      <c r="A520" s="300"/>
      <c r="B520" s="59">
        <v>516</v>
      </c>
      <c r="C520" s="62"/>
      <c r="D520" s="62"/>
      <c r="E520" s="62"/>
      <c r="F520" s="75"/>
      <c r="G520" s="298"/>
      <c r="H520" s="63">
        <f t="shared" si="12"/>
        <v>0</v>
      </c>
      <c r="I520" s="297"/>
      <c r="J520" s="3"/>
      <c r="K520" s="3"/>
      <c r="L520" s="3"/>
      <c r="M520" s="3"/>
      <c r="N520" s="3"/>
      <c r="O520" s="3"/>
      <c r="P520" s="3"/>
      <c r="Q520" s="3"/>
      <c r="R520" s="3"/>
      <c r="S520" s="3"/>
      <c r="T520" s="3"/>
      <c r="U520" s="3"/>
      <c r="V520" s="3"/>
      <c r="W520" s="3"/>
    </row>
    <row r="521" spans="1:23" s="7" customFormat="1" ht="12.75" x14ac:dyDescent="0.2">
      <c r="A521" s="300"/>
      <c r="B521" s="59">
        <v>517</v>
      </c>
      <c r="C521" s="62"/>
      <c r="D521" s="62"/>
      <c r="E521" s="62"/>
      <c r="F521" s="75"/>
      <c r="G521" s="298"/>
      <c r="H521" s="63">
        <f t="shared" si="12"/>
        <v>0</v>
      </c>
      <c r="I521" s="297"/>
      <c r="J521" s="3"/>
      <c r="K521" s="3"/>
      <c r="L521" s="3"/>
      <c r="M521" s="3"/>
      <c r="N521" s="3"/>
      <c r="O521" s="3"/>
      <c r="P521" s="3"/>
      <c r="Q521" s="3"/>
      <c r="R521" s="3"/>
      <c r="S521" s="3"/>
      <c r="T521" s="3"/>
      <c r="U521" s="3"/>
      <c r="V521" s="3"/>
      <c r="W521" s="3"/>
    </row>
    <row r="522" spans="1:23" s="7" customFormat="1" ht="12.75" x14ac:dyDescent="0.2">
      <c r="A522" s="300"/>
      <c r="B522" s="59">
        <v>518</v>
      </c>
      <c r="C522" s="62"/>
      <c r="D522" s="62"/>
      <c r="E522" s="62"/>
      <c r="F522" s="75"/>
      <c r="G522" s="298"/>
      <c r="H522" s="63">
        <f t="shared" si="12"/>
        <v>0</v>
      </c>
      <c r="I522" s="297"/>
      <c r="J522" s="3"/>
      <c r="K522" s="3"/>
      <c r="L522" s="3"/>
      <c r="M522" s="3"/>
      <c r="N522" s="3"/>
      <c r="O522" s="3"/>
      <c r="P522" s="3"/>
      <c r="Q522" s="3"/>
      <c r="R522" s="3"/>
      <c r="S522" s="3"/>
      <c r="T522" s="3"/>
      <c r="U522" s="3"/>
      <c r="V522" s="3"/>
      <c r="W522" s="3"/>
    </row>
    <row r="523" spans="1:23" s="7" customFormat="1" ht="12.75" x14ac:dyDescent="0.2">
      <c r="A523" s="300"/>
      <c r="B523" s="59">
        <v>519</v>
      </c>
      <c r="C523" s="62"/>
      <c r="D523" s="62"/>
      <c r="E523" s="62"/>
      <c r="F523" s="75"/>
      <c r="G523" s="298"/>
      <c r="H523" s="63">
        <f t="shared" si="12"/>
        <v>0</v>
      </c>
      <c r="I523" s="297"/>
      <c r="J523" s="3"/>
      <c r="K523" s="3"/>
      <c r="L523" s="3"/>
      <c r="M523" s="3"/>
      <c r="N523" s="3"/>
      <c r="O523" s="3"/>
      <c r="P523" s="3"/>
      <c r="Q523" s="3"/>
      <c r="R523" s="3"/>
      <c r="S523" s="3"/>
      <c r="T523" s="3"/>
      <c r="U523" s="3"/>
      <c r="V523" s="3"/>
      <c r="W523" s="3"/>
    </row>
    <row r="524" spans="1:23" s="7" customFormat="1" ht="12.75" x14ac:dyDescent="0.2">
      <c r="A524" s="300"/>
      <c r="B524" s="59">
        <v>520</v>
      </c>
      <c r="C524" s="62"/>
      <c r="D524" s="62"/>
      <c r="E524" s="62"/>
      <c r="F524" s="75"/>
      <c r="G524" s="298"/>
      <c r="H524" s="63">
        <f t="shared" si="12"/>
        <v>0</v>
      </c>
      <c r="I524" s="297"/>
      <c r="J524" s="3"/>
      <c r="K524" s="3"/>
      <c r="L524" s="3"/>
      <c r="M524" s="3"/>
      <c r="N524" s="3"/>
      <c r="O524" s="3"/>
      <c r="P524" s="3"/>
      <c r="Q524" s="3"/>
      <c r="R524" s="3"/>
      <c r="S524" s="3"/>
      <c r="T524" s="3"/>
      <c r="U524" s="3"/>
      <c r="V524" s="3"/>
      <c r="W524" s="3"/>
    </row>
    <row r="525" spans="1:23" s="7" customFormat="1" ht="12.75" x14ac:dyDescent="0.2">
      <c r="A525" s="300"/>
      <c r="B525" s="59">
        <v>521</v>
      </c>
      <c r="C525" s="62"/>
      <c r="D525" s="62"/>
      <c r="E525" s="62"/>
      <c r="F525" s="75"/>
      <c r="G525" s="298"/>
      <c r="H525" s="63">
        <f t="shared" si="12"/>
        <v>0</v>
      </c>
      <c r="I525" s="297"/>
      <c r="J525" s="3"/>
      <c r="K525" s="3"/>
      <c r="L525" s="3"/>
      <c r="M525" s="3"/>
      <c r="N525" s="3"/>
      <c r="O525" s="3"/>
      <c r="P525" s="3"/>
      <c r="Q525" s="3"/>
      <c r="R525" s="3"/>
      <c r="S525" s="3"/>
      <c r="T525" s="3"/>
      <c r="U525" s="3"/>
      <c r="V525" s="3"/>
      <c r="W525" s="3"/>
    </row>
    <row r="526" spans="1:23" s="7" customFormat="1" ht="12.75" x14ac:dyDescent="0.2">
      <c r="A526" s="300"/>
      <c r="B526" s="59">
        <v>522</v>
      </c>
      <c r="C526" s="62"/>
      <c r="D526" s="62"/>
      <c r="E526" s="62"/>
      <c r="F526" s="75"/>
      <c r="G526" s="298"/>
      <c r="H526" s="63">
        <f t="shared" si="12"/>
        <v>0</v>
      </c>
      <c r="I526" s="297"/>
      <c r="J526" s="3"/>
      <c r="K526" s="3"/>
      <c r="L526" s="3"/>
      <c r="M526" s="3"/>
      <c r="N526" s="3"/>
      <c r="O526" s="3"/>
      <c r="P526" s="3"/>
      <c r="Q526" s="3"/>
      <c r="R526" s="3"/>
      <c r="S526" s="3"/>
      <c r="T526" s="3"/>
      <c r="U526" s="3"/>
      <c r="V526" s="3"/>
      <c r="W526" s="3"/>
    </row>
    <row r="527" spans="1:23" s="7" customFormat="1" ht="12.75" x14ac:dyDescent="0.2">
      <c r="A527" s="300"/>
      <c r="B527" s="59">
        <v>523</v>
      </c>
      <c r="C527" s="62"/>
      <c r="D527" s="62"/>
      <c r="E527" s="62"/>
      <c r="F527" s="75"/>
      <c r="G527" s="298"/>
      <c r="H527" s="63">
        <f t="shared" si="12"/>
        <v>0</v>
      </c>
      <c r="I527" s="297"/>
      <c r="J527" s="3"/>
      <c r="K527" s="3"/>
      <c r="L527" s="3"/>
      <c r="M527" s="3"/>
      <c r="N527" s="3"/>
      <c r="O527" s="3"/>
      <c r="P527" s="3"/>
      <c r="Q527" s="3"/>
      <c r="R527" s="3"/>
      <c r="S527" s="3"/>
      <c r="T527" s="3"/>
      <c r="U527" s="3"/>
      <c r="V527" s="3"/>
      <c r="W527" s="3"/>
    </row>
    <row r="528" spans="1:23" s="7" customFormat="1" ht="12.75" x14ac:dyDescent="0.2">
      <c r="A528" s="300"/>
      <c r="B528" s="59">
        <v>524</v>
      </c>
      <c r="C528" s="62"/>
      <c r="D528" s="62"/>
      <c r="E528" s="62"/>
      <c r="F528" s="75"/>
      <c r="G528" s="298"/>
      <c r="H528" s="63">
        <f t="shared" si="12"/>
        <v>0</v>
      </c>
      <c r="I528" s="297"/>
      <c r="J528" s="3"/>
      <c r="K528" s="3"/>
      <c r="L528" s="3"/>
      <c r="M528" s="3"/>
      <c r="N528" s="3"/>
      <c r="O528" s="3"/>
      <c r="P528" s="3"/>
      <c r="Q528" s="3"/>
      <c r="R528" s="3"/>
      <c r="S528" s="3"/>
      <c r="T528" s="3"/>
      <c r="U528" s="3"/>
      <c r="V528" s="3"/>
      <c r="W528" s="3"/>
    </row>
    <row r="529" spans="1:23" s="7" customFormat="1" ht="12.75" x14ac:dyDescent="0.2">
      <c r="A529" s="300"/>
      <c r="B529" s="59">
        <v>525</v>
      </c>
      <c r="C529" s="62"/>
      <c r="D529" s="62"/>
      <c r="E529" s="62"/>
      <c r="F529" s="75"/>
      <c r="G529" s="298"/>
      <c r="H529" s="63">
        <f t="shared" si="12"/>
        <v>0</v>
      </c>
      <c r="I529" s="297"/>
      <c r="J529" s="3"/>
      <c r="K529" s="3"/>
      <c r="L529" s="3"/>
      <c r="M529" s="3"/>
      <c r="N529" s="3"/>
      <c r="O529" s="3"/>
      <c r="P529" s="3"/>
      <c r="Q529" s="3"/>
      <c r="R529" s="3"/>
      <c r="S529" s="3"/>
      <c r="T529" s="3"/>
      <c r="U529" s="3"/>
      <c r="V529" s="3"/>
      <c r="W529" s="3"/>
    </row>
    <row r="530" spans="1:23" s="7" customFormat="1" ht="12.75" x14ac:dyDescent="0.2">
      <c r="A530" s="300"/>
      <c r="B530" s="59">
        <v>526</v>
      </c>
      <c r="C530" s="62"/>
      <c r="D530" s="62"/>
      <c r="E530" s="62"/>
      <c r="F530" s="75"/>
      <c r="G530" s="298"/>
      <c r="H530" s="63">
        <f t="shared" si="12"/>
        <v>0</v>
      </c>
      <c r="I530" s="297"/>
      <c r="J530" s="3"/>
      <c r="K530" s="3"/>
      <c r="L530" s="3"/>
      <c r="M530" s="3"/>
      <c r="N530" s="3"/>
      <c r="O530" s="3"/>
      <c r="P530" s="3"/>
      <c r="Q530" s="3"/>
      <c r="R530" s="3"/>
      <c r="S530" s="3"/>
      <c r="T530" s="3"/>
      <c r="U530" s="3"/>
      <c r="V530" s="3"/>
      <c r="W530" s="3"/>
    </row>
    <row r="531" spans="1:23" s="7" customFormat="1" ht="12.75" x14ac:dyDescent="0.2">
      <c r="A531" s="300"/>
      <c r="B531" s="59">
        <v>527</v>
      </c>
      <c r="C531" s="62"/>
      <c r="D531" s="62"/>
      <c r="E531" s="62"/>
      <c r="F531" s="75"/>
      <c r="G531" s="298"/>
      <c r="H531" s="63">
        <f t="shared" si="12"/>
        <v>0</v>
      </c>
      <c r="I531" s="297"/>
      <c r="J531" s="3"/>
      <c r="K531" s="3"/>
      <c r="L531" s="3"/>
      <c r="M531" s="3"/>
      <c r="N531" s="3"/>
      <c r="O531" s="3"/>
      <c r="P531" s="3"/>
      <c r="Q531" s="3"/>
      <c r="R531" s="3"/>
      <c r="S531" s="3"/>
      <c r="T531" s="3"/>
      <c r="U531" s="3"/>
      <c r="V531" s="3"/>
      <c r="W531" s="3"/>
    </row>
    <row r="532" spans="1:23" s="7" customFormat="1" ht="12.75" x14ac:dyDescent="0.2">
      <c r="A532" s="300"/>
      <c r="B532" s="59">
        <v>528</v>
      </c>
      <c r="C532" s="62"/>
      <c r="D532" s="62"/>
      <c r="E532" s="62"/>
      <c r="F532" s="75"/>
      <c r="G532" s="298"/>
      <c r="H532" s="63">
        <f t="shared" si="12"/>
        <v>0</v>
      </c>
      <c r="I532" s="297"/>
      <c r="J532" s="3"/>
      <c r="K532" s="3"/>
      <c r="L532" s="3"/>
      <c r="M532" s="3"/>
      <c r="N532" s="3"/>
      <c r="O532" s="3"/>
      <c r="P532" s="3"/>
      <c r="Q532" s="3"/>
      <c r="R532" s="3"/>
      <c r="S532" s="3"/>
      <c r="T532" s="3"/>
      <c r="U532" s="3"/>
      <c r="V532" s="3"/>
      <c r="W532" s="3"/>
    </row>
    <row r="533" spans="1:23" s="7" customFormat="1" ht="12.75" x14ac:dyDescent="0.2">
      <c r="A533" s="300"/>
      <c r="B533" s="59">
        <v>529</v>
      </c>
      <c r="C533" s="62"/>
      <c r="D533" s="62"/>
      <c r="E533" s="62"/>
      <c r="F533" s="75"/>
      <c r="G533" s="298"/>
      <c r="H533" s="63">
        <f t="shared" si="12"/>
        <v>0</v>
      </c>
      <c r="I533" s="297"/>
      <c r="J533" s="3"/>
      <c r="K533" s="3"/>
      <c r="L533" s="3"/>
      <c r="M533" s="3"/>
      <c r="N533" s="3"/>
      <c r="O533" s="3"/>
      <c r="P533" s="3"/>
      <c r="Q533" s="3"/>
      <c r="R533" s="3"/>
      <c r="S533" s="3"/>
      <c r="T533" s="3"/>
      <c r="U533" s="3"/>
      <c r="V533" s="3"/>
      <c r="W533" s="3"/>
    </row>
    <row r="534" spans="1:23" s="7" customFormat="1" ht="12.75" x14ac:dyDescent="0.2">
      <c r="A534" s="300"/>
      <c r="B534" s="59">
        <v>530</v>
      </c>
      <c r="C534" s="62"/>
      <c r="D534" s="62"/>
      <c r="E534" s="62"/>
      <c r="F534" s="75"/>
      <c r="G534" s="298"/>
      <c r="H534" s="63">
        <f t="shared" si="12"/>
        <v>0</v>
      </c>
      <c r="I534" s="297"/>
      <c r="J534" s="3"/>
      <c r="K534" s="3"/>
      <c r="L534" s="3"/>
      <c r="M534" s="3"/>
      <c r="N534" s="3"/>
      <c r="O534" s="3"/>
      <c r="P534" s="3"/>
      <c r="Q534" s="3"/>
      <c r="R534" s="3"/>
      <c r="S534" s="3"/>
      <c r="T534" s="3"/>
      <c r="U534" s="3"/>
      <c r="V534" s="3"/>
      <c r="W534" s="3"/>
    </row>
    <row r="535" spans="1:23" s="7" customFormat="1" ht="12.75" x14ac:dyDescent="0.2">
      <c r="A535" s="300"/>
      <c r="B535" s="59">
        <v>531</v>
      </c>
      <c r="C535" s="62"/>
      <c r="D535" s="62"/>
      <c r="E535" s="62"/>
      <c r="F535" s="75"/>
      <c r="G535" s="298"/>
      <c r="H535" s="63">
        <f t="shared" si="12"/>
        <v>0</v>
      </c>
      <c r="I535" s="297"/>
      <c r="J535" s="3"/>
      <c r="K535" s="3"/>
      <c r="L535" s="3"/>
      <c r="M535" s="3"/>
      <c r="N535" s="3"/>
      <c r="O535" s="3"/>
      <c r="P535" s="3"/>
      <c r="Q535" s="3"/>
      <c r="R535" s="3"/>
      <c r="S535" s="3"/>
      <c r="T535" s="3"/>
      <c r="U535" s="3"/>
      <c r="V535" s="3"/>
      <c r="W535" s="3"/>
    </row>
    <row r="536" spans="1:23" s="7" customFormat="1" ht="12.75" x14ac:dyDescent="0.2">
      <c r="A536" s="300"/>
      <c r="B536" s="59">
        <v>532</v>
      </c>
      <c r="C536" s="62"/>
      <c r="D536" s="62"/>
      <c r="E536" s="62"/>
      <c r="F536" s="75"/>
      <c r="G536" s="298"/>
      <c r="H536" s="63">
        <f t="shared" si="12"/>
        <v>0</v>
      </c>
      <c r="I536" s="297"/>
      <c r="J536" s="3"/>
      <c r="K536" s="3"/>
      <c r="L536" s="3"/>
      <c r="M536" s="3"/>
      <c r="N536" s="3"/>
      <c r="O536" s="3"/>
      <c r="P536" s="3"/>
      <c r="Q536" s="3"/>
      <c r="R536" s="3"/>
      <c r="S536" s="3"/>
      <c r="T536" s="3"/>
      <c r="U536" s="3"/>
      <c r="V536" s="3"/>
      <c r="W536" s="3"/>
    </row>
    <row r="537" spans="1:23" s="7" customFormat="1" ht="12.75" x14ac:dyDescent="0.2">
      <c r="A537" s="300"/>
      <c r="B537" s="59">
        <v>533</v>
      </c>
      <c r="C537" s="62"/>
      <c r="D537" s="62"/>
      <c r="E537" s="62"/>
      <c r="F537" s="75"/>
      <c r="G537" s="298"/>
      <c r="H537" s="63">
        <f t="shared" si="12"/>
        <v>0</v>
      </c>
      <c r="I537" s="297"/>
      <c r="J537" s="3"/>
      <c r="K537" s="3"/>
      <c r="L537" s="3"/>
      <c r="M537" s="3"/>
      <c r="N537" s="3"/>
      <c r="O537" s="3"/>
      <c r="P537" s="3"/>
      <c r="Q537" s="3"/>
      <c r="R537" s="3"/>
      <c r="S537" s="3"/>
      <c r="T537" s="3"/>
      <c r="U537" s="3"/>
      <c r="V537" s="3"/>
      <c r="W537" s="3"/>
    </row>
    <row r="538" spans="1:23" s="7" customFormat="1" ht="12.75" x14ac:dyDescent="0.2">
      <c r="A538" s="300"/>
      <c r="B538" s="59">
        <v>534</v>
      </c>
      <c r="C538" s="62"/>
      <c r="D538" s="62"/>
      <c r="E538" s="62"/>
      <c r="F538" s="75"/>
      <c r="G538" s="298"/>
      <c r="H538" s="63">
        <f t="shared" si="12"/>
        <v>0</v>
      </c>
      <c r="I538" s="297"/>
      <c r="J538" s="3"/>
      <c r="K538" s="3"/>
      <c r="L538" s="3"/>
      <c r="M538" s="3"/>
      <c r="N538" s="3"/>
      <c r="O538" s="3"/>
      <c r="P538" s="3"/>
      <c r="Q538" s="3"/>
      <c r="R538" s="3"/>
      <c r="S538" s="3"/>
      <c r="T538" s="3"/>
      <c r="U538" s="3"/>
      <c r="V538" s="3"/>
      <c r="W538" s="3"/>
    </row>
    <row r="539" spans="1:23" s="7" customFormat="1" ht="12.75" x14ac:dyDescent="0.2">
      <c r="A539" s="300"/>
      <c r="B539" s="59">
        <v>535</v>
      </c>
      <c r="C539" s="62"/>
      <c r="D539" s="62"/>
      <c r="E539" s="62"/>
      <c r="F539" s="75"/>
      <c r="G539" s="298"/>
      <c r="H539" s="63">
        <f t="shared" si="12"/>
        <v>0</v>
      </c>
      <c r="I539" s="297"/>
      <c r="J539" s="3"/>
      <c r="K539" s="3"/>
      <c r="L539" s="3"/>
      <c r="M539" s="3"/>
      <c r="N539" s="3"/>
      <c r="O539" s="3"/>
      <c r="P539" s="3"/>
      <c r="Q539" s="3"/>
      <c r="R539" s="3"/>
      <c r="S539" s="3"/>
      <c r="T539" s="3"/>
      <c r="U539" s="3"/>
      <c r="V539" s="3"/>
      <c r="W539" s="3"/>
    </row>
    <row r="540" spans="1:23" s="7" customFormat="1" ht="12.75" x14ac:dyDescent="0.2">
      <c r="A540" s="300"/>
      <c r="B540" s="59">
        <v>536</v>
      </c>
      <c r="C540" s="62"/>
      <c r="D540" s="62"/>
      <c r="E540" s="62"/>
      <c r="F540" s="75"/>
      <c r="G540" s="298"/>
      <c r="H540" s="63">
        <f t="shared" si="12"/>
        <v>0</v>
      </c>
      <c r="I540" s="297"/>
      <c r="J540" s="3"/>
      <c r="K540" s="3"/>
      <c r="L540" s="3"/>
      <c r="M540" s="3"/>
      <c r="N540" s="3"/>
      <c r="O540" s="3"/>
      <c r="P540" s="3"/>
      <c r="Q540" s="3"/>
      <c r="R540" s="3"/>
      <c r="S540" s="3"/>
      <c r="T540" s="3"/>
      <c r="U540" s="3"/>
      <c r="V540" s="3"/>
      <c r="W540" s="3"/>
    </row>
    <row r="541" spans="1:23" s="7" customFormat="1" ht="12.75" x14ac:dyDescent="0.2">
      <c r="A541" s="300"/>
      <c r="B541" s="59">
        <v>537</v>
      </c>
      <c r="C541" s="62"/>
      <c r="D541" s="62"/>
      <c r="E541" s="62"/>
      <c r="F541" s="75"/>
      <c r="G541" s="298"/>
      <c r="H541" s="63">
        <f t="shared" si="12"/>
        <v>0</v>
      </c>
      <c r="I541" s="297"/>
      <c r="J541" s="3"/>
      <c r="K541" s="3"/>
      <c r="L541" s="3"/>
      <c r="M541" s="3"/>
      <c r="N541" s="3"/>
      <c r="O541" s="3"/>
      <c r="P541" s="3"/>
      <c r="Q541" s="3"/>
      <c r="R541" s="3"/>
      <c r="S541" s="3"/>
      <c r="T541" s="3"/>
      <c r="U541" s="3"/>
      <c r="V541" s="3"/>
      <c r="W541" s="3"/>
    </row>
    <row r="542" spans="1:23" s="7" customFormat="1" ht="12.75" x14ac:dyDescent="0.2">
      <c r="A542" s="300"/>
      <c r="B542" s="59">
        <v>538</v>
      </c>
      <c r="C542" s="62"/>
      <c r="D542" s="62"/>
      <c r="E542" s="62"/>
      <c r="F542" s="75"/>
      <c r="G542" s="298"/>
      <c r="H542" s="63">
        <f t="shared" si="12"/>
        <v>0</v>
      </c>
      <c r="I542" s="297"/>
      <c r="J542" s="3"/>
      <c r="K542" s="3"/>
      <c r="L542" s="3"/>
      <c r="M542" s="3"/>
      <c r="N542" s="3"/>
      <c r="O542" s="3"/>
      <c r="P542" s="3"/>
      <c r="Q542" s="3"/>
      <c r="R542" s="3"/>
      <c r="S542" s="3"/>
      <c r="T542" s="3"/>
      <c r="U542" s="3"/>
      <c r="V542" s="3"/>
      <c r="W542" s="3"/>
    </row>
    <row r="543" spans="1:23" s="7" customFormat="1" ht="12.75" x14ac:dyDescent="0.2">
      <c r="A543" s="300"/>
      <c r="B543" s="59">
        <v>539</v>
      </c>
      <c r="C543" s="62"/>
      <c r="D543" s="62"/>
      <c r="E543" s="62"/>
      <c r="F543" s="75"/>
      <c r="G543" s="298"/>
      <c r="H543" s="63">
        <f t="shared" si="12"/>
        <v>0</v>
      </c>
      <c r="I543" s="297"/>
      <c r="J543" s="3"/>
      <c r="K543" s="3"/>
      <c r="L543" s="3"/>
      <c r="M543" s="3"/>
      <c r="N543" s="3"/>
      <c r="O543" s="3"/>
      <c r="P543" s="3"/>
      <c r="Q543" s="3"/>
      <c r="R543" s="3"/>
      <c r="S543" s="3"/>
      <c r="T543" s="3"/>
      <c r="U543" s="3"/>
      <c r="V543" s="3"/>
      <c r="W543" s="3"/>
    </row>
    <row r="544" spans="1:23" s="7" customFormat="1" ht="12.75" x14ac:dyDescent="0.2">
      <c r="A544" s="300"/>
      <c r="B544" s="59">
        <v>540</v>
      </c>
      <c r="C544" s="62"/>
      <c r="D544" s="62"/>
      <c r="E544" s="62"/>
      <c r="F544" s="75"/>
      <c r="G544" s="298"/>
      <c r="H544" s="63">
        <f t="shared" si="12"/>
        <v>0</v>
      </c>
      <c r="I544" s="297"/>
      <c r="J544" s="3"/>
      <c r="K544" s="3"/>
      <c r="L544" s="3"/>
      <c r="M544" s="3"/>
      <c r="N544" s="3"/>
      <c r="O544" s="3"/>
      <c r="P544" s="3"/>
      <c r="Q544" s="3"/>
      <c r="R544" s="3"/>
      <c r="S544" s="3"/>
      <c r="T544" s="3"/>
      <c r="U544" s="3"/>
      <c r="V544" s="3"/>
      <c r="W544" s="3"/>
    </row>
    <row r="545" spans="1:23" s="7" customFormat="1" ht="12.75" x14ac:dyDescent="0.2">
      <c r="A545" s="300"/>
      <c r="B545" s="59">
        <v>541</v>
      </c>
      <c r="C545" s="62"/>
      <c r="D545" s="62"/>
      <c r="E545" s="62"/>
      <c r="F545" s="75"/>
      <c r="G545" s="298"/>
      <c r="H545" s="63">
        <f t="shared" si="12"/>
        <v>0</v>
      </c>
      <c r="I545" s="297"/>
      <c r="J545" s="3"/>
      <c r="K545" s="3"/>
      <c r="L545" s="3"/>
      <c r="M545" s="3"/>
      <c r="N545" s="3"/>
      <c r="O545" s="3"/>
      <c r="P545" s="3"/>
      <c r="Q545" s="3"/>
      <c r="R545" s="3"/>
      <c r="S545" s="3"/>
      <c r="T545" s="3"/>
      <c r="U545" s="3"/>
      <c r="V545" s="3"/>
      <c r="W545" s="3"/>
    </row>
    <row r="546" spans="1:23" s="7" customFormat="1" ht="12.75" x14ac:dyDescent="0.2">
      <c r="A546" s="300"/>
      <c r="B546" s="59">
        <v>542</v>
      </c>
      <c r="C546" s="62"/>
      <c r="D546" s="62"/>
      <c r="E546" s="62"/>
      <c r="F546" s="75"/>
      <c r="G546" s="298"/>
      <c r="H546" s="63">
        <f t="shared" si="12"/>
        <v>0</v>
      </c>
      <c r="I546" s="297"/>
      <c r="J546" s="3"/>
      <c r="K546" s="3"/>
      <c r="L546" s="3"/>
      <c r="M546" s="3"/>
      <c r="N546" s="3"/>
      <c r="O546" s="3"/>
      <c r="P546" s="3"/>
      <c r="Q546" s="3"/>
      <c r="R546" s="3"/>
      <c r="S546" s="3"/>
      <c r="T546" s="3"/>
      <c r="U546" s="3"/>
      <c r="V546" s="3"/>
      <c r="W546" s="3"/>
    </row>
    <row r="547" spans="1:23" s="7" customFormat="1" ht="12.75" x14ac:dyDescent="0.2">
      <c r="A547" s="300"/>
      <c r="B547" s="59">
        <v>543</v>
      </c>
      <c r="C547" s="62"/>
      <c r="D547" s="62"/>
      <c r="E547" s="62"/>
      <c r="F547" s="75"/>
      <c r="G547" s="298"/>
      <c r="H547" s="63">
        <f t="shared" si="12"/>
        <v>0</v>
      </c>
      <c r="I547" s="297"/>
      <c r="J547" s="3"/>
      <c r="K547" s="3"/>
      <c r="L547" s="3"/>
      <c r="M547" s="3"/>
      <c r="N547" s="3"/>
      <c r="O547" s="3"/>
      <c r="P547" s="3"/>
      <c r="Q547" s="3"/>
      <c r="R547" s="3"/>
      <c r="S547" s="3"/>
      <c r="T547" s="3"/>
      <c r="U547" s="3"/>
      <c r="V547" s="3"/>
      <c r="W547" s="3"/>
    </row>
    <row r="548" spans="1:23" s="7" customFormat="1" ht="12.75" x14ac:dyDescent="0.2">
      <c r="A548" s="300"/>
      <c r="B548" s="59">
        <v>544</v>
      </c>
      <c r="C548" s="62"/>
      <c r="D548" s="62"/>
      <c r="E548" s="62"/>
      <c r="F548" s="75"/>
      <c r="G548" s="298"/>
      <c r="H548" s="63">
        <f t="shared" si="12"/>
        <v>0</v>
      </c>
      <c r="I548" s="297"/>
      <c r="J548" s="3"/>
      <c r="K548" s="3"/>
      <c r="L548" s="3"/>
      <c r="M548" s="3"/>
      <c r="N548" s="3"/>
      <c r="O548" s="3"/>
      <c r="P548" s="3"/>
      <c r="Q548" s="3"/>
      <c r="R548" s="3"/>
      <c r="S548" s="3"/>
      <c r="T548" s="3"/>
      <c r="U548" s="3"/>
      <c r="V548" s="3"/>
      <c r="W548" s="3"/>
    </row>
    <row r="549" spans="1:23" s="7" customFormat="1" ht="12.75" x14ac:dyDescent="0.2">
      <c r="A549" s="300"/>
      <c r="B549" s="59">
        <v>545</v>
      </c>
      <c r="C549" s="62"/>
      <c r="D549" s="62"/>
      <c r="E549" s="62"/>
      <c r="F549" s="75"/>
      <c r="G549" s="298"/>
      <c r="H549" s="63">
        <f t="shared" si="12"/>
        <v>0</v>
      </c>
      <c r="I549" s="297"/>
      <c r="J549" s="3"/>
      <c r="K549" s="3"/>
      <c r="L549" s="3"/>
      <c r="M549" s="3"/>
      <c r="N549" s="3"/>
      <c r="O549" s="3"/>
      <c r="P549" s="3"/>
      <c r="Q549" s="3"/>
      <c r="R549" s="3"/>
      <c r="S549" s="3"/>
      <c r="T549" s="3"/>
      <c r="U549" s="3"/>
      <c r="V549" s="3"/>
      <c r="W549" s="3"/>
    </row>
    <row r="550" spans="1:23" s="7" customFormat="1" ht="12.75" x14ac:dyDescent="0.2">
      <c r="A550" s="300"/>
      <c r="B550" s="59">
        <v>546</v>
      </c>
      <c r="C550" s="62"/>
      <c r="D550" s="62"/>
      <c r="E550" s="62"/>
      <c r="F550" s="75"/>
      <c r="G550" s="298"/>
      <c r="H550" s="63">
        <f t="shared" si="12"/>
        <v>0</v>
      </c>
      <c r="I550" s="297"/>
      <c r="J550" s="3"/>
      <c r="K550" s="3"/>
      <c r="L550" s="3"/>
      <c r="M550" s="3"/>
      <c r="N550" s="3"/>
      <c r="O550" s="3"/>
      <c r="P550" s="3"/>
      <c r="Q550" s="3"/>
      <c r="R550" s="3"/>
      <c r="S550" s="3"/>
      <c r="T550" s="3"/>
      <c r="U550" s="3"/>
      <c r="V550" s="3"/>
      <c r="W550" s="3"/>
    </row>
    <row r="551" spans="1:23" s="7" customFormat="1" ht="12.75" x14ac:dyDescent="0.2">
      <c r="A551" s="300"/>
      <c r="B551" s="59">
        <v>547</v>
      </c>
      <c r="C551" s="62"/>
      <c r="D551" s="62"/>
      <c r="E551" s="62"/>
      <c r="F551" s="75"/>
      <c r="G551" s="298"/>
      <c r="H551" s="63">
        <f t="shared" si="12"/>
        <v>0</v>
      </c>
      <c r="I551" s="297"/>
      <c r="J551" s="3"/>
      <c r="K551" s="3"/>
      <c r="L551" s="3"/>
      <c r="M551" s="3"/>
      <c r="N551" s="3"/>
      <c r="O551" s="3"/>
      <c r="P551" s="3"/>
      <c r="Q551" s="3"/>
      <c r="R551" s="3"/>
      <c r="S551" s="3"/>
      <c r="T551" s="3"/>
      <c r="U551" s="3"/>
      <c r="V551" s="3"/>
      <c r="W551" s="3"/>
    </row>
    <row r="552" spans="1:23" s="7" customFormat="1" ht="12.75" x14ac:dyDescent="0.2">
      <c r="A552" s="300"/>
      <c r="B552" s="59">
        <v>548</v>
      </c>
      <c r="C552" s="62"/>
      <c r="D552" s="62"/>
      <c r="E552" s="62"/>
      <c r="F552" s="75"/>
      <c r="G552" s="298"/>
      <c r="H552" s="63">
        <f t="shared" si="12"/>
        <v>0</v>
      </c>
      <c r="I552" s="297"/>
      <c r="J552" s="3"/>
      <c r="K552" s="3"/>
      <c r="L552" s="3"/>
      <c r="M552" s="3"/>
      <c r="N552" s="3"/>
      <c r="O552" s="3"/>
      <c r="P552" s="3"/>
      <c r="Q552" s="3"/>
      <c r="R552" s="3"/>
      <c r="S552" s="3"/>
      <c r="T552" s="3"/>
      <c r="U552" s="3"/>
      <c r="V552" s="3"/>
      <c r="W552" s="3"/>
    </row>
    <row r="553" spans="1:23" s="7" customFormat="1" ht="12.75" x14ac:dyDescent="0.2">
      <c r="A553" s="300"/>
      <c r="B553" s="59">
        <v>549</v>
      </c>
      <c r="C553" s="62"/>
      <c r="D553" s="62"/>
      <c r="E553" s="62"/>
      <c r="F553" s="75"/>
      <c r="G553" s="298"/>
      <c r="H553" s="63">
        <f t="shared" si="12"/>
        <v>0</v>
      </c>
      <c r="I553" s="297"/>
      <c r="J553" s="3"/>
      <c r="K553" s="3"/>
      <c r="L553" s="3"/>
      <c r="M553" s="3"/>
      <c r="N553" s="3"/>
      <c r="O553" s="3"/>
      <c r="P553" s="3"/>
      <c r="Q553" s="3"/>
      <c r="R553" s="3"/>
      <c r="S553" s="3"/>
      <c r="T553" s="3"/>
      <c r="U553" s="3"/>
      <c r="V553" s="3"/>
      <c r="W553" s="3"/>
    </row>
    <row r="554" spans="1:23" s="7" customFormat="1" ht="12.75" x14ac:dyDescent="0.2">
      <c r="A554" s="300"/>
      <c r="B554" s="59">
        <v>550</v>
      </c>
      <c r="C554" s="62"/>
      <c r="D554" s="62"/>
      <c r="E554" s="62"/>
      <c r="F554" s="75"/>
      <c r="G554" s="298"/>
      <c r="H554" s="63">
        <f t="shared" si="12"/>
        <v>0</v>
      </c>
      <c r="I554" s="297"/>
      <c r="J554" s="3"/>
      <c r="K554" s="3"/>
      <c r="L554" s="3"/>
      <c r="M554" s="3"/>
      <c r="N554" s="3"/>
      <c r="O554" s="3"/>
      <c r="P554" s="3"/>
      <c r="Q554" s="3"/>
      <c r="R554" s="3"/>
      <c r="S554" s="3"/>
      <c r="T554" s="3"/>
      <c r="U554" s="3"/>
      <c r="V554" s="3"/>
      <c r="W554" s="3"/>
    </row>
    <row r="555" spans="1:23" s="7" customFormat="1" ht="12.75" x14ac:dyDescent="0.2">
      <c r="A555" s="300"/>
      <c r="B555" s="59">
        <v>551</v>
      </c>
      <c r="C555" s="62"/>
      <c r="D555" s="62"/>
      <c r="E555" s="62"/>
      <c r="F555" s="75"/>
      <c r="G555" s="298"/>
      <c r="H555" s="63">
        <f t="shared" si="12"/>
        <v>0</v>
      </c>
      <c r="I555" s="297"/>
      <c r="J555" s="3"/>
      <c r="K555" s="3"/>
      <c r="L555" s="3"/>
      <c r="M555" s="3"/>
      <c r="N555" s="3"/>
      <c r="O555" s="3"/>
      <c r="P555" s="3"/>
      <c r="Q555" s="3"/>
      <c r="R555" s="3"/>
      <c r="S555" s="3"/>
      <c r="T555" s="3"/>
      <c r="U555" s="3"/>
      <c r="V555" s="3"/>
      <c r="W555" s="3"/>
    </row>
    <row r="556" spans="1:23" s="7" customFormat="1" ht="12.75" x14ac:dyDescent="0.2">
      <c r="A556" s="300"/>
      <c r="B556" s="59">
        <v>552</v>
      </c>
      <c r="C556" s="62"/>
      <c r="D556" s="62"/>
      <c r="E556" s="62"/>
      <c r="F556" s="75"/>
      <c r="G556" s="298"/>
      <c r="H556" s="63">
        <f t="shared" si="12"/>
        <v>0</v>
      </c>
      <c r="I556" s="297"/>
      <c r="J556" s="3"/>
      <c r="K556" s="3"/>
      <c r="L556" s="3"/>
      <c r="M556" s="3"/>
      <c r="N556" s="3"/>
      <c r="O556" s="3"/>
      <c r="P556" s="3"/>
      <c r="Q556" s="3"/>
      <c r="R556" s="3"/>
      <c r="S556" s="3"/>
      <c r="T556" s="3"/>
      <c r="U556" s="3"/>
      <c r="V556" s="3"/>
      <c r="W556" s="3"/>
    </row>
    <row r="557" spans="1:23" s="7" customFormat="1" ht="12.75" x14ac:dyDescent="0.2">
      <c r="A557" s="300"/>
      <c r="B557" s="59">
        <v>553</v>
      </c>
      <c r="C557" s="62"/>
      <c r="D557" s="62"/>
      <c r="E557" s="62"/>
      <c r="F557" s="75"/>
      <c r="G557" s="298"/>
      <c r="H557" s="63">
        <f t="shared" si="12"/>
        <v>0</v>
      </c>
      <c r="I557" s="297"/>
      <c r="J557" s="3"/>
      <c r="K557" s="3"/>
      <c r="L557" s="3"/>
      <c r="M557" s="3"/>
      <c r="N557" s="3"/>
      <c r="O557" s="3"/>
      <c r="P557" s="3"/>
      <c r="Q557" s="3"/>
      <c r="R557" s="3"/>
      <c r="S557" s="3"/>
      <c r="T557" s="3"/>
      <c r="U557" s="3"/>
      <c r="V557" s="3"/>
      <c r="W557" s="3"/>
    </row>
    <row r="558" spans="1:23" s="7" customFormat="1" ht="12.75" x14ac:dyDescent="0.2">
      <c r="A558" s="300"/>
      <c r="B558" s="59">
        <v>554</v>
      </c>
      <c r="C558" s="62"/>
      <c r="D558" s="62"/>
      <c r="E558" s="62"/>
      <c r="F558" s="75"/>
      <c r="G558" s="298"/>
      <c r="H558" s="63">
        <f t="shared" si="12"/>
        <v>0</v>
      </c>
      <c r="I558" s="297"/>
      <c r="J558" s="3"/>
      <c r="K558" s="3"/>
      <c r="L558" s="3"/>
      <c r="M558" s="3"/>
      <c r="N558" s="3"/>
      <c r="O558" s="3"/>
      <c r="P558" s="3"/>
      <c r="Q558" s="3"/>
      <c r="R558" s="3"/>
      <c r="S558" s="3"/>
      <c r="T558" s="3"/>
      <c r="U558" s="3"/>
      <c r="V558" s="3"/>
      <c r="W558" s="3"/>
    </row>
    <row r="559" spans="1:23" s="7" customFormat="1" ht="12.75" x14ac:dyDescent="0.2">
      <c r="A559" s="300"/>
      <c r="B559" s="59">
        <v>555</v>
      </c>
      <c r="C559" s="62"/>
      <c r="D559" s="62"/>
      <c r="E559" s="62"/>
      <c r="F559" s="75"/>
      <c r="G559" s="298"/>
      <c r="H559" s="63">
        <f t="shared" si="12"/>
        <v>0</v>
      </c>
      <c r="I559" s="297"/>
      <c r="J559" s="3"/>
      <c r="K559" s="3"/>
      <c r="L559" s="3"/>
      <c r="M559" s="3"/>
      <c r="N559" s="3"/>
      <c r="O559" s="3"/>
      <c r="P559" s="3"/>
      <c r="Q559" s="3"/>
      <c r="R559" s="3"/>
      <c r="S559" s="3"/>
      <c r="T559" s="3"/>
      <c r="U559" s="3"/>
      <c r="V559" s="3"/>
      <c r="W559" s="3"/>
    </row>
    <row r="560" spans="1:23" s="7" customFormat="1" ht="12.75" x14ac:dyDescent="0.2">
      <c r="A560" s="300"/>
      <c r="B560" s="59">
        <v>556</v>
      </c>
      <c r="C560" s="62"/>
      <c r="D560" s="62"/>
      <c r="E560" s="62"/>
      <c r="F560" s="75"/>
      <c r="G560" s="298"/>
      <c r="H560" s="63">
        <f t="shared" si="12"/>
        <v>0</v>
      </c>
      <c r="I560" s="297"/>
      <c r="J560" s="3"/>
      <c r="K560" s="3"/>
      <c r="L560" s="3"/>
      <c r="M560" s="3"/>
      <c r="N560" s="3"/>
      <c r="O560" s="3"/>
      <c r="P560" s="3"/>
      <c r="Q560" s="3"/>
      <c r="R560" s="3"/>
      <c r="S560" s="3"/>
      <c r="T560" s="3"/>
      <c r="U560" s="3"/>
      <c r="V560" s="3"/>
      <c r="W560" s="3"/>
    </row>
    <row r="561" spans="1:23" s="7" customFormat="1" ht="12.75" x14ac:dyDescent="0.2">
      <c r="A561" s="300"/>
      <c r="B561" s="59">
        <v>557</v>
      </c>
      <c r="C561" s="62"/>
      <c r="D561" s="62"/>
      <c r="E561" s="62"/>
      <c r="F561" s="75"/>
      <c r="G561" s="298"/>
      <c r="H561" s="63">
        <f t="shared" si="12"/>
        <v>0</v>
      </c>
      <c r="I561" s="297"/>
      <c r="J561" s="3"/>
      <c r="K561" s="3"/>
      <c r="L561" s="3"/>
      <c r="M561" s="3"/>
      <c r="N561" s="3"/>
      <c r="O561" s="3"/>
      <c r="P561" s="3"/>
      <c r="Q561" s="3"/>
      <c r="R561" s="3"/>
      <c r="S561" s="3"/>
      <c r="T561" s="3"/>
      <c r="U561" s="3"/>
      <c r="V561" s="3"/>
      <c r="W561" s="3"/>
    </row>
    <row r="562" spans="1:23" s="7" customFormat="1" ht="12.75" x14ac:dyDescent="0.2">
      <c r="A562" s="300"/>
      <c r="B562" s="59">
        <v>558</v>
      </c>
      <c r="C562" s="62"/>
      <c r="D562" s="62"/>
      <c r="E562" s="62"/>
      <c r="F562" s="75"/>
      <c r="G562" s="298"/>
      <c r="H562" s="63">
        <f t="shared" si="12"/>
        <v>0</v>
      </c>
      <c r="I562" s="297"/>
      <c r="J562" s="3"/>
      <c r="K562" s="3"/>
      <c r="L562" s="3"/>
      <c r="M562" s="3"/>
      <c r="N562" s="3"/>
      <c r="O562" s="3"/>
      <c r="P562" s="3"/>
      <c r="Q562" s="3"/>
      <c r="R562" s="3"/>
      <c r="S562" s="3"/>
      <c r="T562" s="3"/>
      <c r="U562" s="3"/>
      <c r="V562" s="3"/>
      <c r="W562" s="3"/>
    </row>
    <row r="563" spans="1:23" s="7" customFormat="1" ht="12.75" x14ac:dyDescent="0.2">
      <c r="A563" s="300"/>
      <c r="B563" s="59">
        <v>559</v>
      </c>
      <c r="C563" s="62"/>
      <c r="D563" s="62"/>
      <c r="E563" s="62"/>
      <c r="F563" s="75"/>
      <c r="G563" s="298"/>
      <c r="H563" s="63">
        <f t="shared" si="12"/>
        <v>0</v>
      </c>
      <c r="I563" s="297"/>
      <c r="J563" s="3"/>
      <c r="K563" s="3"/>
      <c r="L563" s="3"/>
      <c r="M563" s="3"/>
      <c r="N563" s="3"/>
      <c r="O563" s="3"/>
      <c r="P563" s="3"/>
      <c r="Q563" s="3"/>
      <c r="R563" s="3"/>
      <c r="S563" s="3"/>
      <c r="T563" s="3"/>
      <c r="U563" s="3"/>
      <c r="V563" s="3"/>
      <c r="W563" s="3"/>
    </row>
    <row r="564" spans="1:23" s="7" customFormat="1" ht="12.75" x14ac:dyDescent="0.2">
      <c r="A564" s="300"/>
      <c r="B564" s="59">
        <v>560</v>
      </c>
      <c r="C564" s="62"/>
      <c r="D564" s="62"/>
      <c r="E564" s="62"/>
      <c r="F564" s="75"/>
      <c r="G564" s="298"/>
      <c r="H564" s="63">
        <f t="shared" si="12"/>
        <v>0</v>
      </c>
      <c r="I564" s="297"/>
      <c r="J564" s="3"/>
      <c r="K564" s="3"/>
      <c r="L564" s="3"/>
      <c r="M564" s="3"/>
      <c r="N564" s="3"/>
      <c r="O564" s="3"/>
      <c r="P564" s="3"/>
      <c r="Q564" s="3"/>
      <c r="R564" s="3"/>
      <c r="S564" s="3"/>
      <c r="T564" s="3"/>
      <c r="U564" s="3"/>
      <c r="V564" s="3"/>
      <c r="W564" s="3"/>
    </row>
    <row r="565" spans="1:23" s="7" customFormat="1" ht="12.75" x14ac:dyDescent="0.2">
      <c r="A565" s="300"/>
      <c r="B565" s="59">
        <v>561</v>
      </c>
      <c r="C565" s="62"/>
      <c r="D565" s="62"/>
      <c r="E565" s="62"/>
      <c r="F565" s="75"/>
      <c r="G565" s="298"/>
      <c r="H565" s="63">
        <f t="shared" si="12"/>
        <v>0</v>
      </c>
      <c r="I565" s="297"/>
      <c r="J565" s="3"/>
      <c r="K565" s="3"/>
      <c r="L565" s="3"/>
      <c r="M565" s="3"/>
      <c r="N565" s="3"/>
      <c r="O565" s="3"/>
      <c r="P565" s="3"/>
      <c r="Q565" s="3"/>
      <c r="R565" s="3"/>
      <c r="S565" s="3"/>
      <c r="T565" s="3"/>
      <c r="U565" s="3"/>
      <c r="V565" s="3"/>
      <c r="W565" s="3"/>
    </row>
    <row r="566" spans="1:23" s="7" customFormat="1" ht="12.75" x14ac:dyDescent="0.2">
      <c r="A566" s="300"/>
      <c r="B566" s="59">
        <v>562</v>
      </c>
      <c r="C566" s="62"/>
      <c r="D566" s="62"/>
      <c r="E566" s="62"/>
      <c r="F566" s="75"/>
      <c r="G566" s="298"/>
      <c r="H566" s="63">
        <f t="shared" si="12"/>
        <v>0</v>
      </c>
      <c r="I566" s="297"/>
      <c r="J566" s="3"/>
      <c r="K566" s="3"/>
      <c r="L566" s="3"/>
      <c r="M566" s="3"/>
      <c r="N566" s="3"/>
      <c r="O566" s="3"/>
      <c r="P566" s="3"/>
      <c r="Q566" s="3"/>
      <c r="R566" s="3"/>
      <c r="S566" s="3"/>
      <c r="T566" s="3"/>
      <c r="U566" s="3"/>
      <c r="V566" s="3"/>
      <c r="W566" s="3"/>
    </row>
    <row r="567" spans="1:23" s="7" customFormat="1" ht="12.75" x14ac:dyDescent="0.2">
      <c r="A567" s="300"/>
      <c r="B567" s="59">
        <v>563</v>
      </c>
      <c r="C567" s="62"/>
      <c r="D567" s="62"/>
      <c r="E567" s="62"/>
      <c r="F567" s="75"/>
      <c r="G567" s="298"/>
      <c r="H567" s="63">
        <f t="shared" si="12"/>
        <v>0</v>
      </c>
      <c r="I567" s="297"/>
      <c r="J567" s="3"/>
      <c r="K567" s="3"/>
      <c r="L567" s="3"/>
      <c r="M567" s="3"/>
      <c r="N567" s="3"/>
      <c r="O567" s="3"/>
      <c r="P567" s="3"/>
      <c r="Q567" s="3"/>
      <c r="R567" s="3"/>
      <c r="S567" s="3"/>
      <c r="T567" s="3"/>
      <c r="U567" s="3"/>
      <c r="V567" s="3"/>
      <c r="W567" s="3"/>
    </row>
    <row r="568" spans="1:23" s="7" customFormat="1" ht="12.75" x14ac:dyDescent="0.2">
      <c r="A568" s="300"/>
      <c r="B568" s="59">
        <v>564</v>
      </c>
      <c r="C568" s="62"/>
      <c r="D568" s="62"/>
      <c r="E568" s="62"/>
      <c r="F568" s="75"/>
      <c r="G568" s="298"/>
      <c r="H568" s="63">
        <f t="shared" ref="H568:H631" si="13">IF(C568=0,0,IF(D568=0,0,IF(E568=0,0,IF(F568=0,0,10))))</f>
        <v>0</v>
      </c>
      <c r="I568" s="297"/>
      <c r="J568" s="3"/>
      <c r="K568" s="3"/>
      <c r="L568" s="3"/>
      <c r="M568" s="3"/>
      <c r="N568" s="3"/>
      <c r="O568" s="3"/>
      <c r="P568" s="3"/>
      <c r="Q568" s="3"/>
      <c r="R568" s="3"/>
      <c r="S568" s="3"/>
      <c r="T568" s="3"/>
      <c r="U568" s="3"/>
      <c r="V568" s="3"/>
      <c r="W568" s="3"/>
    </row>
    <row r="569" spans="1:23" s="7" customFormat="1" ht="12.75" x14ac:dyDescent="0.2">
      <c r="A569" s="300"/>
      <c r="B569" s="59">
        <v>565</v>
      </c>
      <c r="C569" s="62"/>
      <c r="D569" s="62"/>
      <c r="E569" s="62"/>
      <c r="F569" s="75"/>
      <c r="G569" s="298"/>
      <c r="H569" s="63">
        <f t="shared" si="13"/>
        <v>0</v>
      </c>
      <c r="I569" s="297"/>
      <c r="J569" s="3"/>
      <c r="K569" s="3"/>
      <c r="L569" s="3"/>
      <c r="M569" s="3"/>
      <c r="N569" s="3"/>
      <c r="O569" s="3"/>
      <c r="P569" s="3"/>
      <c r="Q569" s="3"/>
      <c r="R569" s="3"/>
      <c r="S569" s="3"/>
      <c r="T569" s="3"/>
      <c r="U569" s="3"/>
      <c r="V569" s="3"/>
      <c r="W569" s="3"/>
    </row>
    <row r="570" spans="1:23" s="7" customFormat="1" ht="12.75" x14ac:dyDescent="0.2">
      <c r="A570" s="300"/>
      <c r="B570" s="59">
        <v>566</v>
      </c>
      <c r="C570" s="62"/>
      <c r="D570" s="62"/>
      <c r="E570" s="62"/>
      <c r="F570" s="75"/>
      <c r="G570" s="298"/>
      <c r="H570" s="63">
        <f t="shared" si="13"/>
        <v>0</v>
      </c>
      <c r="I570" s="297"/>
      <c r="J570" s="3"/>
      <c r="K570" s="3"/>
      <c r="L570" s="3"/>
      <c r="M570" s="3"/>
      <c r="N570" s="3"/>
      <c r="O570" s="3"/>
      <c r="P570" s="3"/>
      <c r="Q570" s="3"/>
      <c r="R570" s="3"/>
      <c r="S570" s="3"/>
      <c r="T570" s="3"/>
      <c r="U570" s="3"/>
      <c r="V570" s="3"/>
      <c r="W570" s="3"/>
    </row>
    <row r="571" spans="1:23" s="7" customFormat="1" ht="12.75" x14ac:dyDescent="0.2">
      <c r="A571" s="300"/>
      <c r="B571" s="59">
        <v>567</v>
      </c>
      <c r="C571" s="62"/>
      <c r="D571" s="62"/>
      <c r="E571" s="62"/>
      <c r="F571" s="75"/>
      <c r="G571" s="298"/>
      <c r="H571" s="63">
        <f t="shared" si="13"/>
        <v>0</v>
      </c>
      <c r="I571" s="297"/>
      <c r="J571" s="3"/>
      <c r="K571" s="3"/>
      <c r="L571" s="3"/>
      <c r="M571" s="3"/>
      <c r="N571" s="3"/>
      <c r="O571" s="3"/>
      <c r="P571" s="3"/>
      <c r="Q571" s="3"/>
      <c r="R571" s="3"/>
      <c r="S571" s="3"/>
      <c r="T571" s="3"/>
      <c r="U571" s="3"/>
      <c r="V571" s="3"/>
      <c r="W571" s="3"/>
    </row>
    <row r="572" spans="1:23" s="7" customFormat="1" ht="12.75" x14ac:dyDescent="0.2">
      <c r="A572" s="300"/>
      <c r="B572" s="59">
        <v>568</v>
      </c>
      <c r="C572" s="62"/>
      <c r="D572" s="62"/>
      <c r="E572" s="62"/>
      <c r="F572" s="75"/>
      <c r="G572" s="298"/>
      <c r="H572" s="63">
        <f t="shared" si="13"/>
        <v>0</v>
      </c>
      <c r="I572" s="297"/>
      <c r="J572" s="3"/>
      <c r="K572" s="3"/>
      <c r="L572" s="3"/>
      <c r="M572" s="3"/>
      <c r="N572" s="3"/>
      <c r="O572" s="3"/>
      <c r="P572" s="3"/>
      <c r="Q572" s="3"/>
      <c r="R572" s="3"/>
      <c r="S572" s="3"/>
      <c r="T572" s="3"/>
      <c r="U572" s="3"/>
      <c r="V572" s="3"/>
      <c r="W572" s="3"/>
    </row>
    <row r="573" spans="1:23" s="7" customFormat="1" ht="12.75" x14ac:dyDescent="0.2">
      <c r="A573" s="300"/>
      <c r="B573" s="59">
        <v>569</v>
      </c>
      <c r="C573" s="62"/>
      <c r="D573" s="62"/>
      <c r="E573" s="62"/>
      <c r="F573" s="75"/>
      <c r="G573" s="298"/>
      <c r="H573" s="63">
        <f t="shared" si="13"/>
        <v>0</v>
      </c>
      <c r="I573" s="297"/>
      <c r="J573" s="3"/>
      <c r="K573" s="3"/>
      <c r="L573" s="3"/>
      <c r="M573" s="3"/>
      <c r="N573" s="3"/>
      <c r="O573" s="3"/>
      <c r="P573" s="3"/>
      <c r="Q573" s="3"/>
      <c r="R573" s="3"/>
      <c r="S573" s="3"/>
      <c r="T573" s="3"/>
      <c r="U573" s="3"/>
      <c r="V573" s="3"/>
      <c r="W573" s="3"/>
    </row>
    <row r="574" spans="1:23" s="7" customFormat="1" ht="12.75" x14ac:dyDescent="0.2">
      <c r="A574" s="300"/>
      <c r="B574" s="59">
        <v>570</v>
      </c>
      <c r="C574" s="62"/>
      <c r="D574" s="62"/>
      <c r="E574" s="62"/>
      <c r="F574" s="75"/>
      <c r="G574" s="298"/>
      <c r="H574" s="63">
        <f t="shared" si="13"/>
        <v>0</v>
      </c>
      <c r="I574" s="297"/>
      <c r="J574" s="3"/>
      <c r="K574" s="3"/>
      <c r="L574" s="3"/>
      <c r="M574" s="3"/>
      <c r="N574" s="3"/>
      <c r="O574" s="3"/>
      <c r="P574" s="3"/>
      <c r="Q574" s="3"/>
      <c r="R574" s="3"/>
      <c r="S574" s="3"/>
      <c r="T574" s="3"/>
      <c r="U574" s="3"/>
      <c r="V574" s="3"/>
      <c r="W574" s="3"/>
    </row>
    <row r="575" spans="1:23" s="7" customFormat="1" ht="12.75" x14ac:dyDescent="0.2">
      <c r="A575" s="300"/>
      <c r="B575" s="59">
        <v>571</v>
      </c>
      <c r="C575" s="62"/>
      <c r="D575" s="62"/>
      <c r="E575" s="62"/>
      <c r="F575" s="75"/>
      <c r="G575" s="298"/>
      <c r="H575" s="63">
        <f t="shared" si="13"/>
        <v>0</v>
      </c>
      <c r="I575" s="297"/>
      <c r="J575" s="3"/>
      <c r="K575" s="3"/>
      <c r="L575" s="3"/>
      <c r="M575" s="3"/>
      <c r="N575" s="3"/>
      <c r="O575" s="3"/>
      <c r="P575" s="3"/>
      <c r="Q575" s="3"/>
      <c r="R575" s="3"/>
      <c r="S575" s="3"/>
      <c r="T575" s="3"/>
      <c r="U575" s="3"/>
      <c r="V575" s="3"/>
      <c r="W575" s="3"/>
    </row>
    <row r="576" spans="1:23" s="7" customFormat="1" ht="12.75" x14ac:dyDescent="0.2">
      <c r="A576" s="300"/>
      <c r="B576" s="59">
        <v>572</v>
      </c>
      <c r="C576" s="62"/>
      <c r="D576" s="62"/>
      <c r="E576" s="62"/>
      <c r="F576" s="75"/>
      <c r="G576" s="298"/>
      <c r="H576" s="63">
        <f t="shared" si="13"/>
        <v>0</v>
      </c>
      <c r="I576" s="297"/>
      <c r="J576" s="3"/>
      <c r="K576" s="3"/>
      <c r="L576" s="3"/>
      <c r="M576" s="3"/>
      <c r="N576" s="3"/>
      <c r="O576" s="3"/>
      <c r="P576" s="3"/>
      <c r="Q576" s="3"/>
      <c r="R576" s="3"/>
      <c r="S576" s="3"/>
      <c r="T576" s="3"/>
      <c r="U576" s="3"/>
      <c r="V576" s="3"/>
      <c r="W576" s="3"/>
    </row>
    <row r="577" spans="1:23" s="7" customFormat="1" ht="12.75" x14ac:dyDescent="0.2">
      <c r="A577" s="300"/>
      <c r="B577" s="59">
        <v>573</v>
      </c>
      <c r="C577" s="62"/>
      <c r="D577" s="62"/>
      <c r="E577" s="62"/>
      <c r="F577" s="75"/>
      <c r="G577" s="298"/>
      <c r="H577" s="63">
        <f t="shared" si="13"/>
        <v>0</v>
      </c>
      <c r="I577" s="297"/>
      <c r="J577" s="3"/>
      <c r="K577" s="3"/>
      <c r="L577" s="3"/>
      <c r="M577" s="3"/>
      <c r="N577" s="3"/>
      <c r="O577" s="3"/>
      <c r="P577" s="3"/>
      <c r="Q577" s="3"/>
      <c r="R577" s="3"/>
      <c r="S577" s="3"/>
      <c r="T577" s="3"/>
      <c r="U577" s="3"/>
      <c r="V577" s="3"/>
      <c r="W577" s="3"/>
    </row>
    <row r="578" spans="1:23" s="7" customFormat="1" ht="12.75" x14ac:dyDescent="0.2">
      <c r="A578" s="300"/>
      <c r="B578" s="59">
        <v>574</v>
      </c>
      <c r="C578" s="62"/>
      <c r="D578" s="62"/>
      <c r="E578" s="62"/>
      <c r="F578" s="75"/>
      <c r="G578" s="298"/>
      <c r="H578" s="63">
        <f t="shared" si="13"/>
        <v>0</v>
      </c>
      <c r="I578" s="297"/>
      <c r="J578" s="3"/>
      <c r="K578" s="3"/>
      <c r="L578" s="3"/>
      <c r="M578" s="3"/>
      <c r="N578" s="3"/>
      <c r="O578" s="3"/>
      <c r="P578" s="3"/>
      <c r="Q578" s="3"/>
      <c r="R578" s="3"/>
      <c r="S578" s="3"/>
      <c r="T578" s="3"/>
      <c r="U578" s="3"/>
      <c r="V578" s="3"/>
      <c r="W578" s="3"/>
    </row>
    <row r="579" spans="1:23" s="7" customFormat="1" ht="12.75" x14ac:dyDescent="0.2">
      <c r="A579" s="300"/>
      <c r="B579" s="59">
        <v>575</v>
      </c>
      <c r="C579" s="62"/>
      <c r="D579" s="62"/>
      <c r="E579" s="62"/>
      <c r="F579" s="75"/>
      <c r="G579" s="298"/>
      <c r="H579" s="63">
        <f t="shared" si="13"/>
        <v>0</v>
      </c>
      <c r="I579" s="297"/>
      <c r="J579" s="3"/>
      <c r="K579" s="3"/>
      <c r="L579" s="3"/>
      <c r="M579" s="3"/>
      <c r="N579" s="3"/>
      <c r="O579" s="3"/>
      <c r="P579" s="3"/>
      <c r="Q579" s="3"/>
      <c r="R579" s="3"/>
      <c r="S579" s="3"/>
      <c r="T579" s="3"/>
      <c r="U579" s="3"/>
      <c r="V579" s="3"/>
      <c r="W579" s="3"/>
    </row>
    <row r="580" spans="1:23" s="7" customFormat="1" ht="12.75" x14ac:dyDescent="0.2">
      <c r="A580" s="300"/>
      <c r="B580" s="59">
        <v>576</v>
      </c>
      <c r="C580" s="62"/>
      <c r="D580" s="62"/>
      <c r="E580" s="62"/>
      <c r="F580" s="75"/>
      <c r="G580" s="298"/>
      <c r="H580" s="63">
        <f t="shared" si="13"/>
        <v>0</v>
      </c>
      <c r="I580" s="297"/>
      <c r="J580" s="3"/>
      <c r="K580" s="3"/>
      <c r="L580" s="3"/>
      <c r="M580" s="3"/>
      <c r="N580" s="3"/>
      <c r="O580" s="3"/>
      <c r="P580" s="3"/>
      <c r="Q580" s="3"/>
      <c r="R580" s="3"/>
      <c r="S580" s="3"/>
      <c r="T580" s="3"/>
      <c r="U580" s="3"/>
      <c r="V580" s="3"/>
      <c r="W580" s="3"/>
    </row>
    <row r="581" spans="1:23" s="7" customFormat="1" ht="12.75" x14ac:dyDescent="0.2">
      <c r="A581" s="300"/>
      <c r="B581" s="59">
        <v>577</v>
      </c>
      <c r="C581" s="62"/>
      <c r="D581" s="62"/>
      <c r="E581" s="62"/>
      <c r="F581" s="75"/>
      <c r="G581" s="298"/>
      <c r="H581" s="63">
        <f t="shared" si="13"/>
        <v>0</v>
      </c>
      <c r="I581" s="297"/>
      <c r="J581" s="3"/>
      <c r="K581" s="3"/>
      <c r="L581" s="3"/>
      <c r="M581" s="3"/>
      <c r="N581" s="3"/>
      <c r="O581" s="3"/>
      <c r="P581" s="3"/>
      <c r="Q581" s="3"/>
      <c r="R581" s="3"/>
      <c r="S581" s="3"/>
      <c r="T581" s="3"/>
      <c r="U581" s="3"/>
      <c r="V581" s="3"/>
      <c r="W581" s="3"/>
    </row>
    <row r="582" spans="1:23" s="7" customFormat="1" ht="12.75" x14ac:dyDescent="0.2">
      <c r="A582" s="300"/>
      <c r="B582" s="59">
        <v>578</v>
      </c>
      <c r="C582" s="62"/>
      <c r="D582" s="62"/>
      <c r="E582" s="62"/>
      <c r="F582" s="75"/>
      <c r="G582" s="298"/>
      <c r="H582" s="63">
        <f t="shared" si="13"/>
        <v>0</v>
      </c>
      <c r="I582" s="297"/>
      <c r="J582" s="3"/>
      <c r="K582" s="3"/>
      <c r="L582" s="3"/>
      <c r="M582" s="3"/>
      <c r="N582" s="3"/>
      <c r="O582" s="3"/>
      <c r="P582" s="3"/>
      <c r="Q582" s="3"/>
      <c r="R582" s="3"/>
      <c r="S582" s="3"/>
      <c r="T582" s="3"/>
      <c r="U582" s="3"/>
      <c r="V582" s="3"/>
      <c r="W582" s="3"/>
    </row>
    <row r="583" spans="1:23" s="7" customFormat="1" ht="12.75" x14ac:dyDescent="0.2">
      <c r="A583" s="300"/>
      <c r="B583" s="59">
        <v>579</v>
      </c>
      <c r="C583" s="62"/>
      <c r="D583" s="62"/>
      <c r="E583" s="62"/>
      <c r="F583" s="75"/>
      <c r="G583" s="298"/>
      <c r="H583" s="63">
        <f t="shared" si="13"/>
        <v>0</v>
      </c>
      <c r="I583" s="297"/>
      <c r="J583" s="3"/>
      <c r="K583" s="3"/>
      <c r="L583" s="3"/>
      <c r="M583" s="3"/>
      <c r="N583" s="3"/>
      <c r="O583" s="3"/>
      <c r="P583" s="3"/>
      <c r="Q583" s="3"/>
      <c r="R583" s="3"/>
      <c r="S583" s="3"/>
      <c r="T583" s="3"/>
      <c r="U583" s="3"/>
      <c r="V583" s="3"/>
      <c r="W583" s="3"/>
    </row>
    <row r="584" spans="1:23" s="7" customFormat="1" ht="12.75" x14ac:dyDescent="0.2">
      <c r="A584" s="300"/>
      <c r="B584" s="59">
        <v>580</v>
      </c>
      <c r="C584" s="62"/>
      <c r="D584" s="62"/>
      <c r="E584" s="62"/>
      <c r="F584" s="75"/>
      <c r="G584" s="298"/>
      <c r="H584" s="63">
        <f t="shared" si="13"/>
        <v>0</v>
      </c>
      <c r="I584" s="297"/>
      <c r="J584" s="3"/>
      <c r="K584" s="3"/>
      <c r="L584" s="3"/>
      <c r="M584" s="3"/>
      <c r="N584" s="3"/>
      <c r="O584" s="3"/>
      <c r="P584" s="3"/>
      <c r="Q584" s="3"/>
      <c r="R584" s="3"/>
      <c r="S584" s="3"/>
      <c r="T584" s="3"/>
      <c r="U584" s="3"/>
      <c r="V584" s="3"/>
      <c r="W584" s="3"/>
    </row>
    <row r="585" spans="1:23" s="7" customFormat="1" ht="12.75" x14ac:dyDescent="0.2">
      <c r="A585" s="300"/>
      <c r="B585" s="59">
        <v>581</v>
      </c>
      <c r="C585" s="62"/>
      <c r="D585" s="62"/>
      <c r="E585" s="62"/>
      <c r="F585" s="75"/>
      <c r="G585" s="298"/>
      <c r="H585" s="63">
        <f t="shared" si="13"/>
        <v>0</v>
      </c>
      <c r="I585" s="297"/>
      <c r="J585" s="3"/>
      <c r="K585" s="3"/>
      <c r="L585" s="3"/>
      <c r="M585" s="3"/>
      <c r="N585" s="3"/>
      <c r="O585" s="3"/>
      <c r="P585" s="3"/>
      <c r="Q585" s="3"/>
      <c r="R585" s="3"/>
      <c r="S585" s="3"/>
      <c r="T585" s="3"/>
      <c r="U585" s="3"/>
      <c r="V585" s="3"/>
      <c r="W585" s="3"/>
    </row>
    <row r="586" spans="1:23" s="7" customFormat="1" ht="12.75" x14ac:dyDescent="0.2">
      <c r="A586" s="300"/>
      <c r="B586" s="59">
        <v>582</v>
      </c>
      <c r="C586" s="62"/>
      <c r="D586" s="62"/>
      <c r="E586" s="62"/>
      <c r="F586" s="75"/>
      <c r="G586" s="298"/>
      <c r="H586" s="63">
        <f t="shared" si="13"/>
        <v>0</v>
      </c>
      <c r="I586" s="297"/>
      <c r="J586" s="3"/>
      <c r="K586" s="3"/>
      <c r="L586" s="3"/>
      <c r="M586" s="3"/>
      <c r="N586" s="3"/>
      <c r="O586" s="3"/>
      <c r="P586" s="3"/>
      <c r="Q586" s="3"/>
      <c r="R586" s="3"/>
      <c r="S586" s="3"/>
      <c r="T586" s="3"/>
      <c r="U586" s="3"/>
      <c r="V586" s="3"/>
      <c r="W586" s="3"/>
    </row>
    <row r="587" spans="1:23" s="7" customFormat="1" ht="12.75" x14ac:dyDescent="0.2">
      <c r="A587" s="300"/>
      <c r="B587" s="59">
        <v>583</v>
      </c>
      <c r="C587" s="62"/>
      <c r="D587" s="62"/>
      <c r="E587" s="62"/>
      <c r="F587" s="75"/>
      <c r="G587" s="298"/>
      <c r="H587" s="63">
        <f t="shared" si="13"/>
        <v>0</v>
      </c>
      <c r="I587" s="297"/>
      <c r="J587" s="3"/>
      <c r="K587" s="3"/>
      <c r="L587" s="3"/>
      <c r="M587" s="3"/>
      <c r="N587" s="3"/>
      <c r="O587" s="3"/>
      <c r="P587" s="3"/>
      <c r="Q587" s="3"/>
      <c r="R587" s="3"/>
      <c r="S587" s="3"/>
      <c r="T587" s="3"/>
      <c r="U587" s="3"/>
      <c r="V587" s="3"/>
      <c r="W587" s="3"/>
    </row>
    <row r="588" spans="1:23" s="7" customFormat="1" ht="12.75" x14ac:dyDescent="0.2">
      <c r="A588" s="300"/>
      <c r="B588" s="59">
        <v>584</v>
      </c>
      <c r="C588" s="62"/>
      <c r="D588" s="62"/>
      <c r="E588" s="62"/>
      <c r="F588" s="75"/>
      <c r="G588" s="298"/>
      <c r="H588" s="63">
        <f t="shared" si="13"/>
        <v>0</v>
      </c>
      <c r="I588" s="297"/>
      <c r="J588" s="3"/>
      <c r="K588" s="3"/>
      <c r="L588" s="3"/>
      <c r="M588" s="3"/>
      <c r="N588" s="3"/>
      <c r="O588" s="3"/>
      <c r="P588" s="3"/>
      <c r="Q588" s="3"/>
      <c r="R588" s="3"/>
      <c r="S588" s="3"/>
      <c r="T588" s="3"/>
      <c r="U588" s="3"/>
      <c r="V588" s="3"/>
      <c r="W588" s="3"/>
    </row>
    <row r="589" spans="1:23" s="7" customFormat="1" ht="12.75" x14ac:dyDescent="0.2">
      <c r="A589" s="300"/>
      <c r="B589" s="59">
        <v>585</v>
      </c>
      <c r="C589" s="62"/>
      <c r="D589" s="62"/>
      <c r="E589" s="62"/>
      <c r="F589" s="75"/>
      <c r="G589" s="298"/>
      <c r="H589" s="63">
        <f t="shared" si="13"/>
        <v>0</v>
      </c>
      <c r="I589" s="297"/>
      <c r="J589" s="3"/>
      <c r="K589" s="3"/>
      <c r="L589" s="3"/>
      <c r="M589" s="3"/>
      <c r="N589" s="3"/>
      <c r="O589" s="3"/>
      <c r="P589" s="3"/>
      <c r="Q589" s="3"/>
      <c r="R589" s="3"/>
      <c r="S589" s="3"/>
      <c r="T589" s="3"/>
      <c r="U589" s="3"/>
      <c r="V589" s="3"/>
      <c r="W589" s="3"/>
    </row>
    <row r="590" spans="1:23" s="7" customFormat="1" ht="12.75" x14ac:dyDescent="0.2">
      <c r="A590" s="300"/>
      <c r="B590" s="59">
        <v>586</v>
      </c>
      <c r="C590" s="62"/>
      <c r="D590" s="62"/>
      <c r="E590" s="62"/>
      <c r="F590" s="75"/>
      <c r="G590" s="298"/>
      <c r="H590" s="63">
        <f t="shared" si="13"/>
        <v>0</v>
      </c>
      <c r="I590" s="297"/>
      <c r="J590" s="3"/>
      <c r="K590" s="3"/>
      <c r="L590" s="3"/>
      <c r="M590" s="3"/>
      <c r="N590" s="3"/>
      <c r="O590" s="3"/>
      <c r="P590" s="3"/>
      <c r="Q590" s="3"/>
      <c r="R590" s="3"/>
      <c r="S590" s="3"/>
      <c r="T590" s="3"/>
      <c r="U590" s="3"/>
      <c r="V590" s="3"/>
      <c r="W590" s="3"/>
    </row>
    <row r="591" spans="1:23" s="7" customFormat="1" ht="12.75" x14ac:dyDescent="0.2">
      <c r="A591" s="300"/>
      <c r="B591" s="59">
        <v>587</v>
      </c>
      <c r="C591" s="62"/>
      <c r="D591" s="62"/>
      <c r="E591" s="62"/>
      <c r="F591" s="75"/>
      <c r="G591" s="298"/>
      <c r="H591" s="63">
        <f t="shared" si="13"/>
        <v>0</v>
      </c>
      <c r="I591" s="297"/>
      <c r="J591" s="3"/>
      <c r="K591" s="3"/>
      <c r="L591" s="3"/>
      <c r="M591" s="3"/>
      <c r="N591" s="3"/>
      <c r="O591" s="3"/>
      <c r="P591" s="3"/>
      <c r="Q591" s="3"/>
      <c r="R591" s="3"/>
      <c r="S591" s="3"/>
      <c r="T591" s="3"/>
      <c r="U591" s="3"/>
      <c r="V591" s="3"/>
      <c r="W591" s="3"/>
    </row>
    <row r="592" spans="1:23" s="7" customFormat="1" ht="12.75" x14ac:dyDescent="0.2">
      <c r="A592" s="300"/>
      <c r="B592" s="59">
        <v>588</v>
      </c>
      <c r="C592" s="62"/>
      <c r="D592" s="62"/>
      <c r="E592" s="62"/>
      <c r="F592" s="75"/>
      <c r="G592" s="298"/>
      <c r="H592" s="63">
        <f t="shared" si="13"/>
        <v>0</v>
      </c>
      <c r="I592" s="297"/>
      <c r="J592" s="3"/>
      <c r="K592" s="3"/>
      <c r="L592" s="3"/>
      <c r="M592" s="3"/>
      <c r="N592" s="3"/>
      <c r="O592" s="3"/>
      <c r="P592" s="3"/>
      <c r="Q592" s="3"/>
      <c r="R592" s="3"/>
      <c r="S592" s="3"/>
      <c r="T592" s="3"/>
      <c r="U592" s="3"/>
      <c r="V592" s="3"/>
      <c r="W592" s="3"/>
    </row>
    <row r="593" spans="1:23" s="7" customFormat="1" ht="12.75" x14ac:dyDescent="0.2">
      <c r="A593" s="300"/>
      <c r="B593" s="59">
        <v>589</v>
      </c>
      <c r="C593" s="62"/>
      <c r="D593" s="62"/>
      <c r="E593" s="62"/>
      <c r="F593" s="75"/>
      <c r="G593" s="298"/>
      <c r="H593" s="63">
        <f t="shared" si="13"/>
        <v>0</v>
      </c>
      <c r="I593" s="297"/>
      <c r="J593" s="3"/>
      <c r="K593" s="3"/>
      <c r="L593" s="3"/>
      <c r="M593" s="3"/>
      <c r="N593" s="3"/>
      <c r="O593" s="3"/>
      <c r="P593" s="3"/>
      <c r="Q593" s="3"/>
      <c r="R593" s="3"/>
      <c r="S593" s="3"/>
      <c r="T593" s="3"/>
      <c r="U593" s="3"/>
      <c r="V593" s="3"/>
      <c r="W593" s="3"/>
    </row>
    <row r="594" spans="1:23" s="7" customFormat="1" ht="12.75" x14ac:dyDescent="0.2">
      <c r="A594" s="300"/>
      <c r="B594" s="59">
        <v>590</v>
      </c>
      <c r="C594" s="62"/>
      <c r="D594" s="62"/>
      <c r="E594" s="62"/>
      <c r="F594" s="75"/>
      <c r="G594" s="298"/>
      <c r="H594" s="63">
        <f t="shared" si="13"/>
        <v>0</v>
      </c>
      <c r="I594" s="297"/>
      <c r="J594" s="3"/>
      <c r="K594" s="3"/>
      <c r="L594" s="3"/>
      <c r="M594" s="3"/>
      <c r="N594" s="3"/>
      <c r="O594" s="3"/>
      <c r="P594" s="3"/>
      <c r="Q594" s="3"/>
      <c r="R594" s="3"/>
      <c r="S594" s="3"/>
      <c r="T594" s="3"/>
      <c r="U594" s="3"/>
      <c r="V594" s="3"/>
      <c r="W594" s="3"/>
    </row>
    <row r="595" spans="1:23" s="7" customFormat="1" ht="12.75" x14ac:dyDescent="0.2">
      <c r="A595" s="300"/>
      <c r="B595" s="59">
        <v>591</v>
      </c>
      <c r="C595" s="62"/>
      <c r="D595" s="62"/>
      <c r="E595" s="62"/>
      <c r="F595" s="75"/>
      <c r="G595" s="298"/>
      <c r="H595" s="63">
        <f t="shared" si="13"/>
        <v>0</v>
      </c>
      <c r="I595" s="297"/>
      <c r="J595" s="3"/>
      <c r="K595" s="3"/>
      <c r="L595" s="3"/>
      <c r="M595" s="3"/>
      <c r="N595" s="3"/>
      <c r="O595" s="3"/>
      <c r="P595" s="3"/>
      <c r="Q595" s="3"/>
      <c r="R595" s="3"/>
      <c r="S595" s="3"/>
      <c r="T595" s="3"/>
      <c r="U595" s="3"/>
      <c r="V595" s="3"/>
      <c r="W595" s="3"/>
    </row>
    <row r="596" spans="1:23" s="7" customFormat="1" ht="12.75" x14ac:dyDescent="0.2">
      <c r="A596" s="300"/>
      <c r="B596" s="59">
        <v>592</v>
      </c>
      <c r="C596" s="62"/>
      <c r="D596" s="62"/>
      <c r="E596" s="62"/>
      <c r="F596" s="75"/>
      <c r="G596" s="298"/>
      <c r="H596" s="63">
        <f t="shared" si="13"/>
        <v>0</v>
      </c>
      <c r="I596" s="297"/>
      <c r="J596" s="3"/>
      <c r="K596" s="3"/>
      <c r="L596" s="3"/>
      <c r="M596" s="3"/>
      <c r="N596" s="3"/>
      <c r="O596" s="3"/>
      <c r="P596" s="3"/>
      <c r="Q596" s="3"/>
      <c r="R596" s="3"/>
      <c r="S596" s="3"/>
      <c r="T596" s="3"/>
      <c r="U596" s="3"/>
      <c r="V596" s="3"/>
      <c r="W596" s="3"/>
    </row>
    <row r="597" spans="1:23" s="7" customFormat="1" ht="12.75" x14ac:dyDescent="0.2">
      <c r="A597" s="300"/>
      <c r="B597" s="59">
        <v>593</v>
      </c>
      <c r="C597" s="62"/>
      <c r="D597" s="62"/>
      <c r="E597" s="62"/>
      <c r="F597" s="75"/>
      <c r="G597" s="298"/>
      <c r="H597" s="63">
        <f t="shared" si="13"/>
        <v>0</v>
      </c>
      <c r="I597" s="297"/>
      <c r="J597" s="3"/>
      <c r="K597" s="3"/>
      <c r="L597" s="3"/>
      <c r="M597" s="3"/>
      <c r="N597" s="3"/>
      <c r="O597" s="3"/>
      <c r="P597" s="3"/>
      <c r="Q597" s="3"/>
      <c r="R597" s="3"/>
      <c r="S597" s="3"/>
      <c r="T597" s="3"/>
      <c r="U597" s="3"/>
      <c r="V597" s="3"/>
      <c r="W597" s="3"/>
    </row>
    <row r="598" spans="1:23" s="7" customFormat="1" ht="12.75" x14ac:dyDescent="0.2">
      <c r="A598" s="300"/>
      <c r="B598" s="59">
        <v>594</v>
      </c>
      <c r="C598" s="62"/>
      <c r="D598" s="62"/>
      <c r="E598" s="62"/>
      <c r="F598" s="75"/>
      <c r="G598" s="298"/>
      <c r="H598" s="63">
        <f t="shared" si="13"/>
        <v>0</v>
      </c>
      <c r="I598" s="297"/>
      <c r="J598" s="3"/>
      <c r="K598" s="3"/>
      <c r="L598" s="3"/>
      <c r="M598" s="3"/>
      <c r="N598" s="3"/>
      <c r="O598" s="3"/>
      <c r="P598" s="3"/>
      <c r="Q598" s="3"/>
      <c r="R598" s="3"/>
      <c r="S598" s="3"/>
      <c r="T598" s="3"/>
      <c r="U598" s="3"/>
      <c r="V598" s="3"/>
      <c r="W598" s="3"/>
    </row>
    <row r="599" spans="1:23" s="7" customFormat="1" ht="12.75" x14ac:dyDescent="0.2">
      <c r="A599" s="300"/>
      <c r="B599" s="59">
        <v>595</v>
      </c>
      <c r="C599" s="62"/>
      <c r="D599" s="62"/>
      <c r="E599" s="62"/>
      <c r="F599" s="75"/>
      <c r="G599" s="298"/>
      <c r="H599" s="63">
        <f t="shared" si="13"/>
        <v>0</v>
      </c>
      <c r="I599" s="297"/>
      <c r="J599" s="3"/>
      <c r="K599" s="3"/>
      <c r="L599" s="3"/>
      <c r="M599" s="3"/>
      <c r="N599" s="3"/>
      <c r="O599" s="3"/>
      <c r="P599" s="3"/>
      <c r="Q599" s="3"/>
      <c r="R599" s="3"/>
      <c r="S599" s="3"/>
      <c r="T599" s="3"/>
      <c r="U599" s="3"/>
      <c r="V599" s="3"/>
      <c r="W599" s="3"/>
    </row>
    <row r="600" spans="1:23" s="7" customFormat="1" ht="12.75" x14ac:dyDescent="0.2">
      <c r="A600" s="300"/>
      <c r="B600" s="59">
        <v>596</v>
      </c>
      <c r="C600" s="62"/>
      <c r="D600" s="62"/>
      <c r="E600" s="62"/>
      <c r="F600" s="75"/>
      <c r="G600" s="298"/>
      <c r="H600" s="63">
        <f t="shared" si="13"/>
        <v>0</v>
      </c>
      <c r="I600" s="297"/>
      <c r="J600" s="3"/>
      <c r="K600" s="3"/>
      <c r="L600" s="3"/>
      <c r="M600" s="3"/>
      <c r="N600" s="3"/>
      <c r="O600" s="3"/>
      <c r="P600" s="3"/>
      <c r="Q600" s="3"/>
      <c r="R600" s="3"/>
      <c r="S600" s="3"/>
      <c r="T600" s="3"/>
      <c r="U600" s="3"/>
      <c r="V600" s="3"/>
      <c r="W600" s="3"/>
    </row>
    <row r="601" spans="1:23" s="7" customFormat="1" ht="12.75" x14ac:dyDescent="0.2">
      <c r="A601" s="300"/>
      <c r="B601" s="59">
        <v>597</v>
      </c>
      <c r="C601" s="62"/>
      <c r="D601" s="62"/>
      <c r="E601" s="62"/>
      <c r="F601" s="75"/>
      <c r="G601" s="298"/>
      <c r="H601" s="63">
        <f t="shared" si="13"/>
        <v>0</v>
      </c>
      <c r="I601" s="297"/>
      <c r="J601" s="3"/>
      <c r="K601" s="3"/>
      <c r="L601" s="3"/>
      <c r="M601" s="3"/>
      <c r="N601" s="3"/>
      <c r="O601" s="3"/>
      <c r="P601" s="3"/>
      <c r="Q601" s="3"/>
      <c r="R601" s="3"/>
      <c r="S601" s="3"/>
      <c r="T601" s="3"/>
      <c r="U601" s="3"/>
      <c r="V601" s="3"/>
      <c r="W601" s="3"/>
    </row>
    <row r="602" spans="1:23" s="7" customFormat="1" ht="12.75" x14ac:dyDescent="0.2">
      <c r="A602" s="300"/>
      <c r="B602" s="59">
        <v>598</v>
      </c>
      <c r="C602" s="62"/>
      <c r="D602" s="62"/>
      <c r="E602" s="62"/>
      <c r="F602" s="75"/>
      <c r="G602" s="298"/>
      <c r="H602" s="63">
        <f t="shared" si="13"/>
        <v>0</v>
      </c>
      <c r="I602" s="297"/>
      <c r="J602" s="3"/>
      <c r="K602" s="3"/>
      <c r="L602" s="3"/>
      <c r="M602" s="3"/>
      <c r="N602" s="3"/>
      <c r="O602" s="3"/>
      <c r="P602" s="3"/>
      <c r="Q602" s="3"/>
      <c r="R602" s="3"/>
      <c r="S602" s="3"/>
      <c r="T602" s="3"/>
      <c r="U602" s="3"/>
      <c r="V602" s="3"/>
      <c r="W602" s="3"/>
    </row>
    <row r="603" spans="1:23" s="7" customFormat="1" ht="12.75" x14ac:dyDescent="0.2">
      <c r="A603" s="300"/>
      <c r="B603" s="59">
        <v>599</v>
      </c>
      <c r="C603" s="62"/>
      <c r="D603" s="62"/>
      <c r="E603" s="62"/>
      <c r="F603" s="75"/>
      <c r="G603" s="298"/>
      <c r="H603" s="63">
        <f t="shared" si="13"/>
        <v>0</v>
      </c>
      <c r="I603" s="297"/>
      <c r="J603" s="3"/>
      <c r="K603" s="3"/>
      <c r="L603" s="3"/>
      <c r="M603" s="3"/>
      <c r="N603" s="3"/>
      <c r="O603" s="3"/>
      <c r="P603" s="3"/>
      <c r="Q603" s="3"/>
      <c r="R603" s="3"/>
      <c r="S603" s="3"/>
      <c r="T603" s="3"/>
      <c r="U603" s="3"/>
      <c r="V603" s="3"/>
      <c r="W603" s="3"/>
    </row>
    <row r="604" spans="1:23" s="7" customFormat="1" ht="12.75" x14ac:dyDescent="0.2">
      <c r="A604" s="300"/>
      <c r="B604" s="59">
        <v>600</v>
      </c>
      <c r="C604" s="62"/>
      <c r="D604" s="62"/>
      <c r="E604" s="62"/>
      <c r="F604" s="75"/>
      <c r="G604" s="298"/>
      <c r="H604" s="63">
        <f t="shared" si="13"/>
        <v>0</v>
      </c>
      <c r="I604" s="297"/>
      <c r="J604" s="3"/>
      <c r="K604" s="3"/>
      <c r="L604" s="3"/>
      <c r="M604" s="3"/>
      <c r="N604" s="3"/>
      <c r="O604" s="3"/>
      <c r="P604" s="3"/>
      <c r="Q604" s="3"/>
      <c r="R604" s="3"/>
      <c r="S604" s="3"/>
      <c r="T604" s="3"/>
      <c r="U604" s="3"/>
      <c r="V604" s="3"/>
      <c r="W604" s="3"/>
    </row>
    <row r="605" spans="1:23" s="7" customFormat="1" ht="12.75" x14ac:dyDescent="0.2">
      <c r="A605" s="300"/>
      <c r="B605" s="59">
        <v>601</v>
      </c>
      <c r="C605" s="62"/>
      <c r="D605" s="62"/>
      <c r="E605" s="62"/>
      <c r="F605" s="75"/>
      <c r="G605" s="298"/>
      <c r="H605" s="63">
        <f t="shared" si="13"/>
        <v>0</v>
      </c>
      <c r="I605" s="297"/>
      <c r="J605" s="3"/>
      <c r="K605" s="3"/>
      <c r="L605" s="3"/>
      <c r="M605" s="3"/>
      <c r="N605" s="3"/>
      <c r="O605" s="3"/>
      <c r="P605" s="3"/>
      <c r="Q605" s="3"/>
      <c r="R605" s="3"/>
      <c r="S605" s="3"/>
      <c r="T605" s="3"/>
      <c r="U605" s="3"/>
      <c r="V605" s="3"/>
      <c r="W605" s="3"/>
    </row>
    <row r="606" spans="1:23" s="7" customFormat="1" ht="12.75" x14ac:dyDescent="0.2">
      <c r="A606" s="300"/>
      <c r="B606" s="59">
        <v>602</v>
      </c>
      <c r="C606" s="62"/>
      <c r="D606" s="62"/>
      <c r="E606" s="62"/>
      <c r="F606" s="75"/>
      <c r="G606" s="298"/>
      <c r="H606" s="63">
        <f t="shared" si="13"/>
        <v>0</v>
      </c>
      <c r="I606" s="297"/>
      <c r="J606" s="3"/>
      <c r="K606" s="3"/>
      <c r="L606" s="3"/>
      <c r="M606" s="3"/>
      <c r="N606" s="3"/>
      <c r="O606" s="3"/>
      <c r="P606" s="3"/>
      <c r="Q606" s="3"/>
      <c r="R606" s="3"/>
      <c r="S606" s="3"/>
      <c r="T606" s="3"/>
      <c r="U606" s="3"/>
      <c r="V606" s="3"/>
      <c r="W606" s="3"/>
    </row>
    <row r="607" spans="1:23" s="7" customFormat="1" ht="12.75" x14ac:dyDescent="0.2">
      <c r="A607" s="300"/>
      <c r="B607" s="59">
        <v>603</v>
      </c>
      <c r="C607" s="62"/>
      <c r="D607" s="62"/>
      <c r="E607" s="62"/>
      <c r="F607" s="75"/>
      <c r="G607" s="298"/>
      <c r="H607" s="63">
        <f t="shared" si="13"/>
        <v>0</v>
      </c>
      <c r="I607" s="297"/>
      <c r="J607" s="3"/>
      <c r="K607" s="3"/>
      <c r="L607" s="3"/>
      <c r="M607" s="3"/>
      <c r="N607" s="3"/>
      <c r="O607" s="3"/>
      <c r="P607" s="3"/>
      <c r="Q607" s="3"/>
      <c r="R607" s="3"/>
      <c r="S607" s="3"/>
      <c r="T607" s="3"/>
      <c r="U607" s="3"/>
      <c r="V607" s="3"/>
      <c r="W607" s="3"/>
    </row>
    <row r="608" spans="1:23" s="7" customFormat="1" ht="12.75" x14ac:dyDescent="0.2">
      <c r="A608" s="300"/>
      <c r="B608" s="59">
        <v>604</v>
      </c>
      <c r="C608" s="62"/>
      <c r="D608" s="62"/>
      <c r="E608" s="62"/>
      <c r="F608" s="75"/>
      <c r="G608" s="298"/>
      <c r="H608" s="63">
        <f t="shared" si="13"/>
        <v>0</v>
      </c>
      <c r="I608" s="297"/>
      <c r="J608" s="3"/>
      <c r="K608" s="3"/>
      <c r="L608" s="3"/>
      <c r="M608" s="3"/>
      <c r="N608" s="3"/>
      <c r="O608" s="3"/>
      <c r="P608" s="3"/>
      <c r="Q608" s="3"/>
      <c r="R608" s="3"/>
      <c r="S608" s="3"/>
      <c r="T608" s="3"/>
      <c r="U608" s="3"/>
      <c r="V608" s="3"/>
      <c r="W608" s="3"/>
    </row>
    <row r="609" spans="1:23" s="7" customFormat="1" ht="12.75" x14ac:dyDescent="0.2">
      <c r="A609" s="300"/>
      <c r="B609" s="59">
        <v>605</v>
      </c>
      <c r="C609" s="62"/>
      <c r="D609" s="62"/>
      <c r="E609" s="62"/>
      <c r="F609" s="75"/>
      <c r="G609" s="298"/>
      <c r="H609" s="63">
        <f t="shared" si="13"/>
        <v>0</v>
      </c>
      <c r="I609" s="297"/>
      <c r="J609" s="3"/>
      <c r="K609" s="3"/>
      <c r="L609" s="3"/>
      <c r="M609" s="3"/>
      <c r="N609" s="3"/>
      <c r="O609" s="3"/>
      <c r="P609" s="3"/>
      <c r="Q609" s="3"/>
      <c r="R609" s="3"/>
      <c r="S609" s="3"/>
      <c r="T609" s="3"/>
      <c r="U609" s="3"/>
      <c r="V609" s="3"/>
      <c r="W609" s="3"/>
    </row>
    <row r="610" spans="1:23" s="7" customFormat="1" ht="12.75" x14ac:dyDescent="0.2">
      <c r="A610" s="300"/>
      <c r="B610" s="59">
        <v>606</v>
      </c>
      <c r="C610" s="62"/>
      <c r="D610" s="62"/>
      <c r="E610" s="62"/>
      <c r="F610" s="75"/>
      <c r="G610" s="298"/>
      <c r="H610" s="63">
        <f t="shared" si="13"/>
        <v>0</v>
      </c>
      <c r="I610" s="297"/>
      <c r="J610" s="3"/>
      <c r="K610" s="3"/>
      <c r="L610" s="3"/>
      <c r="M610" s="3"/>
      <c r="N610" s="3"/>
      <c r="O610" s="3"/>
      <c r="P610" s="3"/>
      <c r="Q610" s="3"/>
      <c r="R610" s="3"/>
      <c r="S610" s="3"/>
      <c r="T610" s="3"/>
      <c r="U610" s="3"/>
      <c r="V610" s="3"/>
      <c r="W610" s="3"/>
    </row>
    <row r="611" spans="1:23" s="7" customFormat="1" ht="12.75" x14ac:dyDescent="0.2">
      <c r="A611" s="300"/>
      <c r="B611" s="59">
        <v>607</v>
      </c>
      <c r="C611" s="62"/>
      <c r="D611" s="62"/>
      <c r="E611" s="62"/>
      <c r="F611" s="75"/>
      <c r="G611" s="298"/>
      <c r="H611" s="63">
        <f t="shared" si="13"/>
        <v>0</v>
      </c>
      <c r="I611" s="297"/>
      <c r="J611" s="3"/>
      <c r="K611" s="3"/>
      <c r="L611" s="3"/>
      <c r="M611" s="3"/>
      <c r="N611" s="3"/>
      <c r="O611" s="3"/>
      <c r="P611" s="3"/>
      <c r="Q611" s="3"/>
      <c r="R611" s="3"/>
      <c r="S611" s="3"/>
      <c r="T611" s="3"/>
      <c r="U611" s="3"/>
      <c r="V611" s="3"/>
      <c r="W611" s="3"/>
    </row>
    <row r="612" spans="1:23" s="7" customFormat="1" ht="12.75" x14ac:dyDescent="0.2">
      <c r="A612" s="300"/>
      <c r="B612" s="59">
        <v>608</v>
      </c>
      <c r="C612" s="62"/>
      <c r="D612" s="62"/>
      <c r="E612" s="62"/>
      <c r="F612" s="75"/>
      <c r="G612" s="298"/>
      <c r="H612" s="63">
        <f t="shared" si="13"/>
        <v>0</v>
      </c>
      <c r="I612" s="297"/>
      <c r="J612" s="3"/>
      <c r="K612" s="3"/>
      <c r="L612" s="3"/>
      <c r="M612" s="3"/>
      <c r="N612" s="3"/>
      <c r="O612" s="3"/>
      <c r="P612" s="3"/>
      <c r="Q612" s="3"/>
      <c r="R612" s="3"/>
      <c r="S612" s="3"/>
      <c r="T612" s="3"/>
      <c r="U612" s="3"/>
      <c r="V612" s="3"/>
      <c r="W612" s="3"/>
    </row>
    <row r="613" spans="1:23" s="7" customFormat="1" ht="12.75" x14ac:dyDescent="0.2">
      <c r="A613" s="300"/>
      <c r="B613" s="59">
        <v>609</v>
      </c>
      <c r="C613" s="62"/>
      <c r="D613" s="62"/>
      <c r="E613" s="62"/>
      <c r="F613" s="75"/>
      <c r="G613" s="298"/>
      <c r="H613" s="63">
        <f t="shared" si="13"/>
        <v>0</v>
      </c>
      <c r="I613" s="297"/>
      <c r="J613" s="3"/>
      <c r="K613" s="3"/>
      <c r="L613" s="3"/>
      <c r="M613" s="3"/>
      <c r="N613" s="3"/>
      <c r="O613" s="3"/>
      <c r="P613" s="3"/>
      <c r="Q613" s="3"/>
      <c r="R613" s="3"/>
      <c r="S613" s="3"/>
      <c r="T613" s="3"/>
      <c r="U613" s="3"/>
      <c r="V613" s="3"/>
      <c r="W613" s="3"/>
    </row>
    <row r="614" spans="1:23" s="7" customFormat="1" ht="12.75" x14ac:dyDescent="0.2">
      <c r="A614" s="300"/>
      <c r="B614" s="59">
        <v>610</v>
      </c>
      <c r="C614" s="62"/>
      <c r="D614" s="62"/>
      <c r="E614" s="62"/>
      <c r="F614" s="75"/>
      <c r="G614" s="298"/>
      <c r="H614" s="63">
        <f t="shared" si="13"/>
        <v>0</v>
      </c>
      <c r="I614" s="297"/>
      <c r="J614" s="3"/>
      <c r="K614" s="3"/>
      <c r="L614" s="3"/>
      <c r="M614" s="3"/>
      <c r="N614" s="3"/>
      <c r="O614" s="3"/>
      <c r="P614" s="3"/>
      <c r="Q614" s="3"/>
      <c r="R614" s="3"/>
      <c r="S614" s="3"/>
      <c r="T614" s="3"/>
      <c r="U614" s="3"/>
      <c r="V614" s="3"/>
      <c r="W614" s="3"/>
    </row>
    <row r="615" spans="1:23" s="7" customFormat="1" ht="12.75" x14ac:dyDescent="0.2">
      <c r="A615" s="300"/>
      <c r="B615" s="59">
        <v>611</v>
      </c>
      <c r="C615" s="62"/>
      <c r="D615" s="62"/>
      <c r="E615" s="62"/>
      <c r="F615" s="75"/>
      <c r="G615" s="298"/>
      <c r="H615" s="63">
        <f t="shared" si="13"/>
        <v>0</v>
      </c>
      <c r="I615" s="297"/>
      <c r="J615" s="3"/>
      <c r="K615" s="3"/>
      <c r="L615" s="3"/>
      <c r="M615" s="3"/>
      <c r="N615" s="3"/>
      <c r="O615" s="3"/>
      <c r="P615" s="3"/>
      <c r="Q615" s="3"/>
      <c r="R615" s="3"/>
      <c r="S615" s="3"/>
      <c r="T615" s="3"/>
      <c r="U615" s="3"/>
      <c r="V615" s="3"/>
      <c r="W615" s="3"/>
    </row>
    <row r="616" spans="1:23" s="7" customFormat="1" ht="12.75" x14ac:dyDescent="0.2">
      <c r="A616" s="300"/>
      <c r="B616" s="59">
        <v>612</v>
      </c>
      <c r="C616" s="62"/>
      <c r="D616" s="62"/>
      <c r="E616" s="62"/>
      <c r="F616" s="75"/>
      <c r="G616" s="298"/>
      <c r="H616" s="63">
        <f t="shared" si="13"/>
        <v>0</v>
      </c>
      <c r="I616" s="297"/>
      <c r="J616" s="3"/>
      <c r="K616" s="3"/>
      <c r="L616" s="3"/>
      <c r="M616" s="3"/>
      <c r="N616" s="3"/>
      <c r="O616" s="3"/>
      <c r="P616" s="3"/>
      <c r="Q616" s="3"/>
      <c r="R616" s="3"/>
      <c r="S616" s="3"/>
      <c r="T616" s="3"/>
      <c r="U616" s="3"/>
      <c r="V616" s="3"/>
      <c r="W616" s="3"/>
    </row>
    <row r="617" spans="1:23" s="7" customFormat="1" ht="12.75" x14ac:dyDescent="0.2">
      <c r="A617" s="300"/>
      <c r="B617" s="59">
        <v>613</v>
      </c>
      <c r="C617" s="62"/>
      <c r="D617" s="62"/>
      <c r="E617" s="62"/>
      <c r="F617" s="75"/>
      <c r="G617" s="298"/>
      <c r="H617" s="63">
        <f t="shared" si="13"/>
        <v>0</v>
      </c>
      <c r="I617" s="297"/>
      <c r="J617" s="3"/>
      <c r="K617" s="3"/>
      <c r="L617" s="3"/>
      <c r="M617" s="3"/>
      <c r="N617" s="3"/>
      <c r="O617" s="3"/>
      <c r="P617" s="3"/>
      <c r="Q617" s="3"/>
      <c r="R617" s="3"/>
      <c r="S617" s="3"/>
      <c r="T617" s="3"/>
      <c r="U617" s="3"/>
      <c r="V617" s="3"/>
      <c r="W617" s="3"/>
    </row>
    <row r="618" spans="1:23" s="7" customFormat="1" ht="12.75" x14ac:dyDescent="0.2">
      <c r="A618" s="300"/>
      <c r="B618" s="59">
        <v>614</v>
      </c>
      <c r="C618" s="62"/>
      <c r="D618" s="62"/>
      <c r="E618" s="62"/>
      <c r="F618" s="75"/>
      <c r="G618" s="298"/>
      <c r="H618" s="63">
        <f t="shared" si="13"/>
        <v>0</v>
      </c>
      <c r="I618" s="297"/>
      <c r="J618" s="3"/>
      <c r="K618" s="3"/>
      <c r="L618" s="3"/>
      <c r="M618" s="3"/>
      <c r="N618" s="3"/>
      <c r="O618" s="3"/>
      <c r="P618" s="3"/>
      <c r="Q618" s="3"/>
      <c r="R618" s="3"/>
      <c r="S618" s="3"/>
      <c r="T618" s="3"/>
      <c r="U618" s="3"/>
      <c r="V618" s="3"/>
      <c r="W618" s="3"/>
    </row>
    <row r="619" spans="1:23" s="7" customFormat="1" ht="12.75" x14ac:dyDescent="0.2">
      <c r="A619" s="300"/>
      <c r="B619" s="59">
        <v>615</v>
      </c>
      <c r="C619" s="62"/>
      <c r="D619" s="62"/>
      <c r="E619" s="62"/>
      <c r="F619" s="75"/>
      <c r="G619" s="298"/>
      <c r="H619" s="63">
        <f t="shared" si="13"/>
        <v>0</v>
      </c>
      <c r="I619" s="297"/>
      <c r="J619" s="3"/>
      <c r="K619" s="3"/>
      <c r="L619" s="3"/>
      <c r="M619" s="3"/>
      <c r="N619" s="3"/>
      <c r="O619" s="3"/>
      <c r="P619" s="3"/>
      <c r="Q619" s="3"/>
      <c r="R619" s="3"/>
      <c r="S619" s="3"/>
      <c r="T619" s="3"/>
      <c r="U619" s="3"/>
      <c r="V619" s="3"/>
      <c r="W619" s="3"/>
    </row>
    <row r="620" spans="1:23" s="7" customFormat="1" ht="12.75" x14ac:dyDescent="0.2">
      <c r="A620" s="300"/>
      <c r="B620" s="59">
        <v>616</v>
      </c>
      <c r="C620" s="62"/>
      <c r="D620" s="62"/>
      <c r="E620" s="62"/>
      <c r="F620" s="75"/>
      <c r="G620" s="298"/>
      <c r="H620" s="63">
        <f t="shared" si="13"/>
        <v>0</v>
      </c>
      <c r="I620" s="297"/>
      <c r="J620" s="3"/>
      <c r="K620" s="3"/>
      <c r="L620" s="3"/>
      <c r="M620" s="3"/>
      <c r="N620" s="3"/>
      <c r="O620" s="3"/>
      <c r="P620" s="3"/>
      <c r="Q620" s="3"/>
      <c r="R620" s="3"/>
      <c r="S620" s="3"/>
      <c r="T620" s="3"/>
      <c r="U620" s="3"/>
      <c r="V620" s="3"/>
      <c r="W620" s="3"/>
    </row>
    <row r="621" spans="1:23" s="7" customFormat="1" ht="12.75" x14ac:dyDescent="0.2">
      <c r="A621" s="300"/>
      <c r="B621" s="59">
        <v>617</v>
      </c>
      <c r="C621" s="62"/>
      <c r="D621" s="62"/>
      <c r="E621" s="62"/>
      <c r="F621" s="75"/>
      <c r="G621" s="298"/>
      <c r="H621" s="63">
        <f t="shared" si="13"/>
        <v>0</v>
      </c>
      <c r="I621" s="297"/>
      <c r="J621" s="3"/>
      <c r="K621" s="3"/>
      <c r="L621" s="3"/>
      <c r="M621" s="3"/>
      <c r="N621" s="3"/>
      <c r="O621" s="3"/>
      <c r="P621" s="3"/>
      <c r="Q621" s="3"/>
      <c r="R621" s="3"/>
      <c r="S621" s="3"/>
      <c r="T621" s="3"/>
      <c r="U621" s="3"/>
      <c r="V621" s="3"/>
      <c r="W621" s="3"/>
    </row>
    <row r="622" spans="1:23" s="7" customFormat="1" ht="12.75" x14ac:dyDescent="0.2">
      <c r="A622" s="300"/>
      <c r="B622" s="59">
        <v>618</v>
      </c>
      <c r="C622" s="62"/>
      <c r="D622" s="62"/>
      <c r="E622" s="62"/>
      <c r="F622" s="75"/>
      <c r="G622" s="298"/>
      <c r="H622" s="63">
        <f t="shared" si="13"/>
        <v>0</v>
      </c>
      <c r="I622" s="297"/>
      <c r="J622" s="3"/>
      <c r="K622" s="3"/>
      <c r="L622" s="3"/>
      <c r="M622" s="3"/>
      <c r="N622" s="3"/>
      <c r="O622" s="3"/>
      <c r="P622" s="3"/>
      <c r="Q622" s="3"/>
      <c r="R622" s="3"/>
      <c r="S622" s="3"/>
      <c r="T622" s="3"/>
      <c r="U622" s="3"/>
      <c r="V622" s="3"/>
      <c r="W622" s="3"/>
    </row>
    <row r="623" spans="1:23" s="7" customFormat="1" ht="12.75" x14ac:dyDescent="0.2">
      <c r="A623" s="300"/>
      <c r="B623" s="59">
        <v>619</v>
      </c>
      <c r="C623" s="62"/>
      <c r="D623" s="62"/>
      <c r="E623" s="62"/>
      <c r="F623" s="75"/>
      <c r="G623" s="298"/>
      <c r="H623" s="63">
        <f t="shared" si="13"/>
        <v>0</v>
      </c>
      <c r="I623" s="297"/>
      <c r="J623" s="3"/>
      <c r="K623" s="3"/>
      <c r="L623" s="3"/>
      <c r="M623" s="3"/>
      <c r="N623" s="3"/>
      <c r="O623" s="3"/>
      <c r="P623" s="3"/>
      <c r="Q623" s="3"/>
      <c r="R623" s="3"/>
      <c r="S623" s="3"/>
      <c r="T623" s="3"/>
      <c r="U623" s="3"/>
      <c r="V623" s="3"/>
      <c r="W623" s="3"/>
    </row>
    <row r="624" spans="1:23" s="7" customFormat="1" ht="12.75" x14ac:dyDescent="0.2">
      <c r="A624" s="300"/>
      <c r="B624" s="59">
        <v>620</v>
      </c>
      <c r="C624" s="62"/>
      <c r="D624" s="62"/>
      <c r="E624" s="62"/>
      <c r="F624" s="75"/>
      <c r="G624" s="298"/>
      <c r="H624" s="63">
        <f t="shared" si="13"/>
        <v>0</v>
      </c>
      <c r="I624" s="297"/>
      <c r="J624" s="3"/>
      <c r="K624" s="3"/>
      <c r="L624" s="3"/>
      <c r="M624" s="3"/>
      <c r="N624" s="3"/>
      <c r="O624" s="3"/>
      <c r="P624" s="3"/>
      <c r="Q624" s="3"/>
      <c r="R624" s="3"/>
      <c r="S624" s="3"/>
      <c r="T624" s="3"/>
      <c r="U624" s="3"/>
      <c r="V624" s="3"/>
      <c r="W624" s="3"/>
    </row>
    <row r="625" spans="1:23" s="7" customFormat="1" ht="12.75" x14ac:dyDescent="0.2">
      <c r="A625" s="300"/>
      <c r="B625" s="59">
        <v>621</v>
      </c>
      <c r="C625" s="62"/>
      <c r="D625" s="62"/>
      <c r="E625" s="62"/>
      <c r="F625" s="75"/>
      <c r="G625" s="298"/>
      <c r="H625" s="63">
        <f t="shared" si="13"/>
        <v>0</v>
      </c>
      <c r="I625" s="297"/>
      <c r="J625" s="3"/>
      <c r="K625" s="3"/>
      <c r="L625" s="3"/>
      <c r="M625" s="3"/>
      <c r="N625" s="3"/>
      <c r="O625" s="3"/>
      <c r="P625" s="3"/>
      <c r="Q625" s="3"/>
      <c r="R625" s="3"/>
      <c r="S625" s="3"/>
      <c r="T625" s="3"/>
      <c r="U625" s="3"/>
      <c r="V625" s="3"/>
      <c r="W625" s="3"/>
    </row>
    <row r="626" spans="1:23" s="7" customFormat="1" ht="12.75" x14ac:dyDescent="0.2">
      <c r="A626" s="300"/>
      <c r="B626" s="59">
        <v>622</v>
      </c>
      <c r="C626" s="62"/>
      <c r="D626" s="62"/>
      <c r="E626" s="62"/>
      <c r="F626" s="75"/>
      <c r="G626" s="298"/>
      <c r="H626" s="63">
        <f t="shared" si="13"/>
        <v>0</v>
      </c>
      <c r="I626" s="297"/>
      <c r="J626" s="3"/>
      <c r="K626" s="3"/>
      <c r="L626" s="3"/>
      <c r="M626" s="3"/>
      <c r="N626" s="3"/>
      <c r="O626" s="3"/>
      <c r="P626" s="3"/>
      <c r="Q626" s="3"/>
      <c r="R626" s="3"/>
      <c r="S626" s="3"/>
      <c r="T626" s="3"/>
      <c r="U626" s="3"/>
      <c r="V626" s="3"/>
      <c r="W626" s="3"/>
    </row>
    <row r="627" spans="1:23" s="7" customFormat="1" ht="12.75" x14ac:dyDescent="0.2">
      <c r="A627" s="300"/>
      <c r="B627" s="59">
        <v>623</v>
      </c>
      <c r="C627" s="62"/>
      <c r="D627" s="62"/>
      <c r="E627" s="62"/>
      <c r="F627" s="75"/>
      <c r="G627" s="298"/>
      <c r="H627" s="63">
        <f t="shared" si="13"/>
        <v>0</v>
      </c>
      <c r="I627" s="297"/>
      <c r="J627" s="3"/>
      <c r="K627" s="3"/>
      <c r="L627" s="3"/>
      <c r="M627" s="3"/>
      <c r="N627" s="3"/>
      <c r="O627" s="3"/>
      <c r="P627" s="3"/>
      <c r="Q627" s="3"/>
      <c r="R627" s="3"/>
      <c r="S627" s="3"/>
      <c r="T627" s="3"/>
      <c r="U627" s="3"/>
      <c r="V627" s="3"/>
      <c r="W627" s="3"/>
    </row>
    <row r="628" spans="1:23" s="7" customFormat="1" ht="12.75" x14ac:dyDescent="0.2">
      <c r="A628" s="300"/>
      <c r="B628" s="59">
        <v>624</v>
      </c>
      <c r="C628" s="62"/>
      <c r="D628" s="62"/>
      <c r="E628" s="62"/>
      <c r="F628" s="75"/>
      <c r="G628" s="298"/>
      <c r="H628" s="63">
        <f t="shared" si="13"/>
        <v>0</v>
      </c>
      <c r="I628" s="297"/>
      <c r="J628" s="3"/>
      <c r="K628" s="3"/>
      <c r="L628" s="3"/>
      <c r="M628" s="3"/>
      <c r="N628" s="3"/>
      <c r="O628" s="3"/>
      <c r="P628" s="3"/>
      <c r="Q628" s="3"/>
      <c r="R628" s="3"/>
      <c r="S628" s="3"/>
      <c r="T628" s="3"/>
      <c r="U628" s="3"/>
      <c r="V628" s="3"/>
      <c r="W628" s="3"/>
    </row>
    <row r="629" spans="1:23" s="7" customFormat="1" ht="12.75" x14ac:dyDescent="0.2">
      <c r="A629" s="300"/>
      <c r="B629" s="59">
        <v>625</v>
      </c>
      <c r="C629" s="62"/>
      <c r="D629" s="62"/>
      <c r="E629" s="62"/>
      <c r="F629" s="75"/>
      <c r="G629" s="298"/>
      <c r="H629" s="63">
        <f t="shared" si="13"/>
        <v>0</v>
      </c>
      <c r="I629" s="297"/>
      <c r="J629" s="3"/>
      <c r="K629" s="3"/>
      <c r="L629" s="3"/>
      <c r="M629" s="3"/>
      <c r="N629" s="3"/>
      <c r="O629" s="3"/>
      <c r="P629" s="3"/>
      <c r="Q629" s="3"/>
      <c r="R629" s="3"/>
      <c r="S629" s="3"/>
      <c r="T629" s="3"/>
      <c r="U629" s="3"/>
      <c r="V629" s="3"/>
      <c r="W629" s="3"/>
    </row>
    <row r="630" spans="1:23" s="7" customFormat="1" ht="12.75" x14ac:dyDescent="0.2">
      <c r="A630" s="300"/>
      <c r="B630" s="59">
        <v>626</v>
      </c>
      <c r="C630" s="62"/>
      <c r="D630" s="62"/>
      <c r="E630" s="62"/>
      <c r="F630" s="75"/>
      <c r="G630" s="298"/>
      <c r="H630" s="63">
        <f t="shared" si="13"/>
        <v>0</v>
      </c>
      <c r="I630" s="297"/>
      <c r="J630" s="3"/>
      <c r="K630" s="3"/>
      <c r="L630" s="3"/>
      <c r="M630" s="3"/>
      <c r="N630" s="3"/>
      <c r="O630" s="3"/>
      <c r="P630" s="3"/>
      <c r="Q630" s="3"/>
      <c r="R630" s="3"/>
      <c r="S630" s="3"/>
      <c r="T630" s="3"/>
      <c r="U630" s="3"/>
      <c r="V630" s="3"/>
      <c r="W630" s="3"/>
    </row>
    <row r="631" spans="1:23" s="7" customFormat="1" ht="12.75" x14ac:dyDescent="0.2">
      <c r="A631" s="300"/>
      <c r="B631" s="59">
        <v>627</v>
      </c>
      <c r="C631" s="62"/>
      <c r="D631" s="62"/>
      <c r="E631" s="62"/>
      <c r="F631" s="75"/>
      <c r="G631" s="298"/>
      <c r="H631" s="63">
        <f t="shared" si="13"/>
        <v>0</v>
      </c>
      <c r="I631" s="297"/>
      <c r="J631" s="3"/>
      <c r="K631" s="3"/>
      <c r="L631" s="3"/>
      <c r="M631" s="3"/>
      <c r="N631" s="3"/>
      <c r="O631" s="3"/>
      <c r="P631" s="3"/>
      <c r="Q631" s="3"/>
      <c r="R631" s="3"/>
      <c r="S631" s="3"/>
      <c r="T631" s="3"/>
      <c r="U631" s="3"/>
      <c r="V631" s="3"/>
      <c r="W631" s="3"/>
    </row>
    <row r="632" spans="1:23" s="7" customFormat="1" ht="12.75" x14ac:dyDescent="0.2">
      <c r="A632" s="300"/>
      <c r="B632" s="59">
        <v>628</v>
      </c>
      <c r="C632" s="62"/>
      <c r="D632" s="62"/>
      <c r="E632" s="62"/>
      <c r="F632" s="75"/>
      <c r="G632" s="298"/>
      <c r="H632" s="63">
        <f t="shared" ref="H632:H695" si="14">IF(C632=0,0,IF(D632=0,0,IF(E632=0,0,IF(F632=0,0,10))))</f>
        <v>0</v>
      </c>
      <c r="I632" s="297"/>
      <c r="J632" s="3"/>
      <c r="K632" s="3"/>
      <c r="L632" s="3"/>
      <c r="M632" s="3"/>
      <c r="N632" s="3"/>
      <c r="O632" s="3"/>
      <c r="P632" s="3"/>
      <c r="Q632" s="3"/>
      <c r="R632" s="3"/>
      <c r="S632" s="3"/>
      <c r="T632" s="3"/>
      <c r="U632" s="3"/>
      <c r="V632" s="3"/>
      <c r="W632" s="3"/>
    </row>
    <row r="633" spans="1:23" s="7" customFormat="1" ht="12.75" x14ac:dyDescent="0.2">
      <c r="A633" s="300"/>
      <c r="B633" s="59">
        <v>629</v>
      </c>
      <c r="C633" s="62"/>
      <c r="D633" s="62"/>
      <c r="E633" s="62"/>
      <c r="F633" s="75"/>
      <c r="G633" s="298"/>
      <c r="H633" s="63">
        <f t="shared" si="14"/>
        <v>0</v>
      </c>
      <c r="I633" s="297"/>
      <c r="J633" s="3"/>
      <c r="K633" s="3"/>
      <c r="L633" s="3"/>
      <c r="M633" s="3"/>
      <c r="N633" s="3"/>
      <c r="O633" s="3"/>
      <c r="P633" s="3"/>
      <c r="Q633" s="3"/>
      <c r="R633" s="3"/>
      <c r="S633" s="3"/>
      <c r="T633" s="3"/>
      <c r="U633" s="3"/>
      <c r="V633" s="3"/>
      <c r="W633" s="3"/>
    </row>
    <row r="634" spans="1:23" s="7" customFormat="1" ht="12.75" x14ac:dyDescent="0.2">
      <c r="A634" s="300"/>
      <c r="B634" s="59">
        <v>630</v>
      </c>
      <c r="C634" s="62"/>
      <c r="D634" s="62"/>
      <c r="E634" s="62"/>
      <c r="F634" s="75"/>
      <c r="G634" s="298"/>
      <c r="H634" s="63">
        <f t="shared" si="14"/>
        <v>0</v>
      </c>
      <c r="I634" s="297"/>
      <c r="J634" s="3"/>
      <c r="K634" s="3"/>
      <c r="L634" s="3"/>
      <c r="M634" s="3"/>
      <c r="N634" s="3"/>
      <c r="O634" s="3"/>
      <c r="P634" s="3"/>
      <c r="Q634" s="3"/>
      <c r="R634" s="3"/>
      <c r="S634" s="3"/>
      <c r="T634" s="3"/>
      <c r="U634" s="3"/>
      <c r="V634" s="3"/>
      <c r="W634" s="3"/>
    </row>
    <row r="635" spans="1:23" s="7" customFormat="1" ht="12.75" x14ac:dyDescent="0.2">
      <c r="A635" s="300"/>
      <c r="B635" s="59">
        <v>631</v>
      </c>
      <c r="C635" s="62"/>
      <c r="D635" s="62"/>
      <c r="E635" s="62"/>
      <c r="F635" s="75"/>
      <c r="G635" s="298"/>
      <c r="H635" s="63">
        <f t="shared" si="14"/>
        <v>0</v>
      </c>
      <c r="I635" s="297"/>
      <c r="J635" s="3"/>
      <c r="K635" s="3"/>
      <c r="L635" s="3"/>
      <c r="M635" s="3"/>
      <c r="N635" s="3"/>
      <c r="O635" s="3"/>
      <c r="P635" s="3"/>
      <c r="Q635" s="3"/>
      <c r="R635" s="3"/>
      <c r="S635" s="3"/>
      <c r="T635" s="3"/>
      <c r="U635" s="3"/>
      <c r="V635" s="3"/>
      <c r="W635" s="3"/>
    </row>
    <row r="636" spans="1:23" s="7" customFormat="1" ht="12.75" x14ac:dyDescent="0.2">
      <c r="A636" s="300"/>
      <c r="B636" s="59">
        <v>632</v>
      </c>
      <c r="C636" s="62"/>
      <c r="D636" s="62"/>
      <c r="E636" s="62"/>
      <c r="F636" s="75"/>
      <c r="G636" s="298"/>
      <c r="H636" s="63">
        <f t="shared" si="14"/>
        <v>0</v>
      </c>
      <c r="I636" s="297"/>
      <c r="J636" s="3"/>
      <c r="K636" s="3"/>
      <c r="L636" s="3"/>
      <c r="M636" s="3"/>
      <c r="N636" s="3"/>
      <c r="O636" s="3"/>
      <c r="P636" s="3"/>
      <c r="Q636" s="3"/>
      <c r="R636" s="3"/>
      <c r="S636" s="3"/>
      <c r="T636" s="3"/>
      <c r="U636" s="3"/>
      <c r="V636" s="3"/>
      <c r="W636" s="3"/>
    </row>
    <row r="637" spans="1:23" s="7" customFormat="1" ht="12.75" x14ac:dyDescent="0.2">
      <c r="A637" s="300"/>
      <c r="B637" s="59">
        <v>633</v>
      </c>
      <c r="C637" s="62"/>
      <c r="D637" s="62"/>
      <c r="E637" s="62"/>
      <c r="F637" s="75"/>
      <c r="G637" s="298"/>
      <c r="H637" s="63">
        <f t="shared" si="14"/>
        <v>0</v>
      </c>
      <c r="I637" s="297"/>
      <c r="J637" s="3"/>
      <c r="K637" s="3"/>
      <c r="L637" s="3"/>
      <c r="M637" s="3"/>
      <c r="N637" s="3"/>
      <c r="O637" s="3"/>
      <c r="P637" s="3"/>
      <c r="Q637" s="3"/>
      <c r="R637" s="3"/>
      <c r="S637" s="3"/>
      <c r="T637" s="3"/>
      <c r="U637" s="3"/>
      <c r="V637" s="3"/>
      <c r="W637" s="3"/>
    </row>
    <row r="638" spans="1:23" s="7" customFormat="1" ht="12.75" x14ac:dyDescent="0.2">
      <c r="A638" s="300"/>
      <c r="B638" s="59">
        <v>634</v>
      </c>
      <c r="C638" s="62"/>
      <c r="D638" s="62"/>
      <c r="E638" s="62"/>
      <c r="F638" s="75"/>
      <c r="G638" s="298"/>
      <c r="H638" s="63">
        <f t="shared" si="14"/>
        <v>0</v>
      </c>
      <c r="I638" s="297"/>
      <c r="J638" s="3"/>
      <c r="K638" s="3"/>
      <c r="L638" s="3"/>
      <c r="M638" s="3"/>
      <c r="N638" s="3"/>
      <c r="O638" s="3"/>
      <c r="P638" s="3"/>
      <c r="Q638" s="3"/>
      <c r="R638" s="3"/>
      <c r="S638" s="3"/>
      <c r="T638" s="3"/>
      <c r="U638" s="3"/>
      <c r="V638" s="3"/>
      <c r="W638" s="3"/>
    </row>
    <row r="639" spans="1:23" s="7" customFormat="1" ht="12.75" x14ac:dyDescent="0.2">
      <c r="A639" s="300"/>
      <c r="B639" s="59">
        <v>635</v>
      </c>
      <c r="C639" s="62"/>
      <c r="D639" s="62"/>
      <c r="E639" s="62"/>
      <c r="F639" s="75"/>
      <c r="G639" s="298"/>
      <c r="H639" s="63">
        <f t="shared" si="14"/>
        <v>0</v>
      </c>
      <c r="I639" s="297"/>
      <c r="J639" s="3"/>
      <c r="K639" s="3"/>
      <c r="L639" s="3"/>
      <c r="M639" s="3"/>
      <c r="N639" s="3"/>
      <c r="O639" s="3"/>
      <c r="P639" s="3"/>
      <c r="Q639" s="3"/>
      <c r="R639" s="3"/>
      <c r="S639" s="3"/>
      <c r="T639" s="3"/>
      <c r="U639" s="3"/>
      <c r="V639" s="3"/>
      <c r="W639" s="3"/>
    </row>
    <row r="640" spans="1:23" s="7" customFormat="1" ht="12.75" x14ac:dyDescent="0.2">
      <c r="A640" s="300"/>
      <c r="B640" s="59">
        <v>636</v>
      </c>
      <c r="C640" s="62"/>
      <c r="D640" s="62"/>
      <c r="E640" s="62"/>
      <c r="F640" s="75"/>
      <c r="G640" s="298"/>
      <c r="H640" s="63">
        <f t="shared" si="14"/>
        <v>0</v>
      </c>
      <c r="I640" s="297"/>
      <c r="J640" s="3"/>
      <c r="K640" s="3"/>
      <c r="L640" s="3"/>
      <c r="M640" s="3"/>
      <c r="N640" s="3"/>
      <c r="O640" s="3"/>
      <c r="P640" s="3"/>
      <c r="Q640" s="3"/>
      <c r="R640" s="3"/>
      <c r="S640" s="3"/>
      <c r="T640" s="3"/>
      <c r="U640" s="3"/>
      <c r="V640" s="3"/>
      <c r="W640" s="3"/>
    </row>
    <row r="641" spans="1:23" s="7" customFormat="1" ht="12.75" x14ac:dyDescent="0.2">
      <c r="A641" s="300"/>
      <c r="B641" s="59">
        <v>637</v>
      </c>
      <c r="C641" s="62"/>
      <c r="D641" s="62"/>
      <c r="E641" s="62"/>
      <c r="F641" s="75"/>
      <c r="G641" s="298"/>
      <c r="H641" s="63">
        <f t="shared" si="14"/>
        <v>0</v>
      </c>
      <c r="I641" s="297"/>
      <c r="J641" s="3"/>
      <c r="K641" s="3"/>
      <c r="L641" s="3"/>
      <c r="M641" s="3"/>
      <c r="N641" s="3"/>
      <c r="O641" s="3"/>
      <c r="P641" s="3"/>
      <c r="Q641" s="3"/>
      <c r="R641" s="3"/>
      <c r="S641" s="3"/>
      <c r="T641" s="3"/>
      <c r="U641" s="3"/>
      <c r="V641" s="3"/>
      <c r="W641" s="3"/>
    </row>
    <row r="642" spans="1:23" s="7" customFormat="1" ht="12.75" x14ac:dyDescent="0.2">
      <c r="A642" s="300"/>
      <c r="B642" s="59">
        <v>638</v>
      </c>
      <c r="C642" s="62"/>
      <c r="D642" s="62"/>
      <c r="E642" s="62"/>
      <c r="F642" s="75"/>
      <c r="G642" s="298"/>
      <c r="H642" s="63">
        <f t="shared" si="14"/>
        <v>0</v>
      </c>
      <c r="I642" s="297"/>
      <c r="J642" s="3"/>
      <c r="K642" s="3"/>
      <c r="L642" s="3"/>
      <c r="M642" s="3"/>
      <c r="N642" s="3"/>
      <c r="O642" s="3"/>
      <c r="P642" s="3"/>
      <c r="Q642" s="3"/>
      <c r="R642" s="3"/>
      <c r="S642" s="3"/>
      <c r="T642" s="3"/>
      <c r="U642" s="3"/>
      <c r="V642" s="3"/>
      <c r="W642" s="3"/>
    </row>
    <row r="643" spans="1:23" s="7" customFormat="1" ht="12.75" x14ac:dyDescent="0.2">
      <c r="A643" s="300"/>
      <c r="B643" s="59">
        <v>639</v>
      </c>
      <c r="C643" s="62"/>
      <c r="D643" s="62"/>
      <c r="E643" s="62"/>
      <c r="F643" s="75"/>
      <c r="G643" s="298"/>
      <c r="H643" s="63">
        <f t="shared" si="14"/>
        <v>0</v>
      </c>
      <c r="I643" s="297"/>
      <c r="J643" s="3"/>
      <c r="K643" s="3"/>
      <c r="L643" s="3"/>
      <c r="M643" s="3"/>
      <c r="N643" s="3"/>
      <c r="O643" s="3"/>
      <c r="P643" s="3"/>
      <c r="Q643" s="3"/>
      <c r="R643" s="3"/>
      <c r="S643" s="3"/>
      <c r="T643" s="3"/>
      <c r="U643" s="3"/>
      <c r="V643" s="3"/>
      <c r="W643" s="3"/>
    </row>
    <row r="644" spans="1:23" s="7" customFormat="1" ht="12.75" x14ac:dyDescent="0.2">
      <c r="A644" s="300"/>
      <c r="B644" s="59">
        <v>640</v>
      </c>
      <c r="C644" s="62"/>
      <c r="D644" s="62"/>
      <c r="E644" s="62"/>
      <c r="F644" s="75"/>
      <c r="G644" s="298"/>
      <c r="H644" s="63">
        <f t="shared" si="14"/>
        <v>0</v>
      </c>
      <c r="I644" s="297"/>
      <c r="J644" s="3"/>
      <c r="K644" s="3"/>
      <c r="L644" s="3"/>
      <c r="M644" s="3"/>
      <c r="N644" s="3"/>
      <c r="O644" s="3"/>
      <c r="P644" s="3"/>
      <c r="Q644" s="3"/>
      <c r="R644" s="3"/>
      <c r="S644" s="3"/>
      <c r="T644" s="3"/>
      <c r="U644" s="3"/>
      <c r="V644" s="3"/>
      <c r="W644" s="3"/>
    </row>
    <row r="645" spans="1:23" s="7" customFormat="1" ht="12.75" x14ac:dyDescent="0.2">
      <c r="A645" s="300"/>
      <c r="B645" s="59">
        <v>641</v>
      </c>
      <c r="C645" s="62"/>
      <c r="D645" s="62"/>
      <c r="E645" s="62"/>
      <c r="F645" s="75"/>
      <c r="G645" s="298"/>
      <c r="H645" s="63">
        <f t="shared" si="14"/>
        <v>0</v>
      </c>
      <c r="I645" s="297"/>
      <c r="J645" s="3"/>
      <c r="K645" s="3"/>
      <c r="L645" s="3"/>
      <c r="M645" s="3"/>
      <c r="N645" s="3"/>
      <c r="O645" s="3"/>
      <c r="P645" s="3"/>
      <c r="Q645" s="3"/>
      <c r="R645" s="3"/>
      <c r="S645" s="3"/>
      <c r="T645" s="3"/>
      <c r="U645" s="3"/>
      <c r="V645" s="3"/>
      <c r="W645" s="3"/>
    </row>
    <row r="646" spans="1:23" s="7" customFormat="1" ht="12.75" x14ac:dyDescent="0.2">
      <c r="A646" s="300"/>
      <c r="B646" s="59">
        <v>642</v>
      </c>
      <c r="C646" s="62"/>
      <c r="D646" s="62"/>
      <c r="E646" s="62"/>
      <c r="F646" s="75"/>
      <c r="G646" s="298"/>
      <c r="H646" s="63">
        <f t="shared" si="14"/>
        <v>0</v>
      </c>
      <c r="I646" s="297"/>
      <c r="J646" s="3"/>
      <c r="K646" s="3"/>
      <c r="L646" s="3"/>
      <c r="M646" s="3"/>
      <c r="N646" s="3"/>
      <c r="O646" s="3"/>
      <c r="P646" s="3"/>
      <c r="Q646" s="3"/>
      <c r="R646" s="3"/>
      <c r="S646" s="3"/>
      <c r="T646" s="3"/>
      <c r="U646" s="3"/>
      <c r="V646" s="3"/>
      <c r="W646" s="3"/>
    </row>
    <row r="647" spans="1:23" s="7" customFormat="1" ht="12.75" x14ac:dyDescent="0.2">
      <c r="A647" s="300"/>
      <c r="B647" s="59">
        <v>643</v>
      </c>
      <c r="C647" s="62"/>
      <c r="D647" s="62"/>
      <c r="E647" s="62"/>
      <c r="F647" s="75"/>
      <c r="G647" s="298"/>
      <c r="H647" s="63">
        <f t="shared" si="14"/>
        <v>0</v>
      </c>
      <c r="I647" s="297"/>
      <c r="J647" s="3"/>
      <c r="K647" s="3"/>
      <c r="L647" s="3"/>
      <c r="M647" s="3"/>
      <c r="N647" s="3"/>
      <c r="O647" s="3"/>
      <c r="P647" s="3"/>
      <c r="Q647" s="3"/>
      <c r="R647" s="3"/>
      <c r="S647" s="3"/>
      <c r="T647" s="3"/>
      <c r="U647" s="3"/>
      <c r="V647" s="3"/>
      <c r="W647" s="3"/>
    </row>
    <row r="648" spans="1:23" s="7" customFormat="1" ht="12.75" x14ac:dyDescent="0.2">
      <c r="A648" s="300"/>
      <c r="B648" s="59">
        <v>644</v>
      </c>
      <c r="C648" s="62"/>
      <c r="D648" s="62"/>
      <c r="E648" s="62"/>
      <c r="F648" s="75"/>
      <c r="G648" s="298"/>
      <c r="H648" s="63">
        <f t="shared" si="14"/>
        <v>0</v>
      </c>
      <c r="I648" s="297"/>
      <c r="J648" s="3"/>
      <c r="K648" s="3"/>
      <c r="L648" s="3"/>
      <c r="M648" s="3"/>
      <c r="N648" s="3"/>
      <c r="O648" s="3"/>
      <c r="P648" s="3"/>
      <c r="Q648" s="3"/>
      <c r="R648" s="3"/>
      <c r="S648" s="3"/>
      <c r="T648" s="3"/>
      <c r="U648" s="3"/>
      <c r="V648" s="3"/>
      <c r="W648" s="3"/>
    </row>
    <row r="649" spans="1:23" s="7" customFormat="1" ht="12.75" x14ac:dyDescent="0.2">
      <c r="A649" s="300"/>
      <c r="B649" s="59">
        <v>645</v>
      </c>
      <c r="C649" s="62"/>
      <c r="D649" s="62"/>
      <c r="E649" s="62"/>
      <c r="F649" s="75"/>
      <c r="G649" s="298"/>
      <c r="H649" s="63">
        <f t="shared" si="14"/>
        <v>0</v>
      </c>
      <c r="I649" s="297"/>
      <c r="J649" s="3"/>
      <c r="K649" s="3"/>
      <c r="L649" s="3"/>
      <c r="M649" s="3"/>
      <c r="N649" s="3"/>
      <c r="O649" s="3"/>
      <c r="P649" s="3"/>
      <c r="Q649" s="3"/>
      <c r="R649" s="3"/>
      <c r="S649" s="3"/>
      <c r="T649" s="3"/>
      <c r="U649" s="3"/>
      <c r="V649" s="3"/>
      <c r="W649" s="3"/>
    </row>
    <row r="650" spans="1:23" s="7" customFormat="1" ht="12.75" x14ac:dyDescent="0.2">
      <c r="A650" s="300"/>
      <c r="B650" s="59">
        <v>646</v>
      </c>
      <c r="C650" s="62"/>
      <c r="D650" s="62"/>
      <c r="E650" s="62"/>
      <c r="F650" s="75"/>
      <c r="G650" s="298"/>
      <c r="H650" s="63">
        <f t="shared" si="14"/>
        <v>0</v>
      </c>
      <c r="I650" s="297"/>
      <c r="J650" s="3"/>
      <c r="K650" s="3"/>
      <c r="L650" s="3"/>
      <c r="M650" s="3"/>
      <c r="N650" s="3"/>
      <c r="O650" s="3"/>
      <c r="P650" s="3"/>
      <c r="Q650" s="3"/>
      <c r="R650" s="3"/>
      <c r="S650" s="3"/>
      <c r="T650" s="3"/>
      <c r="U650" s="3"/>
      <c r="V650" s="3"/>
      <c r="W650" s="3"/>
    </row>
    <row r="651" spans="1:23" s="7" customFormat="1" ht="12.75" x14ac:dyDescent="0.2">
      <c r="A651" s="300"/>
      <c r="B651" s="59">
        <v>647</v>
      </c>
      <c r="C651" s="62"/>
      <c r="D651" s="62"/>
      <c r="E651" s="62"/>
      <c r="F651" s="75"/>
      <c r="G651" s="298"/>
      <c r="H651" s="63">
        <f t="shared" si="14"/>
        <v>0</v>
      </c>
      <c r="I651" s="297"/>
      <c r="J651" s="3"/>
      <c r="K651" s="3"/>
      <c r="L651" s="3"/>
      <c r="M651" s="3"/>
      <c r="N651" s="3"/>
      <c r="O651" s="3"/>
      <c r="P651" s="3"/>
      <c r="Q651" s="3"/>
      <c r="R651" s="3"/>
      <c r="S651" s="3"/>
      <c r="T651" s="3"/>
      <c r="U651" s="3"/>
      <c r="V651" s="3"/>
      <c r="W651" s="3"/>
    </row>
    <row r="652" spans="1:23" s="7" customFormat="1" ht="12.75" x14ac:dyDescent="0.2">
      <c r="A652" s="300"/>
      <c r="B652" s="59">
        <v>648</v>
      </c>
      <c r="C652" s="62"/>
      <c r="D652" s="62"/>
      <c r="E652" s="62"/>
      <c r="F652" s="75"/>
      <c r="G652" s="298"/>
      <c r="H652" s="63">
        <f t="shared" si="14"/>
        <v>0</v>
      </c>
      <c r="I652" s="297"/>
      <c r="J652" s="3"/>
      <c r="K652" s="3"/>
      <c r="L652" s="3"/>
      <c r="M652" s="3"/>
      <c r="N652" s="3"/>
      <c r="O652" s="3"/>
      <c r="P652" s="3"/>
      <c r="Q652" s="3"/>
      <c r="R652" s="3"/>
      <c r="S652" s="3"/>
      <c r="T652" s="3"/>
      <c r="U652" s="3"/>
      <c r="V652" s="3"/>
      <c r="W652" s="3"/>
    </row>
    <row r="653" spans="1:23" s="7" customFormat="1" ht="12.75" x14ac:dyDescent="0.2">
      <c r="A653" s="300"/>
      <c r="B653" s="59">
        <v>649</v>
      </c>
      <c r="C653" s="62"/>
      <c r="D653" s="62"/>
      <c r="E653" s="62"/>
      <c r="F653" s="75"/>
      <c r="G653" s="298"/>
      <c r="H653" s="63">
        <f t="shared" si="14"/>
        <v>0</v>
      </c>
      <c r="I653" s="297"/>
      <c r="J653" s="3"/>
      <c r="K653" s="3"/>
      <c r="L653" s="3"/>
      <c r="M653" s="3"/>
      <c r="N653" s="3"/>
      <c r="O653" s="3"/>
      <c r="P653" s="3"/>
      <c r="Q653" s="3"/>
      <c r="R653" s="3"/>
      <c r="S653" s="3"/>
      <c r="T653" s="3"/>
      <c r="U653" s="3"/>
      <c r="V653" s="3"/>
      <c r="W653" s="3"/>
    </row>
    <row r="654" spans="1:23" s="7" customFormat="1" ht="12.75" x14ac:dyDescent="0.2">
      <c r="A654" s="300"/>
      <c r="B654" s="59">
        <v>650</v>
      </c>
      <c r="C654" s="62"/>
      <c r="D654" s="62"/>
      <c r="E654" s="62"/>
      <c r="F654" s="75"/>
      <c r="G654" s="298"/>
      <c r="H654" s="63">
        <f t="shared" si="14"/>
        <v>0</v>
      </c>
      <c r="I654" s="297"/>
      <c r="J654" s="3"/>
      <c r="K654" s="3"/>
      <c r="L654" s="3"/>
      <c r="M654" s="3"/>
      <c r="N654" s="3"/>
      <c r="O654" s="3"/>
      <c r="P654" s="3"/>
      <c r="Q654" s="3"/>
      <c r="R654" s="3"/>
      <c r="S654" s="3"/>
      <c r="T654" s="3"/>
      <c r="U654" s="3"/>
      <c r="V654" s="3"/>
      <c r="W654" s="3"/>
    </row>
    <row r="655" spans="1:23" s="7" customFormat="1" ht="12.75" x14ac:dyDescent="0.2">
      <c r="A655" s="300"/>
      <c r="B655" s="59">
        <v>651</v>
      </c>
      <c r="C655" s="62"/>
      <c r="D655" s="62"/>
      <c r="E655" s="62"/>
      <c r="F655" s="75"/>
      <c r="G655" s="298"/>
      <c r="H655" s="63">
        <f t="shared" si="14"/>
        <v>0</v>
      </c>
      <c r="I655" s="297"/>
      <c r="J655" s="3"/>
      <c r="K655" s="3"/>
      <c r="L655" s="3"/>
      <c r="M655" s="3"/>
      <c r="N655" s="3"/>
      <c r="O655" s="3"/>
      <c r="P655" s="3"/>
      <c r="Q655" s="3"/>
      <c r="R655" s="3"/>
      <c r="S655" s="3"/>
      <c r="T655" s="3"/>
      <c r="U655" s="3"/>
      <c r="V655" s="3"/>
      <c r="W655" s="3"/>
    </row>
    <row r="656" spans="1:23" s="7" customFormat="1" ht="12.75" x14ac:dyDescent="0.2">
      <c r="A656" s="300"/>
      <c r="B656" s="59">
        <v>652</v>
      </c>
      <c r="C656" s="62"/>
      <c r="D656" s="62"/>
      <c r="E656" s="62"/>
      <c r="F656" s="75"/>
      <c r="G656" s="298"/>
      <c r="H656" s="63">
        <f t="shared" si="14"/>
        <v>0</v>
      </c>
      <c r="I656" s="297"/>
      <c r="J656" s="3"/>
      <c r="K656" s="3"/>
      <c r="L656" s="3"/>
      <c r="M656" s="3"/>
      <c r="N656" s="3"/>
      <c r="O656" s="3"/>
      <c r="P656" s="3"/>
      <c r="Q656" s="3"/>
      <c r="R656" s="3"/>
      <c r="S656" s="3"/>
      <c r="T656" s="3"/>
      <c r="U656" s="3"/>
      <c r="V656" s="3"/>
      <c r="W656" s="3"/>
    </row>
    <row r="657" spans="1:23" s="7" customFormat="1" ht="12.75" x14ac:dyDescent="0.2">
      <c r="A657" s="300"/>
      <c r="B657" s="59">
        <v>653</v>
      </c>
      <c r="C657" s="62"/>
      <c r="D657" s="62"/>
      <c r="E657" s="62"/>
      <c r="F657" s="75"/>
      <c r="G657" s="298"/>
      <c r="H657" s="63">
        <f t="shared" si="14"/>
        <v>0</v>
      </c>
      <c r="I657" s="297"/>
      <c r="J657" s="3"/>
      <c r="K657" s="3"/>
      <c r="L657" s="3"/>
      <c r="M657" s="3"/>
      <c r="N657" s="3"/>
      <c r="O657" s="3"/>
      <c r="P657" s="3"/>
      <c r="Q657" s="3"/>
      <c r="R657" s="3"/>
      <c r="S657" s="3"/>
      <c r="T657" s="3"/>
      <c r="U657" s="3"/>
      <c r="V657" s="3"/>
      <c r="W657" s="3"/>
    </row>
    <row r="658" spans="1:23" s="7" customFormat="1" ht="12.75" x14ac:dyDescent="0.2">
      <c r="A658" s="300"/>
      <c r="B658" s="59">
        <v>654</v>
      </c>
      <c r="C658" s="62"/>
      <c r="D658" s="62"/>
      <c r="E658" s="62"/>
      <c r="F658" s="75"/>
      <c r="G658" s="298"/>
      <c r="H658" s="63">
        <f t="shared" si="14"/>
        <v>0</v>
      </c>
      <c r="I658" s="297"/>
      <c r="J658" s="3"/>
      <c r="K658" s="3"/>
      <c r="L658" s="3"/>
      <c r="M658" s="3"/>
      <c r="N658" s="3"/>
      <c r="O658" s="3"/>
      <c r="P658" s="3"/>
      <c r="Q658" s="3"/>
      <c r="R658" s="3"/>
      <c r="S658" s="3"/>
      <c r="T658" s="3"/>
      <c r="U658" s="3"/>
      <c r="V658" s="3"/>
      <c r="W658" s="3"/>
    </row>
    <row r="659" spans="1:23" s="7" customFormat="1" ht="12.75" x14ac:dyDescent="0.2">
      <c r="A659" s="300"/>
      <c r="B659" s="59">
        <v>655</v>
      </c>
      <c r="C659" s="62"/>
      <c r="D659" s="62"/>
      <c r="E659" s="62"/>
      <c r="F659" s="75"/>
      <c r="G659" s="298"/>
      <c r="H659" s="63">
        <f t="shared" si="14"/>
        <v>0</v>
      </c>
      <c r="I659" s="297"/>
      <c r="J659" s="3"/>
      <c r="K659" s="3"/>
      <c r="L659" s="3"/>
      <c r="M659" s="3"/>
      <c r="N659" s="3"/>
      <c r="O659" s="3"/>
      <c r="P659" s="3"/>
      <c r="Q659" s="3"/>
      <c r="R659" s="3"/>
      <c r="S659" s="3"/>
      <c r="T659" s="3"/>
      <c r="U659" s="3"/>
      <c r="V659" s="3"/>
      <c r="W659" s="3"/>
    </row>
    <row r="660" spans="1:23" s="7" customFormat="1" ht="12.75" x14ac:dyDescent="0.2">
      <c r="A660" s="300"/>
      <c r="B660" s="59">
        <v>656</v>
      </c>
      <c r="C660" s="62"/>
      <c r="D660" s="62"/>
      <c r="E660" s="62"/>
      <c r="F660" s="75"/>
      <c r="G660" s="298"/>
      <c r="H660" s="63">
        <f t="shared" si="14"/>
        <v>0</v>
      </c>
      <c r="I660" s="297"/>
      <c r="J660" s="3"/>
      <c r="K660" s="3"/>
      <c r="L660" s="3"/>
      <c r="M660" s="3"/>
      <c r="N660" s="3"/>
      <c r="O660" s="3"/>
      <c r="P660" s="3"/>
      <c r="Q660" s="3"/>
      <c r="R660" s="3"/>
      <c r="S660" s="3"/>
      <c r="T660" s="3"/>
      <c r="U660" s="3"/>
      <c r="V660" s="3"/>
      <c r="W660" s="3"/>
    </row>
    <row r="661" spans="1:23" s="7" customFormat="1" ht="12.75" x14ac:dyDescent="0.2">
      <c r="A661" s="300"/>
      <c r="B661" s="59">
        <v>657</v>
      </c>
      <c r="C661" s="62"/>
      <c r="D661" s="62"/>
      <c r="E661" s="62"/>
      <c r="F661" s="75"/>
      <c r="G661" s="298"/>
      <c r="H661" s="63">
        <f t="shared" si="14"/>
        <v>0</v>
      </c>
      <c r="I661" s="297"/>
      <c r="J661" s="3"/>
      <c r="K661" s="3"/>
      <c r="L661" s="3"/>
      <c r="M661" s="3"/>
      <c r="N661" s="3"/>
      <c r="O661" s="3"/>
      <c r="P661" s="3"/>
      <c r="Q661" s="3"/>
      <c r="R661" s="3"/>
      <c r="S661" s="3"/>
      <c r="T661" s="3"/>
      <c r="U661" s="3"/>
      <c r="V661" s="3"/>
      <c r="W661" s="3"/>
    </row>
    <row r="662" spans="1:23" s="7" customFormat="1" ht="12.75" x14ac:dyDescent="0.2">
      <c r="A662" s="300"/>
      <c r="B662" s="59">
        <v>658</v>
      </c>
      <c r="C662" s="62"/>
      <c r="D662" s="62"/>
      <c r="E662" s="62"/>
      <c r="F662" s="75"/>
      <c r="G662" s="298"/>
      <c r="H662" s="63">
        <f t="shared" si="14"/>
        <v>0</v>
      </c>
      <c r="I662" s="297"/>
      <c r="J662" s="3"/>
      <c r="K662" s="3"/>
      <c r="L662" s="3"/>
      <c r="M662" s="3"/>
      <c r="N662" s="3"/>
      <c r="O662" s="3"/>
      <c r="P662" s="3"/>
      <c r="Q662" s="3"/>
      <c r="R662" s="3"/>
      <c r="S662" s="3"/>
      <c r="T662" s="3"/>
      <c r="U662" s="3"/>
      <c r="V662" s="3"/>
      <c r="W662" s="3"/>
    </row>
    <row r="663" spans="1:23" s="7" customFormat="1" ht="12.75" x14ac:dyDescent="0.2">
      <c r="A663" s="300"/>
      <c r="B663" s="59">
        <v>659</v>
      </c>
      <c r="C663" s="62"/>
      <c r="D663" s="62"/>
      <c r="E663" s="62"/>
      <c r="F663" s="75"/>
      <c r="G663" s="298"/>
      <c r="H663" s="63">
        <f t="shared" si="14"/>
        <v>0</v>
      </c>
      <c r="I663" s="297"/>
      <c r="J663" s="3"/>
      <c r="K663" s="3"/>
      <c r="L663" s="3"/>
      <c r="M663" s="3"/>
      <c r="N663" s="3"/>
      <c r="O663" s="3"/>
      <c r="P663" s="3"/>
      <c r="Q663" s="3"/>
      <c r="R663" s="3"/>
      <c r="S663" s="3"/>
      <c r="T663" s="3"/>
      <c r="U663" s="3"/>
      <c r="V663" s="3"/>
      <c r="W663" s="3"/>
    </row>
    <row r="664" spans="1:23" s="7" customFormat="1" ht="12.75" x14ac:dyDescent="0.2">
      <c r="A664" s="300"/>
      <c r="B664" s="59">
        <v>660</v>
      </c>
      <c r="C664" s="62"/>
      <c r="D664" s="62"/>
      <c r="E664" s="62"/>
      <c r="F664" s="75"/>
      <c r="G664" s="298"/>
      <c r="H664" s="63">
        <f t="shared" si="14"/>
        <v>0</v>
      </c>
      <c r="I664" s="297"/>
      <c r="J664" s="3"/>
      <c r="K664" s="3"/>
      <c r="L664" s="3"/>
      <c r="M664" s="3"/>
      <c r="N664" s="3"/>
      <c r="O664" s="3"/>
      <c r="P664" s="3"/>
      <c r="Q664" s="3"/>
      <c r="R664" s="3"/>
      <c r="S664" s="3"/>
      <c r="T664" s="3"/>
      <c r="U664" s="3"/>
      <c r="V664" s="3"/>
      <c r="W664" s="3"/>
    </row>
    <row r="665" spans="1:23" s="7" customFormat="1" ht="12.75" x14ac:dyDescent="0.2">
      <c r="A665" s="300"/>
      <c r="B665" s="59">
        <v>661</v>
      </c>
      <c r="C665" s="62"/>
      <c r="D665" s="62"/>
      <c r="E665" s="62"/>
      <c r="F665" s="75"/>
      <c r="G665" s="298"/>
      <c r="H665" s="63">
        <f t="shared" si="14"/>
        <v>0</v>
      </c>
      <c r="I665" s="297"/>
      <c r="J665" s="3"/>
      <c r="K665" s="3"/>
      <c r="L665" s="3"/>
      <c r="M665" s="3"/>
      <c r="N665" s="3"/>
      <c r="O665" s="3"/>
      <c r="P665" s="3"/>
      <c r="Q665" s="3"/>
      <c r="R665" s="3"/>
      <c r="S665" s="3"/>
      <c r="T665" s="3"/>
      <c r="U665" s="3"/>
      <c r="V665" s="3"/>
      <c r="W665" s="3"/>
    </row>
    <row r="666" spans="1:23" s="7" customFormat="1" ht="12.75" x14ac:dyDescent="0.2">
      <c r="A666" s="300"/>
      <c r="B666" s="59">
        <v>662</v>
      </c>
      <c r="C666" s="62"/>
      <c r="D666" s="62"/>
      <c r="E666" s="62"/>
      <c r="F666" s="75"/>
      <c r="G666" s="298"/>
      <c r="H666" s="63">
        <f t="shared" si="14"/>
        <v>0</v>
      </c>
      <c r="I666" s="297"/>
      <c r="J666" s="3"/>
      <c r="K666" s="3"/>
      <c r="L666" s="3"/>
      <c r="M666" s="3"/>
      <c r="N666" s="3"/>
      <c r="O666" s="3"/>
      <c r="P666" s="3"/>
      <c r="Q666" s="3"/>
      <c r="R666" s="3"/>
      <c r="S666" s="3"/>
      <c r="T666" s="3"/>
      <c r="U666" s="3"/>
      <c r="V666" s="3"/>
      <c r="W666" s="3"/>
    </row>
    <row r="667" spans="1:23" s="7" customFormat="1" ht="12.75" x14ac:dyDescent="0.2">
      <c r="A667" s="300"/>
      <c r="B667" s="59">
        <v>663</v>
      </c>
      <c r="C667" s="62"/>
      <c r="D667" s="62"/>
      <c r="E667" s="62"/>
      <c r="F667" s="75"/>
      <c r="G667" s="298"/>
      <c r="H667" s="63">
        <f t="shared" si="14"/>
        <v>0</v>
      </c>
      <c r="I667" s="297"/>
      <c r="J667" s="3"/>
      <c r="K667" s="3"/>
      <c r="L667" s="3"/>
      <c r="M667" s="3"/>
      <c r="N667" s="3"/>
      <c r="O667" s="3"/>
      <c r="P667" s="3"/>
      <c r="Q667" s="3"/>
      <c r="R667" s="3"/>
      <c r="S667" s="3"/>
      <c r="T667" s="3"/>
      <c r="U667" s="3"/>
      <c r="V667" s="3"/>
      <c r="W667" s="3"/>
    </row>
    <row r="668" spans="1:23" s="7" customFormat="1" ht="12.75" x14ac:dyDescent="0.2">
      <c r="A668" s="300"/>
      <c r="B668" s="59">
        <v>664</v>
      </c>
      <c r="C668" s="62"/>
      <c r="D668" s="62"/>
      <c r="E668" s="62"/>
      <c r="F668" s="75"/>
      <c r="G668" s="298"/>
      <c r="H668" s="63">
        <f t="shared" si="14"/>
        <v>0</v>
      </c>
      <c r="I668" s="297"/>
      <c r="J668" s="3"/>
      <c r="K668" s="3"/>
      <c r="L668" s="3"/>
      <c r="M668" s="3"/>
      <c r="N668" s="3"/>
      <c r="O668" s="3"/>
      <c r="P668" s="3"/>
      <c r="Q668" s="3"/>
      <c r="R668" s="3"/>
      <c r="S668" s="3"/>
      <c r="T668" s="3"/>
      <c r="U668" s="3"/>
      <c r="V668" s="3"/>
      <c r="W668" s="3"/>
    </row>
    <row r="669" spans="1:23" s="7" customFormat="1" ht="12.75" x14ac:dyDescent="0.2">
      <c r="A669" s="300"/>
      <c r="B669" s="59">
        <v>665</v>
      </c>
      <c r="C669" s="62"/>
      <c r="D669" s="62"/>
      <c r="E669" s="62"/>
      <c r="F669" s="75"/>
      <c r="G669" s="298"/>
      <c r="H669" s="63">
        <f t="shared" si="14"/>
        <v>0</v>
      </c>
      <c r="I669" s="297"/>
      <c r="J669" s="3"/>
      <c r="K669" s="3"/>
      <c r="L669" s="3"/>
      <c r="M669" s="3"/>
      <c r="N669" s="3"/>
      <c r="O669" s="3"/>
      <c r="P669" s="3"/>
      <c r="Q669" s="3"/>
      <c r="R669" s="3"/>
      <c r="S669" s="3"/>
      <c r="T669" s="3"/>
      <c r="U669" s="3"/>
      <c r="V669" s="3"/>
      <c r="W669" s="3"/>
    </row>
    <row r="670" spans="1:23" s="7" customFormat="1" ht="12.75" x14ac:dyDescent="0.2">
      <c r="A670" s="300"/>
      <c r="B670" s="59">
        <v>666</v>
      </c>
      <c r="C670" s="62"/>
      <c r="D670" s="62"/>
      <c r="E670" s="62"/>
      <c r="F670" s="75"/>
      <c r="G670" s="298"/>
      <c r="H670" s="63">
        <f t="shared" si="14"/>
        <v>0</v>
      </c>
      <c r="I670" s="297"/>
      <c r="J670" s="3"/>
      <c r="K670" s="3"/>
      <c r="L670" s="3"/>
      <c r="M670" s="3"/>
      <c r="N670" s="3"/>
      <c r="O670" s="3"/>
      <c r="P670" s="3"/>
      <c r="Q670" s="3"/>
      <c r="R670" s="3"/>
      <c r="S670" s="3"/>
      <c r="T670" s="3"/>
      <c r="U670" s="3"/>
      <c r="V670" s="3"/>
      <c r="W670" s="3"/>
    </row>
    <row r="671" spans="1:23" s="7" customFormat="1" ht="12.75" x14ac:dyDescent="0.2">
      <c r="A671" s="300"/>
      <c r="B671" s="59">
        <v>667</v>
      </c>
      <c r="C671" s="62"/>
      <c r="D671" s="62"/>
      <c r="E671" s="62"/>
      <c r="F671" s="75"/>
      <c r="G671" s="298"/>
      <c r="H671" s="63">
        <f t="shared" si="14"/>
        <v>0</v>
      </c>
      <c r="I671" s="297"/>
      <c r="J671" s="3"/>
      <c r="K671" s="3"/>
      <c r="L671" s="3"/>
      <c r="M671" s="3"/>
      <c r="N671" s="3"/>
      <c r="O671" s="3"/>
      <c r="P671" s="3"/>
      <c r="Q671" s="3"/>
      <c r="R671" s="3"/>
      <c r="S671" s="3"/>
      <c r="T671" s="3"/>
      <c r="U671" s="3"/>
      <c r="V671" s="3"/>
      <c r="W671" s="3"/>
    </row>
    <row r="672" spans="1:23" s="7" customFormat="1" ht="12.75" x14ac:dyDescent="0.2">
      <c r="A672" s="300"/>
      <c r="B672" s="59">
        <v>668</v>
      </c>
      <c r="C672" s="62"/>
      <c r="D672" s="62"/>
      <c r="E672" s="62"/>
      <c r="F672" s="75"/>
      <c r="G672" s="298"/>
      <c r="H672" s="63">
        <f t="shared" si="14"/>
        <v>0</v>
      </c>
      <c r="I672" s="297"/>
      <c r="J672" s="3"/>
      <c r="K672" s="3"/>
      <c r="L672" s="3"/>
      <c r="M672" s="3"/>
      <c r="N672" s="3"/>
      <c r="O672" s="3"/>
      <c r="P672" s="3"/>
      <c r="Q672" s="3"/>
      <c r="R672" s="3"/>
      <c r="S672" s="3"/>
      <c r="T672" s="3"/>
      <c r="U672" s="3"/>
      <c r="V672" s="3"/>
      <c r="W672" s="3"/>
    </row>
    <row r="673" spans="1:23" s="7" customFormat="1" ht="12.75" x14ac:dyDescent="0.2">
      <c r="A673" s="300"/>
      <c r="B673" s="59">
        <v>669</v>
      </c>
      <c r="C673" s="62"/>
      <c r="D673" s="62"/>
      <c r="E673" s="62"/>
      <c r="F673" s="75"/>
      <c r="G673" s="298"/>
      <c r="H673" s="63">
        <f t="shared" si="14"/>
        <v>0</v>
      </c>
      <c r="I673" s="297"/>
      <c r="J673" s="3"/>
      <c r="K673" s="3"/>
      <c r="L673" s="3"/>
      <c r="M673" s="3"/>
      <c r="N673" s="3"/>
      <c r="O673" s="3"/>
      <c r="P673" s="3"/>
      <c r="Q673" s="3"/>
      <c r="R673" s="3"/>
      <c r="S673" s="3"/>
      <c r="T673" s="3"/>
      <c r="U673" s="3"/>
      <c r="V673" s="3"/>
      <c r="W673" s="3"/>
    </row>
    <row r="674" spans="1:23" s="7" customFormat="1" ht="12.75" x14ac:dyDescent="0.2">
      <c r="A674" s="300"/>
      <c r="B674" s="59">
        <v>670</v>
      </c>
      <c r="C674" s="62"/>
      <c r="D674" s="62"/>
      <c r="E674" s="62"/>
      <c r="F674" s="75"/>
      <c r="G674" s="298"/>
      <c r="H674" s="63">
        <f t="shared" si="14"/>
        <v>0</v>
      </c>
      <c r="I674" s="297"/>
      <c r="J674" s="3"/>
      <c r="K674" s="3"/>
      <c r="L674" s="3"/>
      <c r="M674" s="3"/>
      <c r="N674" s="3"/>
      <c r="O674" s="3"/>
      <c r="P674" s="3"/>
      <c r="Q674" s="3"/>
      <c r="R674" s="3"/>
      <c r="S674" s="3"/>
      <c r="T674" s="3"/>
      <c r="U674" s="3"/>
      <c r="V674" s="3"/>
      <c r="W674" s="3"/>
    </row>
    <row r="675" spans="1:23" s="7" customFormat="1" ht="12.75" x14ac:dyDescent="0.2">
      <c r="A675" s="300"/>
      <c r="B675" s="59">
        <v>671</v>
      </c>
      <c r="C675" s="62"/>
      <c r="D675" s="62"/>
      <c r="E675" s="62"/>
      <c r="F675" s="75"/>
      <c r="G675" s="298"/>
      <c r="H675" s="63">
        <f t="shared" si="14"/>
        <v>0</v>
      </c>
      <c r="I675" s="297"/>
      <c r="J675" s="3"/>
      <c r="K675" s="3"/>
      <c r="L675" s="3"/>
      <c r="M675" s="3"/>
      <c r="N675" s="3"/>
      <c r="O675" s="3"/>
      <c r="P675" s="3"/>
      <c r="Q675" s="3"/>
      <c r="R675" s="3"/>
      <c r="S675" s="3"/>
      <c r="T675" s="3"/>
      <c r="U675" s="3"/>
      <c r="V675" s="3"/>
      <c r="W675" s="3"/>
    </row>
    <row r="676" spans="1:23" s="7" customFormat="1" ht="12.75" x14ac:dyDescent="0.2">
      <c r="A676" s="300"/>
      <c r="B676" s="59">
        <v>672</v>
      </c>
      <c r="C676" s="62"/>
      <c r="D676" s="62"/>
      <c r="E676" s="62"/>
      <c r="F676" s="75"/>
      <c r="G676" s="298"/>
      <c r="H676" s="63">
        <f t="shared" si="14"/>
        <v>0</v>
      </c>
      <c r="I676" s="297"/>
      <c r="J676" s="3"/>
      <c r="K676" s="3"/>
      <c r="L676" s="3"/>
      <c r="M676" s="3"/>
      <c r="N676" s="3"/>
      <c r="O676" s="3"/>
      <c r="P676" s="3"/>
      <c r="Q676" s="3"/>
      <c r="R676" s="3"/>
      <c r="S676" s="3"/>
      <c r="T676" s="3"/>
      <c r="U676" s="3"/>
      <c r="V676" s="3"/>
      <c r="W676" s="3"/>
    </row>
    <row r="677" spans="1:23" s="7" customFormat="1" ht="12.75" x14ac:dyDescent="0.2">
      <c r="A677" s="300"/>
      <c r="B677" s="59">
        <v>673</v>
      </c>
      <c r="C677" s="62"/>
      <c r="D677" s="62"/>
      <c r="E677" s="62"/>
      <c r="F677" s="75"/>
      <c r="G677" s="298"/>
      <c r="H677" s="63">
        <f t="shared" si="14"/>
        <v>0</v>
      </c>
      <c r="I677" s="297"/>
      <c r="J677" s="3"/>
      <c r="K677" s="3"/>
      <c r="L677" s="3"/>
      <c r="M677" s="3"/>
      <c r="N677" s="3"/>
      <c r="O677" s="3"/>
      <c r="P677" s="3"/>
      <c r="Q677" s="3"/>
      <c r="R677" s="3"/>
      <c r="S677" s="3"/>
      <c r="T677" s="3"/>
      <c r="U677" s="3"/>
      <c r="V677" s="3"/>
      <c r="W677" s="3"/>
    </row>
    <row r="678" spans="1:23" s="7" customFormat="1" ht="12.75" x14ac:dyDescent="0.2">
      <c r="A678" s="300"/>
      <c r="B678" s="59">
        <v>674</v>
      </c>
      <c r="C678" s="62"/>
      <c r="D678" s="62"/>
      <c r="E678" s="62"/>
      <c r="F678" s="75"/>
      <c r="G678" s="298"/>
      <c r="H678" s="63">
        <f t="shared" si="14"/>
        <v>0</v>
      </c>
      <c r="I678" s="297"/>
      <c r="J678" s="3"/>
      <c r="K678" s="3"/>
      <c r="L678" s="3"/>
      <c r="M678" s="3"/>
      <c r="N678" s="3"/>
      <c r="O678" s="3"/>
      <c r="P678" s="3"/>
      <c r="Q678" s="3"/>
      <c r="R678" s="3"/>
      <c r="S678" s="3"/>
      <c r="T678" s="3"/>
      <c r="U678" s="3"/>
      <c r="V678" s="3"/>
      <c r="W678" s="3"/>
    </row>
    <row r="679" spans="1:23" s="7" customFormat="1" ht="12.75" x14ac:dyDescent="0.2">
      <c r="A679" s="300"/>
      <c r="B679" s="59">
        <v>675</v>
      </c>
      <c r="C679" s="62"/>
      <c r="D679" s="62"/>
      <c r="E679" s="62"/>
      <c r="F679" s="75"/>
      <c r="G679" s="298"/>
      <c r="H679" s="63">
        <f t="shared" si="14"/>
        <v>0</v>
      </c>
      <c r="I679" s="297"/>
      <c r="J679" s="3"/>
      <c r="K679" s="3"/>
      <c r="L679" s="3"/>
      <c r="M679" s="3"/>
      <c r="N679" s="3"/>
      <c r="O679" s="3"/>
      <c r="P679" s="3"/>
      <c r="Q679" s="3"/>
      <c r="R679" s="3"/>
      <c r="S679" s="3"/>
      <c r="T679" s="3"/>
      <c r="U679" s="3"/>
      <c r="V679" s="3"/>
      <c r="W679" s="3"/>
    </row>
    <row r="680" spans="1:23" s="7" customFormat="1" ht="12.75" x14ac:dyDescent="0.2">
      <c r="A680" s="300"/>
      <c r="B680" s="59">
        <v>676</v>
      </c>
      <c r="C680" s="62"/>
      <c r="D680" s="62"/>
      <c r="E680" s="62"/>
      <c r="F680" s="75"/>
      <c r="G680" s="298"/>
      <c r="H680" s="63">
        <f t="shared" si="14"/>
        <v>0</v>
      </c>
      <c r="I680" s="297"/>
      <c r="J680" s="3"/>
      <c r="K680" s="3"/>
      <c r="L680" s="3"/>
      <c r="M680" s="3"/>
      <c r="N680" s="3"/>
      <c r="O680" s="3"/>
      <c r="P680" s="3"/>
      <c r="Q680" s="3"/>
      <c r="R680" s="3"/>
      <c r="S680" s="3"/>
      <c r="T680" s="3"/>
      <c r="U680" s="3"/>
      <c r="V680" s="3"/>
      <c r="W680" s="3"/>
    </row>
    <row r="681" spans="1:23" s="7" customFormat="1" ht="12.75" x14ac:dyDescent="0.2">
      <c r="A681" s="300"/>
      <c r="B681" s="59">
        <v>677</v>
      </c>
      <c r="C681" s="62"/>
      <c r="D681" s="62"/>
      <c r="E681" s="62"/>
      <c r="F681" s="75"/>
      <c r="G681" s="298"/>
      <c r="H681" s="63">
        <f t="shared" si="14"/>
        <v>0</v>
      </c>
      <c r="I681" s="297"/>
      <c r="J681" s="3"/>
      <c r="K681" s="3"/>
      <c r="L681" s="3"/>
      <c r="M681" s="3"/>
      <c r="N681" s="3"/>
      <c r="O681" s="3"/>
      <c r="P681" s="3"/>
      <c r="Q681" s="3"/>
      <c r="R681" s="3"/>
      <c r="S681" s="3"/>
      <c r="T681" s="3"/>
      <c r="U681" s="3"/>
      <c r="V681" s="3"/>
      <c r="W681" s="3"/>
    </row>
    <row r="682" spans="1:23" s="7" customFormat="1" ht="12.75" x14ac:dyDescent="0.2">
      <c r="A682" s="300"/>
      <c r="B682" s="59">
        <v>678</v>
      </c>
      <c r="C682" s="62"/>
      <c r="D682" s="62"/>
      <c r="E682" s="62"/>
      <c r="F682" s="75"/>
      <c r="G682" s="298"/>
      <c r="H682" s="63">
        <f t="shared" si="14"/>
        <v>0</v>
      </c>
      <c r="I682" s="297"/>
      <c r="J682" s="3"/>
      <c r="K682" s="3"/>
      <c r="L682" s="3"/>
      <c r="M682" s="3"/>
      <c r="N682" s="3"/>
      <c r="O682" s="3"/>
      <c r="P682" s="3"/>
      <c r="Q682" s="3"/>
      <c r="R682" s="3"/>
      <c r="S682" s="3"/>
      <c r="T682" s="3"/>
      <c r="U682" s="3"/>
      <c r="V682" s="3"/>
      <c r="W682" s="3"/>
    </row>
    <row r="683" spans="1:23" s="7" customFormat="1" ht="12.75" x14ac:dyDescent="0.2">
      <c r="A683" s="300"/>
      <c r="B683" s="59">
        <v>679</v>
      </c>
      <c r="C683" s="62"/>
      <c r="D683" s="62"/>
      <c r="E683" s="62"/>
      <c r="F683" s="75"/>
      <c r="G683" s="298"/>
      <c r="H683" s="63">
        <f t="shared" si="14"/>
        <v>0</v>
      </c>
      <c r="I683" s="297"/>
      <c r="J683" s="3"/>
      <c r="K683" s="3"/>
      <c r="L683" s="3"/>
      <c r="M683" s="3"/>
      <c r="N683" s="3"/>
      <c r="O683" s="3"/>
      <c r="P683" s="3"/>
      <c r="Q683" s="3"/>
      <c r="R683" s="3"/>
      <c r="S683" s="3"/>
      <c r="T683" s="3"/>
      <c r="U683" s="3"/>
      <c r="V683" s="3"/>
      <c r="W683" s="3"/>
    </row>
    <row r="684" spans="1:23" s="7" customFormat="1" ht="12.75" x14ac:dyDescent="0.2">
      <c r="A684" s="300"/>
      <c r="B684" s="59">
        <v>680</v>
      </c>
      <c r="C684" s="62"/>
      <c r="D684" s="62"/>
      <c r="E684" s="62"/>
      <c r="F684" s="75"/>
      <c r="G684" s="298"/>
      <c r="H684" s="63">
        <f t="shared" si="14"/>
        <v>0</v>
      </c>
      <c r="I684" s="297"/>
      <c r="J684" s="3"/>
      <c r="K684" s="3"/>
      <c r="L684" s="3"/>
      <c r="M684" s="3"/>
      <c r="N684" s="3"/>
      <c r="O684" s="3"/>
      <c r="P684" s="3"/>
      <c r="Q684" s="3"/>
      <c r="R684" s="3"/>
      <c r="S684" s="3"/>
      <c r="T684" s="3"/>
      <c r="U684" s="3"/>
      <c r="V684" s="3"/>
      <c r="W684" s="3"/>
    </row>
    <row r="685" spans="1:23" s="7" customFormat="1" ht="12.75" x14ac:dyDescent="0.2">
      <c r="A685" s="300"/>
      <c r="B685" s="59">
        <v>681</v>
      </c>
      <c r="C685" s="62"/>
      <c r="D685" s="62"/>
      <c r="E685" s="62"/>
      <c r="F685" s="75"/>
      <c r="G685" s="298"/>
      <c r="H685" s="63">
        <f t="shared" si="14"/>
        <v>0</v>
      </c>
      <c r="I685" s="297"/>
      <c r="J685" s="3"/>
      <c r="K685" s="3"/>
      <c r="L685" s="3"/>
      <c r="M685" s="3"/>
      <c r="N685" s="3"/>
      <c r="O685" s="3"/>
      <c r="P685" s="3"/>
      <c r="Q685" s="3"/>
      <c r="R685" s="3"/>
      <c r="S685" s="3"/>
      <c r="T685" s="3"/>
      <c r="U685" s="3"/>
      <c r="V685" s="3"/>
      <c r="W685" s="3"/>
    </row>
    <row r="686" spans="1:23" s="7" customFormat="1" ht="12.75" x14ac:dyDescent="0.2">
      <c r="A686" s="300"/>
      <c r="B686" s="59">
        <v>682</v>
      </c>
      <c r="C686" s="62"/>
      <c r="D686" s="62"/>
      <c r="E686" s="62"/>
      <c r="F686" s="75"/>
      <c r="G686" s="298"/>
      <c r="H686" s="63">
        <f t="shared" si="14"/>
        <v>0</v>
      </c>
      <c r="I686" s="297"/>
      <c r="J686" s="3"/>
      <c r="K686" s="3"/>
      <c r="L686" s="3"/>
      <c r="M686" s="3"/>
      <c r="N686" s="3"/>
      <c r="O686" s="3"/>
      <c r="P686" s="3"/>
      <c r="Q686" s="3"/>
      <c r="R686" s="3"/>
      <c r="S686" s="3"/>
      <c r="T686" s="3"/>
      <c r="U686" s="3"/>
      <c r="V686" s="3"/>
      <c r="W686" s="3"/>
    </row>
    <row r="687" spans="1:23" s="7" customFormat="1" ht="12.75" x14ac:dyDescent="0.2">
      <c r="A687" s="300"/>
      <c r="B687" s="59">
        <v>683</v>
      </c>
      <c r="C687" s="62"/>
      <c r="D687" s="62"/>
      <c r="E687" s="62"/>
      <c r="F687" s="75"/>
      <c r="G687" s="298"/>
      <c r="H687" s="63">
        <f t="shared" si="14"/>
        <v>0</v>
      </c>
      <c r="I687" s="297"/>
      <c r="J687" s="3"/>
      <c r="K687" s="3"/>
      <c r="L687" s="3"/>
      <c r="M687" s="3"/>
      <c r="N687" s="3"/>
      <c r="O687" s="3"/>
      <c r="P687" s="3"/>
      <c r="Q687" s="3"/>
      <c r="R687" s="3"/>
      <c r="S687" s="3"/>
      <c r="T687" s="3"/>
      <c r="U687" s="3"/>
      <c r="V687" s="3"/>
      <c r="W687" s="3"/>
    </row>
    <row r="688" spans="1:23" s="7" customFormat="1" ht="12.75" x14ac:dyDescent="0.2">
      <c r="A688" s="300"/>
      <c r="B688" s="59">
        <v>684</v>
      </c>
      <c r="C688" s="62"/>
      <c r="D688" s="62"/>
      <c r="E688" s="62"/>
      <c r="F688" s="75"/>
      <c r="G688" s="298"/>
      <c r="H688" s="63">
        <f t="shared" si="14"/>
        <v>0</v>
      </c>
      <c r="I688" s="297"/>
      <c r="J688" s="3"/>
      <c r="K688" s="3"/>
      <c r="L688" s="3"/>
      <c r="M688" s="3"/>
      <c r="N688" s="3"/>
      <c r="O688" s="3"/>
      <c r="P688" s="3"/>
      <c r="Q688" s="3"/>
      <c r="R688" s="3"/>
      <c r="S688" s="3"/>
      <c r="T688" s="3"/>
      <c r="U688" s="3"/>
      <c r="V688" s="3"/>
      <c r="W688" s="3"/>
    </row>
    <row r="689" spans="1:23" s="7" customFormat="1" ht="12.75" x14ac:dyDescent="0.2">
      <c r="A689" s="300"/>
      <c r="B689" s="59">
        <v>685</v>
      </c>
      <c r="C689" s="62"/>
      <c r="D689" s="62"/>
      <c r="E689" s="62"/>
      <c r="F689" s="75"/>
      <c r="G689" s="298"/>
      <c r="H689" s="63">
        <f t="shared" si="14"/>
        <v>0</v>
      </c>
      <c r="I689" s="297"/>
      <c r="J689" s="3"/>
      <c r="K689" s="3"/>
      <c r="L689" s="3"/>
      <c r="M689" s="3"/>
      <c r="N689" s="3"/>
      <c r="O689" s="3"/>
      <c r="P689" s="3"/>
      <c r="Q689" s="3"/>
      <c r="R689" s="3"/>
      <c r="S689" s="3"/>
      <c r="T689" s="3"/>
      <c r="U689" s="3"/>
      <c r="V689" s="3"/>
      <c r="W689" s="3"/>
    </row>
    <row r="690" spans="1:23" s="7" customFormat="1" ht="12.75" x14ac:dyDescent="0.2">
      <c r="A690" s="300"/>
      <c r="B690" s="59">
        <v>686</v>
      </c>
      <c r="C690" s="62"/>
      <c r="D690" s="62"/>
      <c r="E690" s="62"/>
      <c r="F690" s="75"/>
      <c r="G690" s="298"/>
      <c r="H690" s="63">
        <f t="shared" si="14"/>
        <v>0</v>
      </c>
      <c r="I690" s="297"/>
      <c r="J690" s="3"/>
      <c r="K690" s="3"/>
      <c r="L690" s="3"/>
      <c r="M690" s="3"/>
      <c r="N690" s="3"/>
      <c r="O690" s="3"/>
      <c r="P690" s="3"/>
      <c r="Q690" s="3"/>
      <c r="R690" s="3"/>
      <c r="S690" s="3"/>
      <c r="T690" s="3"/>
      <c r="U690" s="3"/>
      <c r="V690" s="3"/>
      <c r="W690" s="3"/>
    </row>
    <row r="691" spans="1:23" s="7" customFormat="1" ht="12.75" x14ac:dyDescent="0.2">
      <c r="A691" s="300"/>
      <c r="B691" s="59">
        <v>687</v>
      </c>
      <c r="C691" s="62"/>
      <c r="D691" s="62"/>
      <c r="E691" s="62"/>
      <c r="F691" s="75"/>
      <c r="G691" s="298"/>
      <c r="H691" s="63">
        <f t="shared" si="14"/>
        <v>0</v>
      </c>
      <c r="I691" s="297"/>
      <c r="J691" s="3"/>
      <c r="K691" s="3"/>
      <c r="L691" s="3"/>
      <c r="M691" s="3"/>
      <c r="N691" s="3"/>
      <c r="O691" s="3"/>
      <c r="P691" s="3"/>
      <c r="Q691" s="3"/>
      <c r="R691" s="3"/>
      <c r="S691" s="3"/>
      <c r="T691" s="3"/>
      <c r="U691" s="3"/>
      <c r="V691" s="3"/>
      <c r="W691" s="3"/>
    </row>
    <row r="692" spans="1:23" s="7" customFormat="1" ht="12.75" x14ac:dyDescent="0.2">
      <c r="A692" s="300"/>
      <c r="B692" s="59">
        <v>688</v>
      </c>
      <c r="C692" s="62"/>
      <c r="D692" s="62"/>
      <c r="E692" s="62"/>
      <c r="F692" s="75"/>
      <c r="G692" s="298"/>
      <c r="H692" s="63">
        <f t="shared" si="14"/>
        <v>0</v>
      </c>
      <c r="I692" s="297"/>
      <c r="J692" s="3"/>
      <c r="K692" s="3"/>
      <c r="L692" s="3"/>
      <c r="M692" s="3"/>
      <c r="N692" s="3"/>
      <c r="O692" s="3"/>
      <c r="P692" s="3"/>
      <c r="Q692" s="3"/>
      <c r="R692" s="3"/>
      <c r="S692" s="3"/>
      <c r="T692" s="3"/>
      <c r="U692" s="3"/>
      <c r="V692" s="3"/>
      <c r="W692" s="3"/>
    </row>
    <row r="693" spans="1:23" s="7" customFormat="1" ht="12.75" x14ac:dyDescent="0.2">
      <c r="A693" s="300"/>
      <c r="B693" s="59">
        <v>689</v>
      </c>
      <c r="C693" s="62"/>
      <c r="D693" s="62"/>
      <c r="E693" s="62"/>
      <c r="F693" s="75"/>
      <c r="G693" s="298"/>
      <c r="H693" s="63">
        <f t="shared" si="14"/>
        <v>0</v>
      </c>
      <c r="I693" s="297"/>
      <c r="J693" s="3"/>
      <c r="K693" s="3"/>
      <c r="L693" s="3"/>
      <c r="M693" s="3"/>
      <c r="N693" s="3"/>
      <c r="O693" s="3"/>
      <c r="P693" s="3"/>
      <c r="Q693" s="3"/>
      <c r="R693" s="3"/>
      <c r="S693" s="3"/>
      <c r="T693" s="3"/>
      <c r="U693" s="3"/>
      <c r="V693" s="3"/>
      <c r="W693" s="3"/>
    </row>
    <row r="694" spans="1:23" s="7" customFormat="1" ht="12.75" x14ac:dyDescent="0.2">
      <c r="A694" s="300"/>
      <c r="B694" s="59">
        <v>690</v>
      </c>
      <c r="C694" s="62"/>
      <c r="D694" s="62"/>
      <c r="E694" s="62"/>
      <c r="F694" s="75"/>
      <c r="G694" s="298"/>
      <c r="H694" s="63">
        <f t="shared" si="14"/>
        <v>0</v>
      </c>
      <c r="I694" s="297"/>
      <c r="J694" s="3"/>
      <c r="K694" s="3"/>
      <c r="L694" s="3"/>
      <c r="M694" s="3"/>
      <c r="N694" s="3"/>
      <c r="O694" s="3"/>
      <c r="P694" s="3"/>
      <c r="Q694" s="3"/>
      <c r="R694" s="3"/>
      <c r="S694" s="3"/>
      <c r="T694" s="3"/>
      <c r="U694" s="3"/>
      <c r="V694" s="3"/>
      <c r="W694" s="3"/>
    </row>
    <row r="695" spans="1:23" s="7" customFormat="1" ht="12.75" x14ac:dyDescent="0.2">
      <c r="A695" s="300"/>
      <c r="B695" s="59">
        <v>691</v>
      </c>
      <c r="C695" s="62"/>
      <c r="D695" s="62"/>
      <c r="E695" s="62"/>
      <c r="F695" s="75"/>
      <c r="G695" s="298"/>
      <c r="H695" s="63">
        <f t="shared" si="14"/>
        <v>0</v>
      </c>
      <c r="I695" s="297"/>
      <c r="J695" s="3"/>
      <c r="K695" s="3"/>
      <c r="L695" s="3"/>
      <c r="M695" s="3"/>
      <c r="N695" s="3"/>
      <c r="O695" s="3"/>
      <c r="P695" s="3"/>
      <c r="Q695" s="3"/>
      <c r="R695" s="3"/>
      <c r="S695" s="3"/>
      <c r="T695" s="3"/>
      <c r="U695" s="3"/>
      <c r="V695" s="3"/>
      <c r="W695" s="3"/>
    </row>
    <row r="696" spans="1:23" s="7" customFormat="1" ht="12.75" x14ac:dyDescent="0.2">
      <c r="A696" s="300"/>
      <c r="B696" s="59">
        <v>692</v>
      </c>
      <c r="C696" s="62"/>
      <c r="D696" s="62"/>
      <c r="E696" s="62"/>
      <c r="F696" s="75"/>
      <c r="G696" s="298"/>
      <c r="H696" s="63">
        <f t="shared" ref="H696:H712" si="15">IF(C696=0,0,IF(D696=0,0,IF(E696=0,0,IF(F696=0,0,10))))</f>
        <v>0</v>
      </c>
      <c r="I696" s="297"/>
      <c r="J696" s="3"/>
      <c r="K696" s="3"/>
      <c r="L696" s="3"/>
      <c r="M696" s="3"/>
      <c r="N696" s="3"/>
      <c r="O696" s="3"/>
      <c r="P696" s="3"/>
      <c r="Q696" s="3"/>
      <c r="R696" s="3"/>
      <c r="S696" s="3"/>
      <c r="T696" s="3"/>
      <c r="U696" s="3"/>
      <c r="V696" s="3"/>
      <c r="W696" s="3"/>
    </row>
    <row r="697" spans="1:23" s="7" customFormat="1" ht="12.75" x14ac:dyDescent="0.2">
      <c r="A697" s="300"/>
      <c r="B697" s="59">
        <v>693</v>
      </c>
      <c r="C697" s="62"/>
      <c r="D697" s="62"/>
      <c r="E697" s="62"/>
      <c r="F697" s="75"/>
      <c r="G697" s="298"/>
      <c r="H697" s="63">
        <f t="shared" si="15"/>
        <v>0</v>
      </c>
      <c r="I697" s="297"/>
      <c r="J697" s="3"/>
      <c r="K697" s="3"/>
      <c r="L697" s="3"/>
      <c r="M697" s="3"/>
      <c r="N697" s="3"/>
      <c r="O697" s="3"/>
      <c r="P697" s="3"/>
      <c r="Q697" s="3"/>
      <c r="R697" s="3"/>
      <c r="S697" s="3"/>
      <c r="T697" s="3"/>
      <c r="U697" s="3"/>
      <c r="V697" s="3"/>
      <c r="W697" s="3"/>
    </row>
    <row r="698" spans="1:23" s="7" customFormat="1" ht="12.75" x14ac:dyDescent="0.2">
      <c r="A698" s="300"/>
      <c r="B698" s="59">
        <v>694</v>
      </c>
      <c r="C698" s="62"/>
      <c r="D698" s="62"/>
      <c r="E698" s="62"/>
      <c r="F698" s="75"/>
      <c r="G698" s="298"/>
      <c r="H698" s="63">
        <f t="shared" si="15"/>
        <v>0</v>
      </c>
      <c r="I698" s="297"/>
      <c r="J698" s="3"/>
      <c r="K698" s="3"/>
      <c r="L698" s="3"/>
      <c r="M698" s="3"/>
      <c r="N698" s="3"/>
      <c r="O698" s="3"/>
      <c r="P698" s="3"/>
      <c r="Q698" s="3"/>
      <c r="R698" s="3"/>
      <c r="S698" s="3"/>
      <c r="T698" s="3"/>
      <c r="U698" s="3"/>
      <c r="V698" s="3"/>
      <c r="W698" s="3"/>
    </row>
    <row r="699" spans="1:23" s="7" customFormat="1" ht="12.75" x14ac:dyDescent="0.2">
      <c r="A699" s="300"/>
      <c r="B699" s="59">
        <v>695</v>
      </c>
      <c r="C699" s="62"/>
      <c r="D699" s="62"/>
      <c r="E699" s="62"/>
      <c r="F699" s="75"/>
      <c r="G699" s="298"/>
      <c r="H699" s="63">
        <f t="shared" si="15"/>
        <v>0</v>
      </c>
      <c r="I699" s="297"/>
      <c r="J699" s="3"/>
      <c r="K699" s="3"/>
      <c r="L699" s="3"/>
      <c r="M699" s="3"/>
      <c r="N699" s="3"/>
      <c r="O699" s="3"/>
      <c r="P699" s="3"/>
      <c r="Q699" s="3"/>
      <c r="R699" s="3"/>
      <c r="S699" s="3"/>
      <c r="T699" s="3"/>
      <c r="U699" s="3"/>
      <c r="V699" s="3"/>
      <c r="W699" s="3"/>
    </row>
    <row r="700" spans="1:23" s="7" customFormat="1" ht="12.75" x14ac:dyDescent="0.2">
      <c r="A700" s="300"/>
      <c r="B700" s="59">
        <v>696</v>
      </c>
      <c r="C700" s="62"/>
      <c r="D700" s="62"/>
      <c r="E700" s="62"/>
      <c r="F700" s="75"/>
      <c r="G700" s="298"/>
      <c r="H700" s="63">
        <f t="shared" si="15"/>
        <v>0</v>
      </c>
      <c r="I700" s="297"/>
      <c r="J700" s="3"/>
      <c r="K700" s="3"/>
      <c r="L700" s="3"/>
      <c r="M700" s="3"/>
      <c r="N700" s="3"/>
      <c r="O700" s="3"/>
      <c r="P700" s="3"/>
      <c r="Q700" s="3"/>
      <c r="R700" s="3"/>
      <c r="S700" s="3"/>
      <c r="T700" s="3"/>
      <c r="U700" s="3"/>
      <c r="V700" s="3"/>
      <c r="W700" s="3"/>
    </row>
    <row r="701" spans="1:23" s="7" customFormat="1" ht="12.75" x14ac:dyDescent="0.2">
      <c r="A701" s="300"/>
      <c r="B701" s="59">
        <v>697</v>
      </c>
      <c r="C701" s="62"/>
      <c r="D701" s="62"/>
      <c r="E701" s="62"/>
      <c r="F701" s="75"/>
      <c r="G701" s="298"/>
      <c r="H701" s="63">
        <f t="shared" si="15"/>
        <v>0</v>
      </c>
      <c r="I701" s="297"/>
      <c r="J701" s="3"/>
      <c r="K701" s="3"/>
      <c r="L701" s="3"/>
      <c r="M701" s="3"/>
      <c r="N701" s="3"/>
      <c r="O701" s="3"/>
      <c r="P701" s="3"/>
      <c r="Q701" s="3"/>
      <c r="R701" s="3"/>
      <c r="S701" s="3"/>
      <c r="T701" s="3"/>
      <c r="U701" s="3"/>
      <c r="V701" s="3"/>
      <c r="W701" s="3"/>
    </row>
    <row r="702" spans="1:23" s="7" customFormat="1" ht="12.75" x14ac:dyDescent="0.2">
      <c r="A702" s="300"/>
      <c r="B702" s="59">
        <v>698</v>
      </c>
      <c r="C702" s="62"/>
      <c r="D702" s="62"/>
      <c r="E702" s="62"/>
      <c r="F702" s="75"/>
      <c r="G702" s="298"/>
      <c r="H702" s="63">
        <f t="shared" si="15"/>
        <v>0</v>
      </c>
      <c r="I702" s="297"/>
      <c r="J702" s="3"/>
      <c r="K702" s="3"/>
      <c r="L702" s="3"/>
      <c r="M702" s="3"/>
      <c r="N702" s="3"/>
      <c r="O702" s="3"/>
      <c r="P702" s="3"/>
      <c r="Q702" s="3"/>
      <c r="R702" s="3"/>
      <c r="S702" s="3"/>
      <c r="T702" s="3"/>
      <c r="U702" s="3"/>
      <c r="V702" s="3"/>
      <c r="W702" s="3"/>
    </row>
    <row r="703" spans="1:23" s="7" customFormat="1" ht="12.75" x14ac:dyDescent="0.2">
      <c r="A703" s="300"/>
      <c r="B703" s="59">
        <v>699</v>
      </c>
      <c r="C703" s="62"/>
      <c r="D703" s="62"/>
      <c r="E703" s="62"/>
      <c r="F703" s="75"/>
      <c r="G703" s="298"/>
      <c r="H703" s="63">
        <f t="shared" si="15"/>
        <v>0</v>
      </c>
      <c r="I703" s="297"/>
      <c r="J703" s="3"/>
      <c r="K703" s="3"/>
      <c r="L703" s="3"/>
      <c r="M703" s="3"/>
      <c r="N703" s="3"/>
      <c r="O703" s="3"/>
      <c r="P703" s="3"/>
      <c r="Q703" s="3"/>
      <c r="R703" s="3"/>
      <c r="S703" s="3"/>
      <c r="T703" s="3"/>
      <c r="U703" s="3"/>
      <c r="V703" s="3"/>
      <c r="W703" s="3"/>
    </row>
    <row r="704" spans="1:23" s="7" customFormat="1" ht="12.75" x14ac:dyDescent="0.2">
      <c r="A704" s="300"/>
      <c r="B704" s="59">
        <v>700</v>
      </c>
      <c r="C704" s="62"/>
      <c r="D704" s="62"/>
      <c r="E704" s="62"/>
      <c r="F704" s="75"/>
      <c r="G704" s="298"/>
      <c r="H704" s="63">
        <f t="shared" si="15"/>
        <v>0</v>
      </c>
      <c r="I704" s="297"/>
      <c r="J704" s="3"/>
      <c r="K704" s="3"/>
      <c r="L704" s="3"/>
      <c r="M704" s="3"/>
      <c r="N704" s="3"/>
      <c r="O704" s="3"/>
      <c r="P704" s="3"/>
      <c r="Q704" s="3"/>
      <c r="R704" s="3"/>
      <c r="S704" s="3"/>
      <c r="T704" s="3"/>
      <c r="U704" s="3"/>
      <c r="V704" s="3"/>
      <c r="W704" s="3"/>
    </row>
    <row r="705" spans="1:23" s="7" customFormat="1" ht="12.75" x14ac:dyDescent="0.2">
      <c r="A705" s="300"/>
      <c r="B705" s="59">
        <v>701</v>
      </c>
      <c r="C705" s="62"/>
      <c r="D705" s="62"/>
      <c r="E705" s="62"/>
      <c r="F705" s="75"/>
      <c r="G705" s="298"/>
      <c r="H705" s="63">
        <f t="shared" si="15"/>
        <v>0</v>
      </c>
      <c r="I705" s="297"/>
      <c r="J705" s="3"/>
      <c r="K705" s="3"/>
      <c r="L705" s="3"/>
      <c r="M705" s="3"/>
      <c r="N705" s="3"/>
      <c r="O705" s="3"/>
      <c r="P705" s="3"/>
      <c r="Q705" s="3"/>
      <c r="R705" s="3"/>
      <c r="S705" s="3"/>
      <c r="T705" s="3"/>
      <c r="U705" s="3"/>
      <c r="V705" s="3"/>
      <c r="W705" s="3"/>
    </row>
    <row r="706" spans="1:23" s="7" customFormat="1" ht="12.75" x14ac:dyDescent="0.2">
      <c r="A706" s="300"/>
      <c r="B706" s="59">
        <v>702</v>
      </c>
      <c r="C706" s="62"/>
      <c r="D706" s="62"/>
      <c r="E706" s="62"/>
      <c r="F706" s="75"/>
      <c r="G706" s="298"/>
      <c r="H706" s="63">
        <f t="shared" si="15"/>
        <v>0</v>
      </c>
      <c r="I706" s="297"/>
      <c r="J706" s="3"/>
      <c r="K706" s="3"/>
      <c r="L706" s="3"/>
      <c r="M706" s="3"/>
      <c r="N706" s="3"/>
      <c r="O706" s="3"/>
      <c r="P706" s="3"/>
      <c r="Q706" s="3"/>
      <c r="R706" s="3"/>
      <c r="S706" s="3"/>
      <c r="T706" s="3"/>
      <c r="U706" s="3"/>
      <c r="V706" s="3"/>
      <c r="W706" s="3"/>
    </row>
    <row r="707" spans="1:23" s="7" customFormat="1" ht="12.75" x14ac:dyDescent="0.2">
      <c r="A707" s="300"/>
      <c r="B707" s="59">
        <v>703</v>
      </c>
      <c r="C707" s="62"/>
      <c r="D707" s="62"/>
      <c r="E707" s="62"/>
      <c r="F707" s="75"/>
      <c r="G707" s="298"/>
      <c r="H707" s="63">
        <f t="shared" si="15"/>
        <v>0</v>
      </c>
      <c r="I707" s="297"/>
      <c r="J707" s="3"/>
      <c r="K707" s="3"/>
      <c r="L707" s="3"/>
      <c r="M707" s="3"/>
      <c r="N707" s="3"/>
      <c r="O707" s="3"/>
      <c r="P707" s="3"/>
      <c r="Q707" s="3"/>
      <c r="R707" s="3"/>
      <c r="S707" s="3"/>
      <c r="T707" s="3"/>
      <c r="U707" s="3"/>
      <c r="V707" s="3"/>
      <c r="W707" s="3"/>
    </row>
    <row r="708" spans="1:23" s="7" customFormat="1" ht="12.75" x14ac:dyDescent="0.2">
      <c r="A708" s="300"/>
      <c r="B708" s="59">
        <v>704</v>
      </c>
      <c r="C708" s="62"/>
      <c r="D708" s="62"/>
      <c r="E708" s="62"/>
      <c r="F708" s="75"/>
      <c r="G708" s="298"/>
      <c r="H708" s="63">
        <f t="shared" si="15"/>
        <v>0</v>
      </c>
      <c r="I708" s="297"/>
      <c r="J708" s="3"/>
      <c r="K708" s="3"/>
      <c r="L708" s="3"/>
      <c r="M708" s="3"/>
      <c r="N708" s="3"/>
      <c r="O708" s="3"/>
      <c r="P708" s="3"/>
      <c r="Q708" s="3"/>
      <c r="R708" s="3"/>
      <c r="S708" s="3"/>
      <c r="T708" s="3"/>
      <c r="U708" s="3"/>
      <c r="V708" s="3"/>
      <c r="W708" s="3"/>
    </row>
    <row r="709" spans="1:23" s="7" customFormat="1" ht="12.75" x14ac:dyDescent="0.2">
      <c r="A709" s="300"/>
      <c r="B709" s="59">
        <v>705</v>
      </c>
      <c r="C709" s="62"/>
      <c r="D709" s="62"/>
      <c r="E709" s="62"/>
      <c r="F709" s="75"/>
      <c r="G709" s="298"/>
      <c r="H709" s="63">
        <f t="shared" si="15"/>
        <v>0</v>
      </c>
      <c r="I709" s="297"/>
      <c r="J709" s="3"/>
      <c r="K709" s="3"/>
      <c r="L709" s="3"/>
      <c r="M709" s="3"/>
      <c r="N709" s="3"/>
      <c r="O709" s="3"/>
      <c r="P709" s="3"/>
      <c r="Q709" s="3"/>
      <c r="R709" s="3"/>
      <c r="S709" s="3"/>
      <c r="T709" s="3"/>
      <c r="U709" s="3"/>
      <c r="V709" s="3"/>
      <c r="W709" s="3"/>
    </row>
    <row r="710" spans="1:23" s="7" customFormat="1" ht="12.75" x14ac:dyDescent="0.2">
      <c r="A710" s="300"/>
      <c r="B710" s="59">
        <v>706</v>
      </c>
      <c r="C710" s="62"/>
      <c r="D710" s="62"/>
      <c r="E710" s="62"/>
      <c r="F710" s="75"/>
      <c r="G710" s="298"/>
      <c r="H710" s="63">
        <f t="shared" si="15"/>
        <v>0</v>
      </c>
      <c r="I710" s="297"/>
      <c r="J710" s="3"/>
      <c r="K710" s="3"/>
      <c r="L710" s="3"/>
      <c r="M710" s="3"/>
      <c r="N710" s="3"/>
      <c r="O710" s="3"/>
      <c r="P710" s="3"/>
      <c r="Q710" s="3"/>
      <c r="R710" s="3"/>
      <c r="S710" s="3"/>
      <c r="T710" s="3"/>
      <c r="U710" s="3"/>
      <c r="V710" s="3"/>
      <c r="W710" s="3"/>
    </row>
    <row r="711" spans="1:23" s="7" customFormat="1" ht="12.75" x14ac:dyDescent="0.2">
      <c r="A711" s="300"/>
      <c r="B711" s="59">
        <v>707</v>
      </c>
      <c r="C711" s="62"/>
      <c r="D711" s="62"/>
      <c r="E711" s="62"/>
      <c r="F711" s="75"/>
      <c r="G711" s="298"/>
      <c r="H711" s="63">
        <f t="shared" si="15"/>
        <v>0</v>
      </c>
      <c r="I711" s="297"/>
      <c r="J711" s="3"/>
      <c r="K711" s="3"/>
      <c r="L711" s="3"/>
      <c r="M711" s="3"/>
      <c r="N711" s="3"/>
      <c r="O711" s="3"/>
      <c r="P711" s="3"/>
      <c r="Q711" s="3"/>
      <c r="R711" s="3"/>
      <c r="S711" s="3"/>
      <c r="T711" s="3"/>
      <c r="U711" s="3"/>
      <c r="V711" s="3"/>
      <c r="W711" s="3"/>
    </row>
    <row r="712" spans="1:23" s="7" customFormat="1" ht="12.75" x14ac:dyDescent="0.2">
      <c r="A712" s="300"/>
      <c r="B712" s="59">
        <v>708</v>
      </c>
      <c r="C712" s="62"/>
      <c r="D712" s="62"/>
      <c r="E712" s="62"/>
      <c r="F712" s="75"/>
      <c r="G712" s="298"/>
      <c r="H712" s="63">
        <f t="shared" si="15"/>
        <v>0</v>
      </c>
      <c r="I712" s="297"/>
      <c r="J712" s="3"/>
      <c r="K712" s="3"/>
      <c r="L712" s="3"/>
      <c r="M712" s="3"/>
      <c r="N712" s="3"/>
      <c r="O712" s="3"/>
      <c r="P712" s="3"/>
      <c r="Q712" s="3"/>
      <c r="R712" s="3"/>
      <c r="S712" s="3"/>
      <c r="T712" s="3"/>
      <c r="U712" s="3"/>
      <c r="V712" s="3"/>
      <c r="W712" s="3"/>
    </row>
    <row r="713" spans="1:23" s="7" customFormat="1" ht="12.75" x14ac:dyDescent="0.2">
      <c r="A713" s="300"/>
      <c r="B713" s="59">
        <v>709</v>
      </c>
      <c r="C713" s="62"/>
      <c r="D713" s="62"/>
      <c r="E713" s="62"/>
      <c r="F713" s="75"/>
      <c r="G713" s="298"/>
      <c r="H713" s="63">
        <f t="shared" ref="H713:H754" si="16">IF(C713=0,0,IF(D713=0,0,IF(E713=0,0,IF(F713=0,0,10))))</f>
        <v>0</v>
      </c>
      <c r="I713" s="297"/>
      <c r="J713" s="3"/>
      <c r="K713" s="3"/>
      <c r="L713" s="3"/>
      <c r="M713" s="3"/>
      <c r="N713" s="3"/>
      <c r="O713" s="3"/>
      <c r="P713" s="3"/>
      <c r="Q713" s="3"/>
      <c r="R713" s="3"/>
      <c r="S713" s="3"/>
      <c r="T713" s="3"/>
      <c r="U713" s="3"/>
      <c r="V713" s="3"/>
      <c r="W713" s="3"/>
    </row>
    <row r="714" spans="1:23" s="7" customFormat="1" ht="12.75" x14ac:dyDescent="0.2">
      <c r="A714" s="300"/>
      <c r="B714" s="59">
        <v>710</v>
      </c>
      <c r="C714" s="62"/>
      <c r="D714" s="62"/>
      <c r="E714" s="62"/>
      <c r="F714" s="75"/>
      <c r="G714" s="298"/>
      <c r="H714" s="63">
        <f t="shared" si="16"/>
        <v>0</v>
      </c>
      <c r="I714" s="297"/>
      <c r="J714" s="3"/>
      <c r="K714" s="3"/>
      <c r="L714" s="3"/>
      <c r="M714" s="3"/>
      <c r="N714" s="3"/>
      <c r="O714" s="3"/>
      <c r="P714" s="3"/>
      <c r="Q714" s="3"/>
      <c r="R714" s="3"/>
      <c r="S714" s="3"/>
      <c r="T714" s="3"/>
      <c r="U714" s="3"/>
      <c r="V714" s="3"/>
      <c r="W714" s="3"/>
    </row>
    <row r="715" spans="1:23" s="7" customFormat="1" ht="12.75" x14ac:dyDescent="0.2">
      <c r="A715" s="300"/>
      <c r="B715" s="59">
        <v>711</v>
      </c>
      <c r="C715" s="62"/>
      <c r="D715" s="62"/>
      <c r="E715" s="62"/>
      <c r="F715" s="75"/>
      <c r="G715" s="298"/>
      <c r="H715" s="63">
        <f t="shared" si="16"/>
        <v>0</v>
      </c>
      <c r="I715" s="297"/>
      <c r="J715" s="3"/>
      <c r="K715" s="3"/>
      <c r="L715" s="3"/>
      <c r="M715" s="3"/>
      <c r="N715" s="3"/>
      <c r="O715" s="3"/>
      <c r="P715" s="3"/>
      <c r="Q715" s="3"/>
      <c r="R715" s="3"/>
      <c r="S715" s="3"/>
      <c r="T715" s="3"/>
      <c r="U715" s="3"/>
      <c r="V715" s="3"/>
      <c r="W715" s="3"/>
    </row>
    <row r="716" spans="1:23" s="7" customFormat="1" ht="12.75" x14ac:dyDescent="0.2">
      <c r="A716" s="300"/>
      <c r="B716" s="59">
        <v>712</v>
      </c>
      <c r="C716" s="62"/>
      <c r="D716" s="62"/>
      <c r="E716" s="62"/>
      <c r="F716" s="75"/>
      <c r="G716" s="298"/>
      <c r="H716" s="63">
        <f t="shared" si="16"/>
        <v>0</v>
      </c>
      <c r="I716" s="297"/>
      <c r="J716" s="3"/>
      <c r="K716" s="3"/>
      <c r="L716" s="3"/>
      <c r="M716" s="3"/>
      <c r="N716" s="3"/>
      <c r="O716" s="3"/>
      <c r="P716" s="3"/>
      <c r="Q716" s="3"/>
      <c r="R716" s="3"/>
      <c r="S716" s="3"/>
      <c r="T716" s="3"/>
      <c r="U716" s="3"/>
      <c r="V716" s="3"/>
      <c r="W716" s="3"/>
    </row>
    <row r="717" spans="1:23" s="7" customFormat="1" ht="12.75" x14ac:dyDescent="0.2">
      <c r="A717" s="300"/>
      <c r="B717" s="59">
        <v>713</v>
      </c>
      <c r="C717" s="62"/>
      <c r="D717" s="62"/>
      <c r="E717" s="62"/>
      <c r="F717" s="75"/>
      <c r="G717" s="298"/>
      <c r="H717" s="63">
        <f t="shared" si="16"/>
        <v>0</v>
      </c>
      <c r="I717" s="297"/>
      <c r="J717" s="3"/>
      <c r="K717" s="3"/>
      <c r="L717" s="3"/>
      <c r="M717" s="3"/>
      <c r="N717" s="3"/>
      <c r="O717" s="3"/>
      <c r="P717" s="3"/>
      <c r="Q717" s="3"/>
      <c r="R717" s="3"/>
      <c r="S717" s="3"/>
      <c r="T717" s="3"/>
      <c r="U717" s="3"/>
      <c r="V717" s="3"/>
      <c r="W717" s="3"/>
    </row>
    <row r="718" spans="1:23" s="7" customFormat="1" ht="12.75" x14ac:dyDescent="0.2">
      <c r="A718" s="300"/>
      <c r="B718" s="59">
        <v>714</v>
      </c>
      <c r="C718" s="62"/>
      <c r="D718" s="62"/>
      <c r="E718" s="62"/>
      <c r="F718" s="75"/>
      <c r="G718" s="298"/>
      <c r="H718" s="63">
        <f t="shared" si="16"/>
        <v>0</v>
      </c>
      <c r="I718" s="297"/>
      <c r="J718" s="3"/>
      <c r="K718" s="3"/>
      <c r="L718" s="3"/>
      <c r="M718" s="3"/>
      <c r="N718" s="3"/>
      <c r="O718" s="3"/>
      <c r="P718" s="3"/>
      <c r="Q718" s="3"/>
      <c r="R718" s="3"/>
      <c r="S718" s="3"/>
      <c r="T718" s="3"/>
      <c r="U718" s="3"/>
      <c r="V718" s="3"/>
      <c r="W718" s="3"/>
    </row>
    <row r="719" spans="1:23" s="7" customFormat="1" ht="12.75" x14ac:dyDescent="0.2">
      <c r="A719" s="300"/>
      <c r="B719" s="59">
        <v>715</v>
      </c>
      <c r="C719" s="62"/>
      <c r="D719" s="62"/>
      <c r="E719" s="62"/>
      <c r="F719" s="75"/>
      <c r="G719" s="298"/>
      <c r="H719" s="63">
        <f t="shared" si="16"/>
        <v>0</v>
      </c>
      <c r="I719" s="297"/>
      <c r="J719" s="3"/>
      <c r="K719" s="3"/>
      <c r="L719" s="3"/>
      <c r="M719" s="3"/>
      <c r="N719" s="3"/>
      <c r="O719" s="3"/>
      <c r="P719" s="3"/>
      <c r="Q719" s="3"/>
      <c r="R719" s="3"/>
      <c r="S719" s="3"/>
      <c r="T719" s="3"/>
      <c r="U719" s="3"/>
      <c r="V719" s="3"/>
      <c r="W719" s="3"/>
    </row>
    <row r="720" spans="1:23" s="7" customFormat="1" ht="12.75" x14ac:dyDescent="0.2">
      <c r="A720" s="300"/>
      <c r="B720" s="59">
        <v>716</v>
      </c>
      <c r="C720" s="62"/>
      <c r="D720" s="62"/>
      <c r="E720" s="62"/>
      <c r="F720" s="75"/>
      <c r="G720" s="298"/>
      <c r="H720" s="63">
        <f t="shared" si="16"/>
        <v>0</v>
      </c>
      <c r="I720" s="297"/>
      <c r="J720" s="3"/>
      <c r="K720" s="3"/>
      <c r="L720" s="3"/>
      <c r="M720" s="3"/>
      <c r="N720" s="3"/>
      <c r="O720" s="3"/>
      <c r="P720" s="3"/>
      <c r="Q720" s="3"/>
      <c r="R720" s="3"/>
      <c r="S720" s="3"/>
      <c r="T720" s="3"/>
      <c r="U720" s="3"/>
      <c r="V720" s="3"/>
      <c r="W720" s="3"/>
    </row>
    <row r="721" spans="1:23" s="7" customFormat="1" ht="12.75" x14ac:dyDescent="0.2">
      <c r="A721" s="300"/>
      <c r="B721" s="59">
        <v>717</v>
      </c>
      <c r="C721" s="62"/>
      <c r="D721" s="62"/>
      <c r="E721" s="62"/>
      <c r="F721" s="75"/>
      <c r="G721" s="298"/>
      <c r="H721" s="63">
        <f t="shared" si="16"/>
        <v>0</v>
      </c>
      <c r="I721" s="297"/>
      <c r="J721" s="3"/>
      <c r="K721" s="3"/>
      <c r="L721" s="3"/>
      <c r="M721" s="3"/>
      <c r="N721" s="3"/>
      <c r="O721" s="3"/>
      <c r="P721" s="3"/>
      <c r="Q721" s="3"/>
      <c r="R721" s="3"/>
      <c r="S721" s="3"/>
      <c r="T721" s="3"/>
      <c r="U721" s="3"/>
      <c r="V721" s="3"/>
      <c r="W721" s="3"/>
    </row>
    <row r="722" spans="1:23" s="7" customFormat="1" ht="12.75" x14ac:dyDescent="0.2">
      <c r="A722" s="300"/>
      <c r="B722" s="59">
        <v>718</v>
      </c>
      <c r="C722" s="62"/>
      <c r="D722" s="62"/>
      <c r="E722" s="62"/>
      <c r="F722" s="75"/>
      <c r="G722" s="298"/>
      <c r="H722" s="63">
        <f t="shared" si="16"/>
        <v>0</v>
      </c>
      <c r="I722" s="297"/>
      <c r="J722" s="3"/>
      <c r="K722" s="3"/>
      <c r="L722" s="3"/>
      <c r="M722" s="3"/>
      <c r="N722" s="3"/>
      <c r="O722" s="3"/>
      <c r="P722" s="3"/>
      <c r="Q722" s="3"/>
      <c r="R722" s="3"/>
      <c r="S722" s="3"/>
      <c r="T722" s="3"/>
      <c r="U722" s="3"/>
      <c r="V722" s="3"/>
      <c r="W722" s="3"/>
    </row>
    <row r="723" spans="1:23" s="7" customFormat="1" ht="12.75" x14ac:dyDescent="0.2">
      <c r="A723" s="300"/>
      <c r="B723" s="59">
        <v>719</v>
      </c>
      <c r="C723" s="62"/>
      <c r="D723" s="62"/>
      <c r="E723" s="62"/>
      <c r="F723" s="75"/>
      <c r="G723" s="298"/>
      <c r="H723" s="63">
        <f t="shared" si="16"/>
        <v>0</v>
      </c>
      <c r="I723" s="297"/>
      <c r="J723" s="3"/>
      <c r="K723" s="3"/>
      <c r="L723" s="3"/>
      <c r="M723" s="3"/>
      <c r="N723" s="3"/>
      <c r="O723" s="3"/>
      <c r="P723" s="3"/>
      <c r="Q723" s="3"/>
      <c r="R723" s="3"/>
      <c r="S723" s="3"/>
      <c r="T723" s="3"/>
      <c r="U723" s="3"/>
      <c r="V723" s="3"/>
      <c r="W723" s="3"/>
    </row>
    <row r="724" spans="1:23" s="7" customFormat="1" ht="12.75" x14ac:dyDescent="0.2">
      <c r="A724" s="300"/>
      <c r="B724" s="59">
        <v>720</v>
      </c>
      <c r="C724" s="62"/>
      <c r="D724" s="62"/>
      <c r="E724" s="62"/>
      <c r="F724" s="75"/>
      <c r="G724" s="298"/>
      <c r="H724" s="63">
        <f t="shared" si="16"/>
        <v>0</v>
      </c>
      <c r="I724" s="297"/>
      <c r="J724" s="3"/>
      <c r="K724" s="3"/>
      <c r="L724" s="3"/>
      <c r="M724" s="3"/>
      <c r="N724" s="3"/>
      <c r="O724" s="3"/>
      <c r="P724" s="3"/>
      <c r="Q724" s="3"/>
      <c r="R724" s="3"/>
      <c r="S724" s="3"/>
      <c r="T724" s="3"/>
      <c r="U724" s="3"/>
      <c r="V724" s="3"/>
      <c r="W724" s="3"/>
    </row>
    <row r="725" spans="1:23" s="7" customFormat="1" ht="12.75" x14ac:dyDescent="0.2">
      <c r="A725" s="300"/>
      <c r="B725" s="59">
        <v>721</v>
      </c>
      <c r="C725" s="62"/>
      <c r="D725" s="62"/>
      <c r="E725" s="62"/>
      <c r="F725" s="75"/>
      <c r="G725" s="298"/>
      <c r="H725" s="63">
        <f t="shared" si="16"/>
        <v>0</v>
      </c>
      <c r="I725" s="297"/>
      <c r="J725" s="3"/>
      <c r="K725" s="3"/>
      <c r="L725" s="3"/>
      <c r="M725" s="3"/>
      <c r="N725" s="3"/>
      <c r="O725" s="3"/>
      <c r="P725" s="3"/>
      <c r="Q725" s="3"/>
      <c r="R725" s="3"/>
      <c r="S725" s="3"/>
      <c r="T725" s="3"/>
      <c r="U725" s="3"/>
      <c r="V725" s="3"/>
      <c r="W725" s="3"/>
    </row>
    <row r="726" spans="1:23" s="7" customFormat="1" ht="12.75" x14ac:dyDescent="0.2">
      <c r="A726" s="300"/>
      <c r="B726" s="59">
        <v>722</v>
      </c>
      <c r="C726" s="62"/>
      <c r="D726" s="62"/>
      <c r="E726" s="62"/>
      <c r="F726" s="75"/>
      <c r="G726" s="298"/>
      <c r="H726" s="63">
        <f t="shared" si="16"/>
        <v>0</v>
      </c>
      <c r="I726" s="297"/>
      <c r="J726" s="3"/>
      <c r="K726" s="3"/>
      <c r="L726" s="3"/>
      <c r="M726" s="3"/>
      <c r="N726" s="3"/>
      <c r="O726" s="3"/>
      <c r="P726" s="3"/>
      <c r="Q726" s="3"/>
      <c r="R726" s="3"/>
      <c r="S726" s="3"/>
      <c r="T726" s="3"/>
      <c r="U726" s="3"/>
      <c r="V726" s="3"/>
      <c r="W726" s="3"/>
    </row>
    <row r="727" spans="1:23" s="7" customFormat="1" ht="12.75" x14ac:dyDescent="0.2">
      <c r="A727" s="300"/>
      <c r="B727" s="59">
        <v>723</v>
      </c>
      <c r="C727" s="62"/>
      <c r="D727" s="62"/>
      <c r="E727" s="62"/>
      <c r="F727" s="75"/>
      <c r="G727" s="298"/>
      <c r="H727" s="63">
        <f t="shared" si="16"/>
        <v>0</v>
      </c>
      <c r="I727" s="297"/>
      <c r="J727" s="3"/>
      <c r="K727" s="3"/>
      <c r="L727" s="3"/>
      <c r="M727" s="3"/>
      <c r="N727" s="3"/>
      <c r="O727" s="3"/>
      <c r="P727" s="3"/>
      <c r="Q727" s="3"/>
      <c r="R727" s="3"/>
      <c r="S727" s="3"/>
      <c r="T727" s="3"/>
      <c r="U727" s="3"/>
      <c r="V727" s="3"/>
      <c r="W727" s="3"/>
    </row>
    <row r="728" spans="1:23" s="7" customFormat="1" ht="12.75" x14ac:dyDescent="0.2">
      <c r="A728" s="300"/>
      <c r="B728" s="59">
        <v>724</v>
      </c>
      <c r="C728" s="62"/>
      <c r="D728" s="62"/>
      <c r="E728" s="62"/>
      <c r="F728" s="75"/>
      <c r="G728" s="298"/>
      <c r="H728" s="63">
        <f t="shared" si="16"/>
        <v>0</v>
      </c>
      <c r="I728" s="297"/>
      <c r="J728" s="3"/>
      <c r="K728" s="3"/>
      <c r="L728" s="3"/>
      <c r="M728" s="3"/>
      <c r="N728" s="3"/>
      <c r="O728" s="3"/>
      <c r="P728" s="3"/>
      <c r="Q728" s="3"/>
      <c r="R728" s="3"/>
      <c r="S728" s="3"/>
      <c r="T728" s="3"/>
      <c r="U728" s="3"/>
      <c r="V728" s="3"/>
      <c r="W728" s="3"/>
    </row>
    <row r="729" spans="1:23" s="7" customFormat="1" ht="12.75" x14ac:dyDescent="0.2">
      <c r="A729" s="300"/>
      <c r="B729" s="59">
        <v>725</v>
      </c>
      <c r="C729" s="62"/>
      <c r="D729" s="62"/>
      <c r="E729" s="62"/>
      <c r="F729" s="75"/>
      <c r="G729" s="298"/>
      <c r="H729" s="63">
        <f t="shared" si="16"/>
        <v>0</v>
      </c>
      <c r="I729" s="297"/>
      <c r="J729" s="3"/>
      <c r="K729" s="3"/>
      <c r="L729" s="3"/>
      <c r="M729" s="3"/>
      <c r="N729" s="3"/>
      <c r="O729" s="3"/>
      <c r="P729" s="3"/>
      <c r="Q729" s="3"/>
      <c r="R729" s="3"/>
      <c r="S729" s="3"/>
      <c r="T729" s="3"/>
      <c r="U729" s="3"/>
      <c r="V729" s="3"/>
      <c r="W729" s="3"/>
    </row>
    <row r="730" spans="1:23" s="7" customFormat="1" ht="12.75" x14ac:dyDescent="0.2">
      <c r="A730" s="300"/>
      <c r="B730" s="59">
        <v>726</v>
      </c>
      <c r="C730" s="62"/>
      <c r="D730" s="62"/>
      <c r="E730" s="62"/>
      <c r="F730" s="75"/>
      <c r="G730" s="298"/>
      <c r="H730" s="63">
        <f t="shared" si="16"/>
        <v>0</v>
      </c>
      <c r="I730" s="297"/>
      <c r="J730" s="3"/>
      <c r="K730" s="3"/>
      <c r="L730" s="3"/>
      <c r="M730" s="3"/>
      <c r="N730" s="3"/>
      <c r="O730" s="3"/>
      <c r="P730" s="3"/>
      <c r="Q730" s="3"/>
      <c r="R730" s="3"/>
      <c r="S730" s="3"/>
      <c r="T730" s="3"/>
      <c r="U730" s="3"/>
      <c r="V730" s="3"/>
      <c r="W730" s="3"/>
    </row>
    <row r="731" spans="1:23" s="7" customFormat="1" ht="12.75" x14ac:dyDescent="0.2">
      <c r="A731" s="300"/>
      <c r="B731" s="59">
        <v>727</v>
      </c>
      <c r="C731" s="62"/>
      <c r="D731" s="62"/>
      <c r="E731" s="62"/>
      <c r="F731" s="75"/>
      <c r="G731" s="298"/>
      <c r="H731" s="63">
        <f t="shared" si="16"/>
        <v>0</v>
      </c>
      <c r="I731" s="297"/>
      <c r="J731" s="3"/>
      <c r="K731" s="3"/>
      <c r="L731" s="3"/>
      <c r="M731" s="3"/>
      <c r="N731" s="3"/>
      <c r="O731" s="3"/>
      <c r="P731" s="3"/>
      <c r="Q731" s="3"/>
      <c r="R731" s="3"/>
      <c r="S731" s="3"/>
      <c r="T731" s="3"/>
      <c r="U731" s="3"/>
      <c r="V731" s="3"/>
      <c r="W731" s="3"/>
    </row>
    <row r="732" spans="1:23" s="7" customFormat="1" ht="12.75" x14ac:dyDescent="0.2">
      <c r="A732" s="300"/>
      <c r="B732" s="59">
        <v>728</v>
      </c>
      <c r="C732" s="62"/>
      <c r="D732" s="62"/>
      <c r="E732" s="62"/>
      <c r="F732" s="75"/>
      <c r="G732" s="298"/>
      <c r="H732" s="63">
        <f t="shared" si="16"/>
        <v>0</v>
      </c>
      <c r="I732" s="297"/>
      <c r="J732" s="3"/>
      <c r="K732" s="3"/>
      <c r="L732" s="3"/>
      <c r="M732" s="3"/>
      <c r="N732" s="3"/>
      <c r="O732" s="3"/>
      <c r="P732" s="3"/>
      <c r="Q732" s="3"/>
      <c r="R732" s="3"/>
      <c r="S732" s="3"/>
      <c r="T732" s="3"/>
      <c r="U732" s="3"/>
      <c r="V732" s="3"/>
      <c r="W732" s="3"/>
    </row>
    <row r="733" spans="1:23" s="7" customFormat="1" ht="12.75" x14ac:dyDescent="0.2">
      <c r="A733" s="300"/>
      <c r="B733" s="59">
        <v>729</v>
      </c>
      <c r="C733" s="62"/>
      <c r="D733" s="62"/>
      <c r="E733" s="62"/>
      <c r="F733" s="75"/>
      <c r="G733" s="298"/>
      <c r="H733" s="63">
        <f t="shared" si="16"/>
        <v>0</v>
      </c>
      <c r="I733" s="297"/>
      <c r="J733" s="3"/>
      <c r="K733" s="3"/>
      <c r="L733" s="3"/>
      <c r="M733" s="3"/>
      <c r="N733" s="3"/>
      <c r="O733" s="3"/>
      <c r="P733" s="3"/>
      <c r="Q733" s="3"/>
      <c r="R733" s="3"/>
      <c r="S733" s="3"/>
      <c r="T733" s="3"/>
      <c r="U733" s="3"/>
      <c r="V733" s="3"/>
      <c r="W733" s="3"/>
    </row>
    <row r="734" spans="1:23" s="7" customFormat="1" ht="12.75" x14ac:dyDescent="0.2">
      <c r="A734" s="300"/>
      <c r="B734" s="59">
        <v>730</v>
      </c>
      <c r="C734" s="62"/>
      <c r="D734" s="62"/>
      <c r="E734" s="62"/>
      <c r="F734" s="75"/>
      <c r="G734" s="298"/>
      <c r="H734" s="63">
        <f t="shared" si="16"/>
        <v>0</v>
      </c>
      <c r="I734" s="297"/>
      <c r="J734" s="3"/>
      <c r="K734" s="3"/>
      <c r="L734" s="3"/>
      <c r="M734" s="3"/>
      <c r="N734" s="3"/>
      <c r="O734" s="3"/>
      <c r="P734" s="3"/>
      <c r="Q734" s="3"/>
      <c r="R734" s="3"/>
      <c r="S734" s="3"/>
      <c r="T734" s="3"/>
      <c r="U734" s="3"/>
      <c r="V734" s="3"/>
      <c r="W734" s="3"/>
    </row>
    <row r="735" spans="1:23" s="7" customFormat="1" ht="12.75" x14ac:dyDescent="0.2">
      <c r="A735" s="300"/>
      <c r="B735" s="59">
        <v>731</v>
      </c>
      <c r="C735" s="62"/>
      <c r="D735" s="62"/>
      <c r="E735" s="62"/>
      <c r="F735" s="75"/>
      <c r="G735" s="298"/>
      <c r="H735" s="63">
        <f t="shared" si="16"/>
        <v>0</v>
      </c>
      <c r="I735" s="297"/>
      <c r="J735" s="3"/>
      <c r="K735" s="3"/>
      <c r="L735" s="3"/>
      <c r="M735" s="3"/>
      <c r="N735" s="3"/>
      <c r="O735" s="3"/>
      <c r="P735" s="3"/>
      <c r="Q735" s="3"/>
      <c r="R735" s="3"/>
      <c r="S735" s="3"/>
      <c r="T735" s="3"/>
      <c r="U735" s="3"/>
      <c r="V735" s="3"/>
      <c r="W735" s="3"/>
    </row>
    <row r="736" spans="1:23" s="7" customFormat="1" ht="12.75" x14ac:dyDescent="0.2">
      <c r="A736" s="300"/>
      <c r="B736" s="59">
        <v>732</v>
      </c>
      <c r="C736" s="62"/>
      <c r="D736" s="62"/>
      <c r="E736" s="62"/>
      <c r="F736" s="75"/>
      <c r="G736" s="298"/>
      <c r="H736" s="63">
        <f t="shared" si="16"/>
        <v>0</v>
      </c>
      <c r="I736" s="297"/>
      <c r="J736" s="3"/>
      <c r="K736" s="3"/>
      <c r="L736" s="3"/>
      <c r="M736" s="3"/>
      <c r="N736" s="3"/>
      <c r="O736" s="3"/>
      <c r="P736" s="3"/>
      <c r="Q736" s="3"/>
      <c r="R736" s="3"/>
      <c r="S736" s="3"/>
      <c r="T736" s="3"/>
      <c r="U736" s="3"/>
      <c r="V736" s="3"/>
      <c r="W736" s="3"/>
    </row>
    <row r="737" spans="1:23" s="7" customFormat="1" ht="12.75" x14ac:dyDescent="0.2">
      <c r="A737" s="300"/>
      <c r="B737" s="59">
        <v>733</v>
      </c>
      <c r="C737" s="62"/>
      <c r="D737" s="62"/>
      <c r="E737" s="62"/>
      <c r="F737" s="75"/>
      <c r="G737" s="298"/>
      <c r="H737" s="63">
        <f t="shared" si="16"/>
        <v>0</v>
      </c>
      <c r="I737" s="297"/>
      <c r="J737" s="3"/>
      <c r="K737" s="3"/>
      <c r="L737" s="3"/>
      <c r="M737" s="3"/>
      <c r="N737" s="3"/>
      <c r="O737" s="3"/>
      <c r="P737" s="3"/>
      <c r="Q737" s="3"/>
      <c r="R737" s="3"/>
      <c r="S737" s="3"/>
      <c r="T737" s="3"/>
      <c r="U737" s="3"/>
      <c r="V737" s="3"/>
      <c r="W737" s="3"/>
    </row>
    <row r="738" spans="1:23" s="7" customFormat="1" ht="12.75" x14ac:dyDescent="0.2">
      <c r="A738" s="300"/>
      <c r="B738" s="59">
        <v>734</v>
      </c>
      <c r="C738" s="62"/>
      <c r="D738" s="62"/>
      <c r="E738" s="62"/>
      <c r="F738" s="75"/>
      <c r="G738" s="298"/>
      <c r="H738" s="63">
        <f t="shared" si="16"/>
        <v>0</v>
      </c>
      <c r="I738" s="297"/>
      <c r="J738" s="3"/>
      <c r="K738" s="3"/>
      <c r="L738" s="3"/>
      <c r="M738" s="3"/>
      <c r="N738" s="3"/>
      <c r="O738" s="3"/>
      <c r="P738" s="3"/>
      <c r="Q738" s="3"/>
      <c r="R738" s="3"/>
      <c r="S738" s="3"/>
      <c r="T738" s="3"/>
      <c r="U738" s="3"/>
      <c r="V738" s="3"/>
      <c r="W738" s="3"/>
    </row>
    <row r="739" spans="1:23" s="7" customFormat="1" ht="12.75" x14ac:dyDescent="0.2">
      <c r="A739" s="300"/>
      <c r="B739" s="59">
        <v>735</v>
      </c>
      <c r="C739" s="62"/>
      <c r="D739" s="62"/>
      <c r="E739" s="62"/>
      <c r="F739" s="75"/>
      <c r="G739" s="298"/>
      <c r="H739" s="63">
        <f t="shared" si="16"/>
        <v>0</v>
      </c>
      <c r="I739" s="297"/>
      <c r="J739" s="3"/>
      <c r="K739" s="3"/>
      <c r="L739" s="3"/>
      <c r="M739" s="3"/>
      <c r="N739" s="3"/>
      <c r="O739" s="3"/>
      <c r="P739" s="3"/>
      <c r="Q739" s="3"/>
      <c r="R739" s="3"/>
      <c r="S739" s="3"/>
      <c r="T739" s="3"/>
      <c r="U739" s="3"/>
      <c r="V739" s="3"/>
      <c r="W739" s="3"/>
    </row>
    <row r="740" spans="1:23" s="7" customFormat="1" ht="12.75" x14ac:dyDescent="0.2">
      <c r="A740" s="300"/>
      <c r="B740" s="59">
        <v>736</v>
      </c>
      <c r="C740" s="62"/>
      <c r="D740" s="62"/>
      <c r="E740" s="62"/>
      <c r="F740" s="75"/>
      <c r="G740" s="298"/>
      <c r="H740" s="63">
        <f t="shared" si="16"/>
        <v>0</v>
      </c>
      <c r="I740" s="297"/>
      <c r="J740" s="3"/>
      <c r="K740" s="3"/>
      <c r="L740" s="3"/>
      <c r="M740" s="3"/>
      <c r="N740" s="3"/>
      <c r="O740" s="3"/>
      <c r="P740" s="3"/>
      <c r="Q740" s="3"/>
      <c r="R740" s="3"/>
      <c r="S740" s="3"/>
      <c r="T740" s="3"/>
      <c r="U740" s="3"/>
      <c r="V740" s="3"/>
      <c r="W740" s="3"/>
    </row>
    <row r="741" spans="1:23" s="7" customFormat="1" ht="12.75" x14ac:dyDescent="0.2">
      <c r="A741" s="300"/>
      <c r="B741" s="59">
        <v>737</v>
      </c>
      <c r="C741" s="62"/>
      <c r="D741" s="62"/>
      <c r="E741" s="62"/>
      <c r="F741" s="75"/>
      <c r="G741" s="298"/>
      <c r="H741" s="63">
        <f t="shared" si="16"/>
        <v>0</v>
      </c>
      <c r="I741" s="297"/>
      <c r="J741" s="3"/>
      <c r="K741" s="3"/>
      <c r="L741" s="3"/>
      <c r="M741" s="3"/>
      <c r="N741" s="3"/>
      <c r="O741" s="3"/>
      <c r="P741" s="3"/>
      <c r="Q741" s="3"/>
      <c r="R741" s="3"/>
      <c r="S741" s="3"/>
      <c r="T741" s="3"/>
      <c r="U741" s="3"/>
      <c r="V741" s="3"/>
      <c r="W741" s="3"/>
    </row>
    <row r="742" spans="1:23" s="7" customFormat="1" ht="12.75" x14ac:dyDescent="0.2">
      <c r="A742" s="300"/>
      <c r="B742" s="59">
        <v>738</v>
      </c>
      <c r="C742" s="62"/>
      <c r="D742" s="62"/>
      <c r="E742" s="62"/>
      <c r="F742" s="75"/>
      <c r="G742" s="298"/>
      <c r="H742" s="63">
        <f t="shared" si="16"/>
        <v>0</v>
      </c>
      <c r="I742" s="297"/>
      <c r="J742" s="3"/>
      <c r="K742" s="3"/>
      <c r="L742" s="3"/>
      <c r="M742" s="3"/>
      <c r="N742" s="3"/>
      <c r="O742" s="3"/>
      <c r="P742" s="3"/>
      <c r="Q742" s="3"/>
      <c r="R742" s="3"/>
      <c r="S742" s="3"/>
      <c r="T742" s="3"/>
      <c r="U742" s="3"/>
      <c r="V742" s="3"/>
      <c r="W742" s="3"/>
    </row>
    <row r="743" spans="1:23" s="7" customFormat="1" ht="12.75" x14ac:dyDescent="0.2">
      <c r="A743" s="300"/>
      <c r="B743" s="59">
        <v>739</v>
      </c>
      <c r="C743" s="62"/>
      <c r="D743" s="62"/>
      <c r="E743" s="62"/>
      <c r="F743" s="75"/>
      <c r="G743" s="298"/>
      <c r="H743" s="63">
        <f t="shared" si="16"/>
        <v>0</v>
      </c>
      <c r="I743" s="297"/>
      <c r="J743" s="3"/>
      <c r="K743" s="3"/>
      <c r="L743" s="3"/>
      <c r="M743" s="3"/>
      <c r="N743" s="3"/>
      <c r="O743" s="3"/>
      <c r="P743" s="3"/>
      <c r="Q743" s="3"/>
      <c r="R743" s="3"/>
      <c r="S743" s="3"/>
      <c r="T743" s="3"/>
      <c r="U743" s="3"/>
      <c r="V743" s="3"/>
      <c r="W743" s="3"/>
    </row>
    <row r="744" spans="1:23" s="7" customFormat="1" ht="12.75" x14ac:dyDescent="0.2">
      <c r="A744" s="300"/>
      <c r="B744" s="59">
        <v>740</v>
      </c>
      <c r="C744" s="62"/>
      <c r="D744" s="62"/>
      <c r="E744" s="62"/>
      <c r="F744" s="75"/>
      <c r="G744" s="298"/>
      <c r="H744" s="63">
        <f t="shared" si="16"/>
        <v>0</v>
      </c>
      <c r="I744" s="297"/>
      <c r="J744" s="3"/>
      <c r="K744" s="3"/>
      <c r="L744" s="3"/>
      <c r="M744" s="3"/>
      <c r="N744" s="3"/>
      <c r="O744" s="3"/>
      <c r="P744" s="3"/>
      <c r="Q744" s="3"/>
      <c r="R744" s="3"/>
      <c r="S744" s="3"/>
      <c r="T744" s="3"/>
      <c r="U744" s="3"/>
      <c r="V744" s="3"/>
      <c r="W744" s="3"/>
    </row>
    <row r="745" spans="1:23" s="7" customFormat="1" ht="12.75" x14ac:dyDescent="0.2">
      <c r="A745" s="300"/>
      <c r="B745" s="59">
        <v>741</v>
      </c>
      <c r="C745" s="62"/>
      <c r="D745" s="62"/>
      <c r="E745" s="62"/>
      <c r="F745" s="75"/>
      <c r="G745" s="298"/>
      <c r="H745" s="63">
        <f t="shared" si="16"/>
        <v>0</v>
      </c>
      <c r="I745" s="297"/>
      <c r="J745" s="3"/>
      <c r="K745" s="3"/>
      <c r="L745" s="3"/>
      <c r="M745" s="3"/>
      <c r="N745" s="3"/>
      <c r="O745" s="3"/>
      <c r="P745" s="3"/>
      <c r="Q745" s="3"/>
      <c r="R745" s="3"/>
      <c r="S745" s="3"/>
      <c r="T745" s="3"/>
      <c r="U745" s="3"/>
      <c r="V745" s="3"/>
      <c r="W745" s="3"/>
    </row>
    <row r="746" spans="1:23" s="7" customFormat="1" ht="12.75" x14ac:dyDescent="0.2">
      <c r="A746" s="300"/>
      <c r="B746" s="59">
        <v>742</v>
      </c>
      <c r="C746" s="62"/>
      <c r="D746" s="62"/>
      <c r="E746" s="62"/>
      <c r="F746" s="75"/>
      <c r="G746" s="298"/>
      <c r="H746" s="63">
        <f t="shared" si="16"/>
        <v>0</v>
      </c>
      <c r="I746" s="297"/>
      <c r="J746" s="3"/>
      <c r="K746" s="3"/>
      <c r="L746" s="3"/>
      <c r="M746" s="3"/>
      <c r="N746" s="3"/>
      <c r="O746" s="3"/>
      <c r="P746" s="3"/>
      <c r="Q746" s="3"/>
      <c r="R746" s="3"/>
      <c r="S746" s="3"/>
      <c r="T746" s="3"/>
      <c r="U746" s="3"/>
      <c r="V746" s="3"/>
      <c r="W746" s="3"/>
    </row>
    <row r="747" spans="1:23" s="7" customFormat="1" ht="12.75" x14ac:dyDescent="0.2">
      <c r="A747" s="300"/>
      <c r="B747" s="59">
        <v>743</v>
      </c>
      <c r="C747" s="62"/>
      <c r="D747" s="62"/>
      <c r="E747" s="62"/>
      <c r="F747" s="75"/>
      <c r="G747" s="298"/>
      <c r="H747" s="63">
        <f t="shared" si="16"/>
        <v>0</v>
      </c>
      <c r="I747" s="297"/>
      <c r="J747" s="3"/>
      <c r="K747" s="3"/>
      <c r="L747" s="3"/>
      <c r="M747" s="3"/>
      <c r="N747" s="3"/>
      <c r="O747" s="3"/>
      <c r="P747" s="3"/>
      <c r="Q747" s="3"/>
      <c r="R747" s="3"/>
      <c r="S747" s="3"/>
      <c r="T747" s="3"/>
      <c r="U747" s="3"/>
      <c r="V747" s="3"/>
      <c r="W747" s="3"/>
    </row>
    <row r="748" spans="1:23" s="7" customFormat="1" ht="12.75" x14ac:dyDescent="0.2">
      <c r="A748" s="300"/>
      <c r="B748" s="59">
        <v>744</v>
      </c>
      <c r="C748" s="62"/>
      <c r="D748" s="62"/>
      <c r="E748" s="62"/>
      <c r="F748" s="75"/>
      <c r="G748" s="298"/>
      <c r="H748" s="63">
        <f t="shared" si="16"/>
        <v>0</v>
      </c>
      <c r="I748" s="297"/>
      <c r="J748" s="3"/>
      <c r="K748" s="3"/>
      <c r="L748" s="3"/>
      <c r="M748" s="3"/>
      <c r="N748" s="3"/>
      <c r="O748" s="3"/>
      <c r="P748" s="3"/>
      <c r="Q748" s="3"/>
      <c r="R748" s="3"/>
      <c r="S748" s="3"/>
      <c r="T748" s="3"/>
      <c r="U748" s="3"/>
      <c r="V748" s="3"/>
      <c r="W748" s="3"/>
    </row>
    <row r="749" spans="1:23" s="7" customFormat="1" ht="12.75" x14ac:dyDescent="0.2">
      <c r="A749" s="300"/>
      <c r="B749" s="59">
        <v>745</v>
      </c>
      <c r="C749" s="62"/>
      <c r="D749" s="62"/>
      <c r="E749" s="62"/>
      <c r="F749" s="75"/>
      <c r="G749" s="298"/>
      <c r="H749" s="63">
        <f t="shared" si="16"/>
        <v>0</v>
      </c>
      <c r="I749" s="297"/>
      <c r="J749" s="3"/>
      <c r="K749" s="3"/>
      <c r="L749" s="3"/>
      <c r="M749" s="3"/>
      <c r="N749" s="3"/>
      <c r="O749" s="3"/>
      <c r="P749" s="3"/>
      <c r="Q749" s="3"/>
      <c r="R749" s="3"/>
      <c r="S749" s="3"/>
      <c r="T749" s="3"/>
      <c r="U749" s="3"/>
      <c r="V749" s="3"/>
      <c r="W749" s="3"/>
    </row>
    <row r="750" spans="1:23" s="7" customFormat="1" ht="12.75" x14ac:dyDescent="0.2">
      <c r="A750" s="300"/>
      <c r="B750" s="59">
        <v>746</v>
      </c>
      <c r="C750" s="62"/>
      <c r="D750" s="62"/>
      <c r="E750" s="62"/>
      <c r="F750" s="75"/>
      <c r="G750" s="298"/>
      <c r="H750" s="63">
        <f t="shared" si="16"/>
        <v>0</v>
      </c>
      <c r="I750" s="297"/>
      <c r="J750" s="3"/>
      <c r="K750" s="3"/>
      <c r="L750" s="3"/>
      <c r="M750" s="3"/>
      <c r="N750" s="3"/>
      <c r="O750" s="3"/>
      <c r="P750" s="3"/>
      <c r="Q750" s="3"/>
      <c r="R750" s="3"/>
      <c r="S750" s="3"/>
      <c r="T750" s="3"/>
      <c r="U750" s="3"/>
      <c r="V750" s="3"/>
      <c r="W750" s="3"/>
    </row>
    <row r="751" spans="1:23" s="7" customFormat="1" ht="12.75" x14ac:dyDescent="0.2">
      <c r="A751" s="300"/>
      <c r="B751" s="59">
        <v>747</v>
      </c>
      <c r="C751" s="62"/>
      <c r="D751" s="62"/>
      <c r="E751" s="62"/>
      <c r="F751" s="75"/>
      <c r="G751" s="298"/>
      <c r="H751" s="63">
        <f t="shared" si="16"/>
        <v>0</v>
      </c>
      <c r="I751" s="297"/>
      <c r="J751" s="3"/>
      <c r="K751" s="3"/>
      <c r="L751" s="3"/>
      <c r="M751" s="3"/>
      <c r="N751" s="3"/>
      <c r="O751" s="3"/>
      <c r="P751" s="3"/>
      <c r="Q751" s="3"/>
      <c r="R751" s="3"/>
      <c r="S751" s="3"/>
      <c r="T751" s="3"/>
      <c r="U751" s="3"/>
      <c r="V751" s="3"/>
      <c r="W751" s="3"/>
    </row>
    <row r="752" spans="1:23" s="7" customFormat="1" ht="12.75" x14ac:dyDescent="0.2">
      <c r="A752" s="300"/>
      <c r="B752" s="59">
        <v>748</v>
      </c>
      <c r="C752" s="62"/>
      <c r="D752" s="62"/>
      <c r="E752" s="62"/>
      <c r="F752" s="75"/>
      <c r="G752" s="298"/>
      <c r="H752" s="63">
        <f t="shared" si="16"/>
        <v>0</v>
      </c>
      <c r="I752" s="297"/>
      <c r="J752" s="3"/>
      <c r="K752" s="3"/>
      <c r="L752" s="3"/>
      <c r="M752" s="3"/>
      <c r="N752" s="3"/>
      <c r="O752" s="3"/>
      <c r="P752" s="3"/>
      <c r="Q752" s="3"/>
      <c r="R752" s="3"/>
      <c r="S752" s="3"/>
      <c r="T752" s="3"/>
      <c r="U752" s="3"/>
      <c r="V752" s="3"/>
      <c r="W752" s="3"/>
    </row>
    <row r="753" spans="1:23" s="7" customFormat="1" ht="12.75" x14ac:dyDescent="0.2">
      <c r="A753" s="300"/>
      <c r="B753" s="59">
        <v>749</v>
      </c>
      <c r="C753" s="62"/>
      <c r="D753" s="62"/>
      <c r="E753" s="62"/>
      <c r="F753" s="75"/>
      <c r="G753" s="298"/>
      <c r="H753" s="63">
        <f t="shared" si="16"/>
        <v>0</v>
      </c>
      <c r="I753" s="297"/>
      <c r="J753" s="3"/>
      <c r="K753" s="3"/>
      <c r="L753" s="3"/>
      <c r="M753" s="3"/>
      <c r="N753" s="3"/>
      <c r="O753" s="3"/>
      <c r="P753" s="3"/>
      <c r="Q753" s="3"/>
      <c r="R753" s="3"/>
      <c r="S753" s="3"/>
      <c r="T753" s="3"/>
      <c r="U753" s="3"/>
      <c r="V753" s="3"/>
      <c r="W753" s="3"/>
    </row>
    <row r="754" spans="1:23" s="7" customFormat="1" ht="13.5" thickBot="1" x14ac:dyDescent="0.25">
      <c r="A754" s="29"/>
      <c r="B754" s="59">
        <v>750</v>
      </c>
      <c r="C754" s="62"/>
      <c r="D754" s="62"/>
      <c r="E754" s="62"/>
      <c r="F754" s="75"/>
      <c r="G754" s="298"/>
      <c r="H754" s="63">
        <f t="shared" si="16"/>
        <v>0</v>
      </c>
      <c r="I754" s="29"/>
      <c r="J754" s="3"/>
      <c r="K754" s="3"/>
      <c r="L754" s="3"/>
      <c r="M754" s="3"/>
      <c r="N754" s="3"/>
      <c r="O754" s="3"/>
      <c r="P754" s="3"/>
      <c r="Q754" s="3"/>
      <c r="R754" s="3"/>
      <c r="S754" s="3"/>
      <c r="T754" s="3"/>
      <c r="U754" s="3"/>
      <c r="V754" s="3"/>
      <c r="W754" s="3"/>
    </row>
    <row r="755" spans="1:23" s="7" customFormat="1" ht="13.5" thickBot="1" x14ac:dyDescent="0.25">
      <c r="A755" s="1"/>
      <c r="B755" s="31"/>
      <c r="C755" s="31"/>
      <c r="D755" s="31"/>
      <c r="E755" s="31"/>
      <c r="F755" s="77"/>
      <c r="G755" s="29"/>
      <c r="H755" s="73">
        <f>SUM(H5:H754)</f>
        <v>0</v>
      </c>
      <c r="I755" s="29"/>
      <c r="J755" s="3"/>
      <c r="K755" s="3"/>
      <c r="L755" s="3"/>
      <c r="M755" s="3"/>
      <c r="N755" s="3"/>
      <c r="O755" s="3"/>
      <c r="P755" s="3"/>
      <c r="Q755" s="3"/>
      <c r="R755" s="3"/>
      <c r="S755" s="3"/>
      <c r="T755" s="3"/>
      <c r="U755" s="3"/>
      <c r="V755" s="3"/>
      <c r="W755" s="3"/>
    </row>
    <row r="756" spans="1:23" s="7" customFormat="1" ht="12.75" x14ac:dyDescent="0.2">
      <c r="A756" s="1"/>
      <c r="B756" s="31"/>
      <c r="C756" s="31"/>
      <c r="D756" s="31"/>
      <c r="E756" s="31"/>
      <c r="F756" s="77"/>
      <c r="G756" s="78"/>
      <c r="H756" s="29"/>
      <c r="I756" s="86"/>
      <c r="J756" s="3"/>
      <c r="K756" s="3"/>
      <c r="L756" s="3"/>
      <c r="M756" s="3"/>
      <c r="N756" s="3"/>
      <c r="O756" s="3"/>
      <c r="P756" s="3"/>
      <c r="Q756" s="3"/>
      <c r="R756" s="3"/>
      <c r="S756" s="3"/>
      <c r="T756" s="3"/>
      <c r="U756" s="3"/>
      <c r="V756" s="3"/>
      <c r="W756" s="3"/>
    </row>
    <row r="757" spans="1:23" x14ac:dyDescent="0.25">
      <c r="A757" s="3"/>
      <c r="B757" s="3"/>
      <c r="C757" s="3"/>
      <c r="D757" s="3"/>
      <c r="E757" s="3"/>
      <c r="F757" s="3"/>
      <c r="G757" s="3"/>
      <c r="H757" s="3"/>
      <c r="I757" s="3"/>
      <c r="J757" s="3"/>
      <c r="K757" s="3"/>
      <c r="L757" s="3"/>
      <c r="M757" s="3"/>
      <c r="N757" s="3"/>
      <c r="O757" s="3"/>
      <c r="P757" s="3"/>
      <c r="Q757" s="3"/>
      <c r="R757" s="3"/>
      <c r="S757" s="3"/>
      <c r="T757" s="3"/>
      <c r="U757" s="3"/>
      <c r="V757" s="3"/>
      <c r="W757" s="3"/>
    </row>
    <row r="758" spans="1:23" x14ac:dyDescent="0.25">
      <c r="A758" s="3"/>
      <c r="B758" s="3"/>
      <c r="C758" s="3"/>
      <c r="D758" s="3"/>
      <c r="E758" s="3"/>
      <c r="F758" s="3"/>
      <c r="G758" s="3"/>
      <c r="H758" s="3"/>
      <c r="I758" s="3"/>
      <c r="J758" s="3"/>
      <c r="K758" s="3"/>
      <c r="L758" s="3"/>
      <c r="M758" s="3"/>
      <c r="N758" s="3"/>
      <c r="O758" s="3"/>
      <c r="P758" s="3"/>
      <c r="Q758" s="3"/>
      <c r="R758" s="3"/>
      <c r="S758" s="3"/>
      <c r="T758" s="3"/>
      <c r="U758" s="3"/>
      <c r="V758" s="3"/>
      <c r="W758" s="3"/>
    </row>
    <row r="759" spans="1:23" x14ac:dyDescent="0.25">
      <c r="A759" s="3"/>
      <c r="B759" s="3"/>
      <c r="C759" s="3"/>
      <c r="D759" s="3"/>
      <c r="E759" s="3"/>
      <c r="F759" s="3"/>
      <c r="G759" s="3"/>
      <c r="H759" s="3"/>
      <c r="I759" s="3"/>
      <c r="J759" s="3"/>
      <c r="K759" s="3"/>
      <c r="L759" s="3"/>
      <c r="M759" s="3"/>
      <c r="N759" s="3"/>
      <c r="O759" s="3"/>
      <c r="P759" s="3"/>
      <c r="Q759" s="3"/>
      <c r="R759" s="3"/>
      <c r="S759" s="3"/>
      <c r="T759" s="3"/>
      <c r="U759" s="3"/>
      <c r="V759" s="3"/>
      <c r="W759" s="3"/>
    </row>
    <row r="760" spans="1:23" x14ac:dyDescent="0.25">
      <c r="A760" s="3"/>
      <c r="B760" s="3"/>
      <c r="C760" s="3"/>
      <c r="D760" s="3"/>
      <c r="E760" s="3"/>
      <c r="F760" s="3"/>
      <c r="G760" s="3"/>
      <c r="H760" s="3"/>
      <c r="I760" s="3"/>
      <c r="J760" s="3"/>
      <c r="K760" s="3"/>
      <c r="L760" s="3"/>
      <c r="M760" s="3"/>
      <c r="N760" s="3"/>
      <c r="O760" s="3"/>
      <c r="P760" s="3"/>
      <c r="Q760" s="3"/>
      <c r="R760" s="3"/>
      <c r="S760" s="3"/>
      <c r="T760" s="3"/>
      <c r="U760" s="3"/>
      <c r="V760" s="3"/>
      <c r="W760" s="3"/>
    </row>
    <row r="761" spans="1:23" x14ac:dyDescent="0.25">
      <c r="A761" s="3"/>
      <c r="B761" s="3"/>
      <c r="C761" s="3"/>
      <c r="D761" s="3"/>
      <c r="E761" s="3"/>
      <c r="F761" s="3"/>
      <c r="G761" s="3"/>
      <c r="H761" s="3"/>
      <c r="I761" s="3"/>
      <c r="J761" s="3"/>
      <c r="K761" s="3"/>
      <c r="L761" s="3"/>
      <c r="M761" s="3"/>
      <c r="N761" s="3"/>
      <c r="O761" s="3"/>
      <c r="P761" s="3"/>
      <c r="Q761" s="3"/>
      <c r="R761" s="3"/>
      <c r="S761" s="3"/>
      <c r="T761" s="3"/>
      <c r="U761" s="3"/>
      <c r="V761" s="3"/>
      <c r="W761" s="3"/>
    </row>
    <row r="762" spans="1:23" x14ac:dyDescent="0.25">
      <c r="A762" s="3"/>
      <c r="B762" s="3"/>
      <c r="C762" s="3"/>
      <c r="D762" s="3"/>
      <c r="E762" s="3"/>
      <c r="F762" s="3"/>
      <c r="G762" s="3"/>
      <c r="H762" s="3"/>
      <c r="I762" s="3"/>
      <c r="J762" s="3"/>
      <c r="K762" s="3"/>
      <c r="L762" s="3"/>
      <c r="M762" s="3"/>
      <c r="N762" s="3"/>
      <c r="O762" s="3"/>
      <c r="P762" s="3"/>
      <c r="Q762" s="3"/>
      <c r="R762" s="3"/>
      <c r="S762" s="3"/>
      <c r="T762" s="3"/>
      <c r="U762" s="3"/>
      <c r="V762" s="3"/>
      <c r="W762" s="3"/>
    </row>
    <row r="763" spans="1:23" x14ac:dyDescent="0.25">
      <c r="A763" s="3"/>
      <c r="B763" s="3"/>
      <c r="C763" s="3"/>
      <c r="D763" s="3"/>
      <c r="E763" s="3"/>
      <c r="F763" s="3"/>
      <c r="G763" s="3"/>
      <c r="H763" s="3"/>
      <c r="I763" s="3"/>
      <c r="J763" s="3"/>
      <c r="K763" s="3"/>
      <c r="L763" s="3"/>
      <c r="M763" s="3"/>
      <c r="N763" s="3"/>
      <c r="O763" s="3"/>
      <c r="P763" s="3"/>
      <c r="Q763" s="3"/>
      <c r="R763" s="3"/>
      <c r="S763" s="3"/>
      <c r="T763" s="3"/>
      <c r="U763" s="3"/>
      <c r="V763" s="3"/>
      <c r="W763" s="3"/>
    </row>
    <row r="764" spans="1:23" x14ac:dyDescent="0.25">
      <c r="A764" s="3"/>
      <c r="B764" s="3"/>
      <c r="C764" s="3"/>
      <c r="D764" s="3"/>
      <c r="E764" s="3"/>
      <c r="F764" s="3"/>
      <c r="G764" s="3"/>
      <c r="H764" s="3"/>
      <c r="I764" s="3"/>
      <c r="J764" s="3"/>
      <c r="K764" s="3"/>
      <c r="L764" s="3"/>
      <c r="M764" s="3"/>
      <c r="N764" s="3"/>
      <c r="O764" s="3"/>
      <c r="P764" s="3"/>
      <c r="Q764" s="3"/>
      <c r="R764" s="3"/>
      <c r="S764" s="3"/>
      <c r="T764" s="3"/>
      <c r="U764" s="3"/>
      <c r="V764" s="3"/>
      <c r="W764" s="3"/>
    </row>
    <row r="765" spans="1:23" x14ac:dyDescent="0.25">
      <c r="A765" s="3"/>
      <c r="B765" s="3"/>
      <c r="C765" s="3"/>
      <c r="D765" s="3"/>
      <c r="E765" s="3"/>
      <c r="F765" s="3"/>
      <c r="G765" s="3"/>
      <c r="H765" s="3"/>
      <c r="I765" s="3"/>
      <c r="J765" s="3"/>
      <c r="K765" s="3"/>
      <c r="L765" s="3"/>
      <c r="M765" s="3"/>
      <c r="N765" s="3"/>
      <c r="O765" s="3"/>
      <c r="P765" s="3"/>
      <c r="Q765" s="3"/>
      <c r="R765" s="3"/>
      <c r="S765" s="3"/>
      <c r="T765" s="3"/>
      <c r="U765" s="3"/>
      <c r="V765" s="3"/>
      <c r="W765" s="3"/>
    </row>
    <row r="766" spans="1:23" x14ac:dyDescent="0.25">
      <c r="A766" s="3"/>
      <c r="B766" s="3"/>
      <c r="C766" s="3"/>
      <c r="D766" s="3"/>
      <c r="E766" s="3"/>
      <c r="F766" s="3"/>
      <c r="G766" s="3"/>
      <c r="H766" s="3"/>
      <c r="I766" s="3"/>
      <c r="J766" s="3"/>
      <c r="K766" s="3"/>
      <c r="L766" s="3"/>
      <c r="M766" s="3"/>
      <c r="N766" s="3"/>
      <c r="O766" s="3"/>
      <c r="P766" s="3"/>
      <c r="Q766" s="3"/>
      <c r="R766" s="3"/>
      <c r="S766" s="3"/>
      <c r="T766" s="3"/>
      <c r="U766" s="3"/>
      <c r="V766" s="3"/>
      <c r="W766" s="3"/>
    </row>
    <row r="767" spans="1:23" x14ac:dyDescent="0.25">
      <c r="A767" s="3"/>
      <c r="B767" s="3"/>
      <c r="C767" s="3"/>
      <c r="D767" s="3"/>
      <c r="E767" s="3"/>
      <c r="F767" s="3"/>
      <c r="G767" s="3"/>
      <c r="H767" s="3"/>
      <c r="I767" s="3"/>
      <c r="J767" s="3"/>
      <c r="K767" s="3"/>
      <c r="L767" s="3"/>
      <c r="M767" s="3"/>
      <c r="N767" s="3"/>
      <c r="O767" s="3"/>
      <c r="P767" s="3"/>
      <c r="Q767" s="3"/>
      <c r="R767" s="3"/>
      <c r="S767" s="3"/>
      <c r="T767" s="3"/>
      <c r="U767" s="3"/>
      <c r="V767" s="3"/>
      <c r="W767" s="3"/>
    </row>
    <row r="768" spans="1:23" x14ac:dyDescent="0.25">
      <c r="A768" s="3"/>
      <c r="B768" s="3"/>
      <c r="C768" s="3"/>
      <c r="D768" s="3"/>
      <c r="E768" s="3"/>
      <c r="F768" s="3"/>
      <c r="G768" s="3"/>
      <c r="H768" s="3"/>
      <c r="I768" s="3"/>
      <c r="J768" s="3"/>
      <c r="K768" s="3"/>
      <c r="L768" s="3"/>
      <c r="M768" s="3"/>
      <c r="N768" s="3"/>
      <c r="O768" s="3"/>
      <c r="P768" s="3"/>
      <c r="Q768" s="3"/>
      <c r="R768" s="3"/>
      <c r="S768" s="3"/>
      <c r="T768" s="3"/>
      <c r="U768" s="3"/>
      <c r="V768" s="3"/>
      <c r="W768" s="3"/>
    </row>
    <row r="769" spans="1:23" x14ac:dyDescent="0.25">
      <c r="A769" s="3"/>
      <c r="B769" s="3"/>
      <c r="C769" s="3"/>
      <c r="D769" s="3"/>
      <c r="E769" s="3"/>
      <c r="F769" s="3"/>
      <c r="G769" s="3"/>
      <c r="H769" s="3"/>
      <c r="I769" s="3"/>
      <c r="J769" s="3"/>
      <c r="K769" s="3"/>
      <c r="L769" s="3"/>
      <c r="M769" s="3"/>
      <c r="N769" s="3"/>
      <c r="O769" s="3"/>
      <c r="P769" s="3"/>
      <c r="Q769" s="3"/>
      <c r="R769" s="3"/>
      <c r="S769" s="3"/>
      <c r="T769" s="3"/>
      <c r="U769" s="3"/>
      <c r="V769" s="3"/>
      <c r="W769" s="3"/>
    </row>
    <row r="770" spans="1:23" x14ac:dyDescent="0.25">
      <c r="A770" s="3"/>
      <c r="B770" s="3"/>
      <c r="C770" s="3"/>
      <c r="D770" s="3"/>
      <c r="E770" s="3"/>
      <c r="F770" s="3"/>
      <c r="G770" s="3"/>
      <c r="H770" s="3"/>
      <c r="I770" s="3"/>
      <c r="J770" s="3"/>
      <c r="K770" s="3"/>
      <c r="L770" s="3"/>
      <c r="M770" s="3"/>
      <c r="N770" s="3"/>
      <c r="O770" s="3"/>
      <c r="P770" s="3"/>
      <c r="Q770" s="3"/>
      <c r="R770" s="3"/>
      <c r="S770" s="3"/>
      <c r="T770" s="3"/>
      <c r="U770" s="3"/>
      <c r="V770" s="3"/>
      <c r="W770" s="3"/>
    </row>
    <row r="771" spans="1:23" x14ac:dyDescent="0.25">
      <c r="A771" s="3"/>
      <c r="B771" s="3"/>
      <c r="C771" s="3"/>
      <c r="D771" s="3"/>
      <c r="E771" s="3"/>
      <c r="F771" s="3"/>
      <c r="G771" s="3"/>
      <c r="H771" s="3"/>
      <c r="I771" s="3"/>
      <c r="J771" s="3"/>
      <c r="K771" s="3"/>
      <c r="L771" s="3"/>
      <c r="M771" s="3"/>
      <c r="N771" s="3"/>
      <c r="O771" s="3"/>
      <c r="P771" s="3"/>
      <c r="Q771" s="3"/>
      <c r="R771" s="3"/>
      <c r="S771" s="3"/>
      <c r="T771" s="3"/>
      <c r="U771" s="3"/>
      <c r="V771" s="3"/>
      <c r="W771" s="3"/>
    </row>
    <row r="772" spans="1:23" x14ac:dyDescent="0.25">
      <c r="A772" s="3"/>
      <c r="B772" s="3"/>
      <c r="C772" s="3"/>
      <c r="D772" s="3"/>
      <c r="E772" s="3"/>
      <c r="F772" s="3"/>
      <c r="G772" s="3"/>
      <c r="H772" s="3"/>
      <c r="I772" s="3"/>
      <c r="J772" s="3"/>
      <c r="K772" s="3"/>
      <c r="L772" s="3"/>
      <c r="M772" s="3"/>
      <c r="N772" s="3"/>
      <c r="O772" s="3"/>
      <c r="P772" s="3"/>
      <c r="Q772" s="3"/>
      <c r="R772" s="3"/>
      <c r="S772" s="3"/>
      <c r="T772" s="3"/>
      <c r="U772" s="3"/>
      <c r="V772" s="3"/>
      <c r="W772" s="3"/>
    </row>
    <row r="773" spans="1:23" x14ac:dyDescent="0.25">
      <c r="A773" s="3"/>
      <c r="B773" s="3"/>
      <c r="C773" s="3"/>
      <c r="D773" s="3"/>
      <c r="E773" s="3"/>
      <c r="F773" s="3"/>
      <c r="G773" s="3"/>
      <c r="H773" s="3"/>
      <c r="I773" s="3"/>
      <c r="J773" s="3"/>
      <c r="K773" s="3"/>
      <c r="L773" s="3"/>
      <c r="M773" s="3"/>
      <c r="N773" s="3"/>
      <c r="O773" s="3"/>
      <c r="P773" s="3"/>
      <c r="Q773" s="3"/>
      <c r="R773" s="3"/>
      <c r="S773" s="3"/>
      <c r="T773" s="3"/>
      <c r="U773" s="3"/>
      <c r="V773" s="3"/>
      <c r="W773" s="3"/>
    </row>
    <row r="774" spans="1:23" x14ac:dyDescent="0.25">
      <c r="A774" s="3"/>
      <c r="B774" s="3"/>
      <c r="C774" s="3"/>
      <c r="D774" s="3"/>
      <c r="E774" s="3"/>
      <c r="F774" s="3"/>
      <c r="G774" s="3"/>
      <c r="H774" s="3"/>
      <c r="I774" s="3"/>
      <c r="J774" s="3"/>
      <c r="K774" s="3"/>
      <c r="L774" s="3"/>
      <c r="M774" s="3"/>
      <c r="N774" s="3"/>
      <c r="O774" s="3"/>
      <c r="P774" s="3"/>
      <c r="Q774" s="3"/>
      <c r="R774" s="3"/>
      <c r="S774" s="3"/>
      <c r="T774" s="3"/>
      <c r="U774" s="3"/>
      <c r="V774" s="3"/>
      <c r="W774" s="3"/>
    </row>
    <row r="775" spans="1:23" x14ac:dyDescent="0.25">
      <c r="A775" s="3"/>
      <c r="B775" s="3"/>
      <c r="C775" s="3"/>
      <c r="D775" s="3"/>
      <c r="E775" s="3"/>
      <c r="F775" s="3"/>
      <c r="G775" s="3"/>
      <c r="H775" s="3"/>
      <c r="I775" s="3"/>
      <c r="J775" s="3"/>
      <c r="K775" s="3"/>
      <c r="L775" s="3"/>
      <c r="M775" s="3"/>
      <c r="N775" s="3"/>
      <c r="O775" s="3"/>
      <c r="P775" s="3"/>
      <c r="Q775" s="3"/>
      <c r="R775" s="3"/>
      <c r="S775" s="3"/>
      <c r="T775" s="3"/>
      <c r="U775" s="3"/>
      <c r="V775" s="3"/>
      <c r="W775" s="3"/>
    </row>
    <row r="776" spans="1:23" x14ac:dyDescent="0.25">
      <c r="A776" s="3"/>
      <c r="B776" s="3"/>
      <c r="C776" s="3"/>
      <c r="D776" s="3"/>
      <c r="E776" s="3"/>
      <c r="F776" s="3"/>
      <c r="G776" s="3"/>
      <c r="H776" s="3"/>
      <c r="I776" s="3"/>
      <c r="J776" s="3"/>
      <c r="K776" s="3"/>
      <c r="L776" s="3"/>
      <c r="M776" s="3"/>
      <c r="N776" s="3"/>
      <c r="O776" s="3"/>
      <c r="P776" s="3"/>
      <c r="Q776" s="3"/>
      <c r="R776" s="3"/>
      <c r="S776" s="3"/>
      <c r="T776" s="3"/>
      <c r="U776" s="3"/>
      <c r="V776" s="3"/>
      <c r="W776" s="3"/>
    </row>
    <row r="777" spans="1:23" x14ac:dyDescent="0.25">
      <c r="A777" s="3"/>
      <c r="B777" s="3"/>
      <c r="C777" s="3"/>
      <c r="D777" s="3"/>
      <c r="E777" s="3"/>
      <c r="F777" s="3"/>
      <c r="G777" s="3"/>
      <c r="H777" s="3"/>
      <c r="I777" s="3"/>
      <c r="J777" s="3"/>
      <c r="K777" s="3"/>
      <c r="L777" s="3"/>
      <c r="M777" s="3"/>
      <c r="N777" s="3"/>
      <c r="O777" s="3"/>
      <c r="P777" s="3"/>
      <c r="Q777" s="3"/>
      <c r="R777" s="3"/>
      <c r="S777" s="3"/>
      <c r="T777" s="3"/>
      <c r="U777" s="3"/>
      <c r="V777" s="3"/>
      <c r="W777" s="3"/>
    </row>
    <row r="778" spans="1:23" x14ac:dyDescent="0.25">
      <c r="A778" s="3"/>
      <c r="B778" s="3"/>
      <c r="C778" s="3"/>
      <c r="D778" s="3"/>
      <c r="E778" s="3"/>
      <c r="F778" s="3"/>
      <c r="G778" s="3"/>
      <c r="H778" s="3"/>
      <c r="I778" s="3"/>
      <c r="J778" s="3"/>
      <c r="K778" s="3"/>
      <c r="L778" s="3"/>
      <c r="M778" s="3"/>
      <c r="N778" s="3"/>
      <c r="O778" s="3"/>
      <c r="P778" s="3"/>
      <c r="Q778" s="3"/>
      <c r="R778" s="3"/>
      <c r="S778" s="3"/>
      <c r="T778" s="3"/>
      <c r="U778" s="3"/>
      <c r="V778" s="3"/>
      <c r="W778" s="3"/>
    </row>
    <row r="779" spans="1:23" x14ac:dyDescent="0.25">
      <c r="A779" s="3"/>
      <c r="B779" s="3"/>
      <c r="C779" s="3"/>
      <c r="D779" s="3"/>
      <c r="E779" s="3"/>
      <c r="F779" s="3"/>
      <c r="G779" s="3"/>
      <c r="H779" s="3"/>
      <c r="I779" s="3"/>
      <c r="J779" s="3"/>
      <c r="K779" s="3"/>
      <c r="L779" s="3"/>
      <c r="M779" s="3"/>
      <c r="N779" s="3"/>
      <c r="O779" s="3"/>
      <c r="P779" s="3"/>
      <c r="Q779" s="3"/>
      <c r="R779" s="3"/>
      <c r="S779" s="3"/>
      <c r="T779" s="3"/>
      <c r="U779" s="3"/>
      <c r="V779" s="3"/>
      <c r="W779" s="3"/>
    </row>
    <row r="780" spans="1:23" x14ac:dyDescent="0.25">
      <c r="A780" s="3"/>
      <c r="B780" s="3"/>
      <c r="C780" s="3"/>
      <c r="D780" s="3"/>
      <c r="E780" s="3"/>
      <c r="F780" s="3"/>
      <c r="G780" s="3"/>
      <c r="H780" s="3"/>
      <c r="I780" s="3"/>
      <c r="J780" s="3"/>
      <c r="K780" s="3"/>
      <c r="L780" s="3"/>
      <c r="M780" s="3"/>
      <c r="N780" s="3"/>
      <c r="O780" s="3"/>
      <c r="P780" s="3"/>
      <c r="Q780" s="3"/>
      <c r="R780" s="3"/>
      <c r="S780" s="3"/>
      <c r="T780" s="3"/>
      <c r="U780" s="3"/>
      <c r="V780" s="3"/>
      <c r="W780" s="3"/>
    </row>
    <row r="781" spans="1:23" x14ac:dyDescent="0.25">
      <c r="A781" s="3"/>
      <c r="B781" s="3"/>
      <c r="C781" s="3"/>
      <c r="D781" s="3"/>
      <c r="E781" s="3"/>
      <c r="F781" s="3"/>
      <c r="G781" s="3"/>
      <c r="H781" s="3"/>
      <c r="I781" s="3"/>
      <c r="J781" s="3"/>
      <c r="K781" s="3"/>
      <c r="L781" s="3"/>
      <c r="M781" s="3"/>
      <c r="N781" s="3"/>
      <c r="O781" s="3"/>
      <c r="P781" s="3"/>
      <c r="Q781" s="3"/>
      <c r="R781" s="3"/>
      <c r="S781" s="3"/>
      <c r="T781" s="3"/>
      <c r="U781" s="3"/>
      <c r="V781" s="3"/>
      <c r="W781" s="3"/>
    </row>
    <row r="782" spans="1:23" x14ac:dyDescent="0.25">
      <c r="A782" s="3"/>
      <c r="B782" s="3"/>
      <c r="C782" s="3"/>
      <c r="D782" s="3"/>
      <c r="E782" s="3"/>
      <c r="F782" s="3"/>
      <c r="G782" s="3"/>
      <c r="H782" s="3"/>
      <c r="I782" s="3"/>
      <c r="J782" s="3"/>
      <c r="K782" s="3"/>
      <c r="L782" s="3"/>
      <c r="M782" s="3"/>
      <c r="N782" s="3"/>
      <c r="O782" s="3"/>
      <c r="P782" s="3"/>
      <c r="Q782" s="3"/>
      <c r="R782" s="3"/>
      <c r="S782" s="3"/>
      <c r="T782" s="3"/>
      <c r="U782" s="3"/>
      <c r="V782" s="3"/>
      <c r="W782" s="3"/>
    </row>
    <row r="783" spans="1:23" x14ac:dyDescent="0.25">
      <c r="A783" s="3"/>
      <c r="B783" s="3"/>
      <c r="C783" s="3"/>
      <c r="D783" s="3"/>
      <c r="E783" s="3"/>
      <c r="F783" s="3"/>
      <c r="G783" s="3"/>
      <c r="H783" s="3"/>
      <c r="I783" s="3"/>
      <c r="J783" s="3"/>
      <c r="K783" s="3"/>
      <c r="L783" s="3"/>
      <c r="M783" s="3"/>
      <c r="N783" s="3"/>
      <c r="O783" s="3"/>
      <c r="P783" s="3"/>
      <c r="Q783" s="3"/>
      <c r="R783" s="3"/>
      <c r="S783" s="3"/>
      <c r="T783" s="3"/>
      <c r="U783" s="3"/>
      <c r="V783" s="3"/>
      <c r="W783" s="3"/>
    </row>
    <row r="784" spans="1:23" x14ac:dyDescent="0.25">
      <c r="A784" s="3"/>
      <c r="B784" s="3"/>
      <c r="C784" s="3"/>
      <c r="D784" s="3"/>
      <c r="E784" s="3"/>
      <c r="F784" s="3"/>
      <c r="G784" s="3"/>
      <c r="H784" s="3"/>
      <c r="I784" s="3"/>
      <c r="J784" s="3"/>
      <c r="K784" s="3"/>
      <c r="L784" s="3"/>
      <c r="M784" s="3"/>
      <c r="N784" s="3"/>
      <c r="O784" s="3"/>
      <c r="P784" s="3"/>
      <c r="Q784" s="3"/>
      <c r="R784" s="3"/>
      <c r="S784" s="3"/>
      <c r="T784" s="3"/>
      <c r="U784" s="3"/>
      <c r="V784" s="3"/>
      <c r="W784" s="3"/>
    </row>
    <row r="785" spans="1:23" x14ac:dyDescent="0.25">
      <c r="A785" s="3"/>
      <c r="B785" s="3"/>
      <c r="C785" s="3"/>
      <c r="D785" s="3"/>
      <c r="E785" s="3"/>
      <c r="F785" s="3"/>
      <c r="G785" s="3"/>
      <c r="H785" s="3"/>
      <c r="I785" s="3"/>
      <c r="J785" s="3"/>
      <c r="K785" s="3"/>
      <c r="L785" s="3"/>
      <c r="M785" s="3"/>
      <c r="N785" s="3"/>
      <c r="O785" s="3"/>
      <c r="P785" s="3"/>
      <c r="Q785" s="3"/>
      <c r="R785" s="3"/>
      <c r="S785" s="3"/>
      <c r="T785" s="3"/>
      <c r="U785" s="3"/>
      <c r="V785" s="3"/>
      <c r="W785" s="3"/>
    </row>
    <row r="786" spans="1:23" x14ac:dyDescent="0.25">
      <c r="A786" s="3"/>
      <c r="B786" s="3"/>
      <c r="C786" s="3"/>
      <c r="D786" s="3"/>
      <c r="E786" s="3"/>
      <c r="F786" s="3"/>
      <c r="G786" s="3"/>
      <c r="H786" s="3"/>
      <c r="I786" s="3"/>
      <c r="J786" s="3"/>
      <c r="K786" s="3"/>
      <c r="L786" s="3"/>
      <c r="M786" s="3"/>
      <c r="N786" s="3"/>
      <c r="O786" s="3"/>
      <c r="P786" s="3"/>
      <c r="Q786" s="3"/>
      <c r="R786" s="3"/>
      <c r="S786" s="3"/>
      <c r="T786" s="3"/>
      <c r="U786" s="3"/>
      <c r="V786" s="3"/>
      <c r="W786" s="3"/>
    </row>
    <row r="787" spans="1:23" x14ac:dyDescent="0.25">
      <c r="A787" s="3"/>
      <c r="B787" s="3"/>
      <c r="C787" s="3"/>
      <c r="D787" s="3"/>
      <c r="E787" s="3"/>
      <c r="F787" s="3"/>
      <c r="G787" s="3"/>
      <c r="H787" s="3"/>
      <c r="I787" s="3"/>
      <c r="J787" s="3"/>
      <c r="K787" s="3"/>
      <c r="L787" s="3"/>
      <c r="M787" s="3"/>
      <c r="N787" s="3"/>
      <c r="O787" s="3"/>
      <c r="P787" s="3"/>
      <c r="Q787" s="3"/>
      <c r="R787" s="3"/>
      <c r="S787" s="3"/>
      <c r="T787" s="3"/>
      <c r="U787" s="3"/>
      <c r="V787" s="3"/>
      <c r="W787" s="3"/>
    </row>
    <row r="788" spans="1:23" x14ac:dyDescent="0.25">
      <c r="A788" s="3"/>
      <c r="B788" s="3"/>
      <c r="C788" s="3"/>
      <c r="D788" s="3"/>
      <c r="E788" s="3"/>
      <c r="F788" s="3"/>
      <c r="G788" s="3"/>
      <c r="H788" s="3"/>
      <c r="I788" s="3"/>
      <c r="J788" s="3"/>
      <c r="K788" s="3"/>
      <c r="L788" s="3"/>
      <c r="M788" s="3"/>
      <c r="N788" s="3"/>
      <c r="O788" s="3"/>
      <c r="P788" s="3"/>
      <c r="Q788" s="3"/>
      <c r="R788" s="3"/>
      <c r="S788" s="3"/>
      <c r="T788" s="3"/>
      <c r="U788" s="3"/>
      <c r="V788" s="3"/>
      <c r="W788" s="3"/>
    </row>
    <row r="789" spans="1:23" x14ac:dyDescent="0.25">
      <c r="A789" s="3"/>
      <c r="B789" s="3"/>
      <c r="C789" s="3"/>
      <c r="D789" s="3"/>
      <c r="E789" s="3"/>
      <c r="F789" s="3"/>
      <c r="G789" s="3"/>
      <c r="H789" s="3"/>
      <c r="I789" s="3"/>
      <c r="J789" s="3"/>
      <c r="K789" s="3"/>
      <c r="L789" s="3"/>
      <c r="M789" s="3"/>
      <c r="N789" s="3"/>
      <c r="O789" s="3"/>
      <c r="P789" s="3"/>
      <c r="Q789" s="3"/>
      <c r="R789" s="3"/>
      <c r="S789" s="3"/>
      <c r="T789" s="3"/>
      <c r="U789" s="3"/>
      <c r="V789" s="3"/>
      <c r="W789" s="3"/>
    </row>
    <row r="790" spans="1:23" x14ac:dyDescent="0.25">
      <c r="A790" s="3"/>
      <c r="B790" s="3"/>
      <c r="C790" s="3"/>
      <c r="D790" s="3"/>
      <c r="E790" s="3"/>
      <c r="F790" s="3"/>
      <c r="G790" s="3"/>
      <c r="H790" s="3"/>
      <c r="I790" s="3"/>
      <c r="J790" s="3"/>
      <c r="K790" s="3"/>
      <c r="L790" s="3"/>
      <c r="M790" s="3"/>
      <c r="N790" s="3"/>
      <c r="O790" s="3"/>
      <c r="P790" s="3"/>
      <c r="Q790" s="3"/>
      <c r="R790" s="3"/>
      <c r="S790" s="3"/>
      <c r="T790" s="3"/>
      <c r="U790" s="3"/>
      <c r="V790" s="3"/>
      <c r="W790" s="3"/>
    </row>
    <row r="791" spans="1:23" x14ac:dyDescent="0.25">
      <c r="A791" s="3"/>
      <c r="B791" s="3"/>
      <c r="C791" s="3"/>
      <c r="D791" s="3"/>
      <c r="E791" s="3"/>
      <c r="F791" s="3"/>
      <c r="G791" s="3"/>
      <c r="H791" s="3"/>
      <c r="I791" s="3"/>
      <c r="J791" s="3"/>
      <c r="K791" s="3"/>
      <c r="L791" s="3"/>
      <c r="M791" s="3"/>
      <c r="N791" s="3"/>
      <c r="O791" s="3"/>
      <c r="P791" s="3"/>
      <c r="Q791" s="3"/>
      <c r="R791" s="3"/>
      <c r="S791" s="3"/>
      <c r="T791" s="3"/>
      <c r="U791" s="3"/>
      <c r="V791" s="3"/>
      <c r="W791" s="3"/>
    </row>
    <row r="792" spans="1:23" x14ac:dyDescent="0.25">
      <c r="A792" s="3"/>
      <c r="B792" s="3"/>
      <c r="C792" s="3"/>
      <c r="D792" s="3"/>
      <c r="E792" s="3"/>
      <c r="F792" s="3"/>
      <c r="G792" s="3"/>
      <c r="H792" s="3"/>
      <c r="I792" s="3"/>
      <c r="J792" s="3"/>
      <c r="K792" s="3"/>
      <c r="L792" s="3"/>
      <c r="M792" s="3"/>
      <c r="N792" s="3"/>
      <c r="O792" s="3"/>
      <c r="P792" s="3"/>
      <c r="Q792" s="3"/>
      <c r="R792" s="3"/>
      <c r="S792" s="3"/>
      <c r="T792" s="3"/>
      <c r="U792" s="3"/>
      <c r="V792" s="3"/>
      <c r="W792" s="3"/>
    </row>
    <row r="793" spans="1:23" x14ac:dyDescent="0.25">
      <c r="A793" s="3"/>
      <c r="B793" s="3"/>
      <c r="C793" s="3"/>
      <c r="D793" s="3"/>
      <c r="E793" s="3"/>
      <c r="F793" s="3"/>
      <c r="G793" s="3"/>
      <c r="H793" s="3"/>
      <c r="I793" s="3"/>
      <c r="J793" s="3"/>
      <c r="K793" s="3"/>
      <c r="L793" s="3"/>
      <c r="M793" s="3"/>
      <c r="N793" s="3"/>
      <c r="O793" s="3"/>
      <c r="P793" s="3"/>
      <c r="Q793" s="3"/>
      <c r="R793" s="3"/>
      <c r="S793" s="3"/>
      <c r="T793" s="3"/>
      <c r="U793" s="3"/>
      <c r="V793" s="3"/>
      <c r="W793" s="3"/>
    </row>
    <row r="794" spans="1:23" x14ac:dyDescent="0.25">
      <c r="A794" s="3"/>
      <c r="B794" s="3"/>
      <c r="C794" s="3"/>
      <c r="D794" s="3"/>
      <c r="E794" s="3"/>
      <c r="F794" s="3"/>
      <c r="G794" s="3"/>
      <c r="H794" s="3"/>
      <c r="I794" s="3"/>
      <c r="J794" s="3"/>
      <c r="K794" s="3"/>
      <c r="L794" s="3"/>
      <c r="M794" s="3"/>
      <c r="N794" s="3"/>
      <c r="O794" s="3"/>
      <c r="P794" s="3"/>
      <c r="Q794" s="3"/>
      <c r="R794" s="3"/>
      <c r="S794" s="3"/>
      <c r="T794" s="3"/>
      <c r="U794" s="3"/>
      <c r="V794" s="3"/>
      <c r="W794" s="3"/>
    </row>
    <row r="795" spans="1:23" x14ac:dyDescent="0.25">
      <c r="A795" s="3"/>
      <c r="B795" s="3"/>
      <c r="C795" s="3"/>
      <c r="D795" s="3"/>
      <c r="E795" s="3"/>
      <c r="F795" s="3"/>
      <c r="G795" s="3"/>
      <c r="H795" s="3"/>
      <c r="I795" s="3"/>
      <c r="J795" s="3"/>
      <c r="K795" s="3"/>
      <c r="L795" s="3"/>
      <c r="M795" s="3"/>
      <c r="N795" s="3"/>
      <c r="O795" s="3"/>
      <c r="P795" s="3"/>
      <c r="Q795" s="3"/>
      <c r="R795" s="3"/>
      <c r="S795" s="3"/>
      <c r="T795" s="3"/>
      <c r="U795" s="3"/>
      <c r="V795" s="3"/>
      <c r="W795" s="3"/>
    </row>
    <row r="796" spans="1:23" x14ac:dyDescent="0.25">
      <c r="A796" s="3"/>
      <c r="B796" s="3"/>
      <c r="C796" s="3"/>
      <c r="D796" s="3"/>
      <c r="E796" s="3"/>
      <c r="F796" s="3"/>
      <c r="G796" s="3"/>
      <c r="H796" s="3"/>
      <c r="I796" s="3"/>
      <c r="J796" s="3"/>
      <c r="K796" s="3"/>
      <c r="L796" s="3"/>
      <c r="M796" s="3"/>
      <c r="N796" s="3"/>
      <c r="O796" s="3"/>
      <c r="P796" s="3"/>
      <c r="Q796" s="3"/>
      <c r="R796" s="3"/>
      <c r="S796" s="3"/>
      <c r="T796" s="3"/>
      <c r="U796" s="3"/>
      <c r="V796" s="3"/>
      <c r="W796" s="3"/>
    </row>
    <row r="797" spans="1:23" x14ac:dyDescent="0.25">
      <c r="A797" s="3"/>
      <c r="B797" s="3"/>
      <c r="C797" s="3"/>
      <c r="D797" s="3"/>
      <c r="E797" s="3"/>
      <c r="F797" s="3"/>
      <c r="G797" s="3"/>
      <c r="H797" s="3"/>
      <c r="I797" s="3"/>
      <c r="J797" s="3"/>
      <c r="K797" s="3"/>
      <c r="L797" s="3"/>
      <c r="M797" s="3"/>
      <c r="N797" s="3"/>
      <c r="O797" s="3"/>
      <c r="P797" s="3"/>
      <c r="Q797" s="3"/>
      <c r="R797" s="3"/>
      <c r="S797" s="3"/>
      <c r="T797" s="3"/>
      <c r="U797" s="3"/>
      <c r="V797" s="3"/>
      <c r="W797" s="3"/>
    </row>
    <row r="798" spans="1:23" x14ac:dyDescent="0.25">
      <c r="A798" s="3"/>
      <c r="B798" s="3"/>
      <c r="C798" s="3"/>
      <c r="D798" s="3"/>
      <c r="E798" s="3"/>
      <c r="F798" s="3"/>
      <c r="G798" s="3"/>
      <c r="H798" s="3"/>
      <c r="I798" s="3"/>
      <c r="J798" s="3"/>
      <c r="K798" s="3"/>
      <c r="L798" s="3"/>
      <c r="M798" s="3"/>
      <c r="N798" s="3"/>
      <c r="O798" s="3"/>
      <c r="P798" s="3"/>
      <c r="Q798" s="3"/>
      <c r="R798" s="3"/>
      <c r="S798" s="3"/>
      <c r="T798" s="3"/>
      <c r="U798" s="3"/>
      <c r="V798" s="3"/>
      <c r="W798" s="3"/>
    </row>
    <row r="799" spans="1:23" x14ac:dyDescent="0.25">
      <c r="A799" s="3"/>
      <c r="B799" s="3"/>
      <c r="C799" s="3"/>
      <c r="D799" s="3"/>
      <c r="E799" s="3"/>
      <c r="F799" s="3"/>
      <c r="G799" s="3"/>
      <c r="H799" s="3"/>
      <c r="I799" s="3"/>
      <c r="J799" s="3"/>
      <c r="K799" s="3"/>
      <c r="L799" s="3"/>
      <c r="M799" s="3"/>
      <c r="N799" s="3"/>
      <c r="O799" s="3"/>
      <c r="P799" s="3"/>
      <c r="Q799" s="3"/>
      <c r="R799" s="3"/>
      <c r="S799" s="3"/>
      <c r="T799" s="3"/>
      <c r="U799" s="3"/>
      <c r="V799" s="3"/>
      <c r="W799" s="3"/>
    </row>
    <row r="800" spans="1:23" x14ac:dyDescent="0.25">
      <c r="A800" s="3"/>
      <c r="B800" s="3"/>
      <c r="C800" s="3"/>
      <c r="D800" s="3"/>
      <c r="E800" s="3"/>
      <c r="F800" s="3"/>
      <c r="G800" s="3"/>
      <c r="H800" s="3"/>
      <c r="I800" s="3"/>
      <c r="J800" s="3"/>
      <c r="K800" s="3"/>
      <c r="L800" s="3"/>
      <c r="M800" s="3"/>
      <c r="N800" s="3"/>
      <c r="O800" s="3"/>
      <c r="P800" s="3"/>
      <c r="Q800" s="3"/>
      <c r="R800" s="3"/>
      <c r="S800" s="3"/>
      <c r="T800" s="3"/>
      <c r="U800" s="3"/>
      <c r="V800" s="3"/>
      <c r="W800" s="3"/>
    </row>
    <row r="801" spans="1:23" x14ac:dyDescent="0.25">
      <c r="A801" s="3"/>
      <c r="B801" s="3"/>
      <c r="C801" s="3"/>
      <c r="D801" s="3"/>
      <c r="E801" s="3"/>
      <c r="F801" s="3"/>
      <c r="G801" s="3"/>
      <c r="H801" s="3"/>
      <c r="I801" s="3"/>
      <c r="J801" s="3"/>
      <c r="K801" s="3"/>
      <c r="L801" s="3"/>
      <c r="M801" s="3"/>
      <c r="N801" s="3"/>
      <c r="O801" s="3"/>
      <c r="P801" s="3"/>
      <c r="Q801" s="3"/>
      <c r="R801" s="3"/>
      <c r="S801" s="3"/>
      <c r="T801" s="3"/>
      <c r="U801" s="3"/>
      <c r="V801" s="3"/>
      <c r="W801" s="3"/>
    </row>
    <row r="802" spans="1:23" x14ac:dyDescent="0.25">
      <c r="A802" s="3"/>
      <c r="B802" s="3"/>
      <c r="C802" s="3"/>
      <c r="D802" s="3"/>
      <c r="E802" s="3"/>
      <c r="F802" s="3"/>
      <c r="G802" s="3"/>
      <c r="H802" s="3"/>
      <c r="I802" s="3"/>
      <c r="J802" s="3"/>
      <c r="K802" s="3"/>
      <c r="L802" s="3"/>
      <c r="M802" s="3"/>
      <c r="N802" s="3"/>
      <c r="O802" s="3"/>
      <c r="P802" s="3"/>
      <c r="Q802" s="3"/>
      <c r="R802" s="3"/>
      <c r="S802" s="3"/>
      <c r="T802" s="3"/>
      <c r="U802" s="3"/>
      <c r="V802" s="3"/>
      <c r="W802" s="3"/>
    </row>
    <row r="803" spans="1:23" x14ac:dyDescent="0.25">
      <c r="A803" s="3"/>
      <c r="B803" s="3"/>
      <c r="C803" s="3"/>
      <c r="D803" s="3"/>
      <c r="E803" s="3"/>
      <c r="F803" s="3"/>
      <c r="G803" s="3"/>
      <c r="H803" s="3"/>
      <c r="I803" s="3"/>
      <c r="J803" s="3"/>
      <c r="K803" s="3"/>
      <c r="L803" s="3"/>
      <c r="M803" s="3"/>
      <c r="N803" s="3"/>
      <c r="O803" s="3"/>
      <c r="P803" s="3"/>
      <c r="Q803" s="3"/>
      <c r="R803" s="3"/>
      <c r="S803" s="3"/>
      <c r="T803" s="3"/>
      <c r="U803" s="3"/>
      <c r="V803" s="3"/>
      <c r="W803" s="3"/>
    </row>
    <row r="804" spans="1:23" x14ac:dyDescent="0.25">
      <c r="A804" s="3"/>
      <c r="B804" s="3"/>
      <c r="C804" s="3"/>
      <c r="D804" s="3"/>
      <c r="E804" s="3"/>
      <c r="F804" s="3"/>
      <c r="G804" s="3"/>
      <c r="H804" s="3"/>
      <c r="I804" s="3"/>
      <c r="J804" s="3"/>
      <c r="K804" s="3"/>
      <c r="L804" s="3"/>
      <c r="M804" s="3"/>
      <c r="N804" s="3"/>
      <c r="O804" s="3"/>
      <c r="P804" s="3"/>
      <c r="Q804" s="3"/>
      <c r="R804" s="3"/>
      <c r="S804" s="3"/>
      <c r="T804" s="3"/>
      <c r="U804" s="3"/>
      <c r="V804" s="3"/>
      <c r="W804" s="3"/>
    </row>
    <row r="805" spans="1:23" x14ac:dyDescent="0.25">
      <c r="A805" s="3"/>
      <c r="B805" s="3"/>
      <c r="C805" s="3"/>
      <c r="D805" s="3"/>
      <c r="E805" s="3"/>
      <c r="F805" s="3"/>
      <c r="G805" s="3"/>
      <c r="H805" s="3"/>
      <c r="I805" s="3"/>
      <c r="J805" s="3"/>
      <c r="K805" s="3"/>
      <c r="L805" s="3"/>
      <c r="M805" s="3"/>
      <c r="N805" s="3"/>
      <c r="O805" s="3"/>
      <c r="P805" s="3"/>
      <c r="Q805" s="3"/>
      <c r="R805" s="3"/>
      <c r="S805" s="3"/>
      <c r="T805" s="3"/>
      <c r="U805" s="3"/>
      <c r="V805" s="3"/>
      <c r="W805" s="3"/>
    </row>
    <row r="806" spans="1:23" x14ac:dyDescent="0.25">
      <c r="A806" s="3"/>
      <c r="B806" s="3"/>
      <c r="C806" s="3"/>
      <c r="D806" s="3"/>
      <c r="E806" s="3"/>
      <c r="F806" s="3"/>
      <c r="G806" s="3"/>
      <c r="H806" s="3"/>
      <c r="I806" s="3"/>
      <c r="J806" s="3"/>
      <c r="K806" s="3"/>
      <c r="L806" s="3"/>
      <c r="M806" s="3"/>
      <c r="N806" s="3"/>
      <c r="O806" s="3"/>
      <c r="P806" s="3"/>
      <c r="Q806" s="3"/>
      <c r="R806" s="3"/>
      <c r="S806" s="3"/>
      <c r="T806" s="3"/>
      <c r="U806" s="3"/>
      <c r="V806" s="3"/>
      <c r="W806" s="3"/>
    </row>
    <row r="807" spans="1:23" x14ac:dyDescent="0.25">
      <c r="A807" s="3"/>
      <c r="B807" s="3"/>
      <c r="C807" s="3"/>
      <c r="D807" s="3"/>
      <c r="E807" s="3"/>
      <c r="F807" s="3"/>
      <c r="G807" s="3"/>
      <c r="H807" s="3"/>
      <c r="I807" s="3"/>
      <c r="J807" s="3"/>
      <c r="K807" s="3"/>
      <c r="L807" s="3"/>
      <c r="M807" s="3"/>
      <c r="N807" s="3"/>
      <c r="O807" s="3"/>
      <c r="P807" s="3"/>
      <c r="Q807" s="3"/>
      <c r="R807" s="3"/>
      <c r="S807" s="3"/>
      <c r="T807" s="3"/>
      <c r="U807" s="3"/>
      <c r="V807" s="3"/>
      <c r="W807" s="3"/>
    </row>
    <row r="808" spans="1:23" x14ac:dyDescent="0.25">
      <c r="A808" s="3"/>
      <c r="B808" s="3"/>
      <c r="C808" s="3"/>
      <c r="D808" s="3"/>
      <c r="E808" s="3"/>
      <c r="F808" s="3"/>
      <c r="G808" s="3"/>
      <c r="H808" s="3"/>
      <c r="I808" s="3"/>
      <c r="J808" s="3"/>
      <c r="K808" s="3"/>
      <c r="L808" s="3"/>
      <c r="M808" s="3"/>
      <c r="N808" s="3"/>
      <c r="O808" s="3"/>
      <c r="P808" s="3"/>
      <c r="Q808" s="3"/>
      <c r="R808" s="3"/>
      <c r="S808" s="3"/>
      <c r="T808" s="3"/>
      <c r="U808" s="3"/>
      <c r="V808" s="3"/>
      <c r="W808" s="3"/>
    </row>
    <row r="809" spans="1:23" x14ac:dyDescent="0.25">
      <c r="A809" s="3"/>
      <c r="B809" s="3"/>
      <c r="C809" s="3"/>
      <c r="D809" s="3"/>
      <c r="E809" s="3"/>
      <c r="F809" s="3"/>
      <c r="G809" s="3"/>
      <c r="H809" s="3"/>
      <c r="I809" s="3"/>
      <c r="J809" s="3"/>
      <c r="K809" s="3"/>
      <c r="L809" s="3"/>
      <c r="M809" s="3"/>
      <c r="N809" s="3"/>
      <c r="O809" s="3"/>
      <c r="P809" s="3"/>
      <c r="Q809" s="3"/>
      <c r="R809" s="3"/>
      <c r="S809" s="3"/>
      <c r="T809" s="3"/>
      <c r="U809" s="3"/>
      <c r="V809" s="3"/>
      <c r="W809" s="3"/>
    </row>
    <row r="810" spans="1:23" x14ac:dyDescent="0.25">
      <c r="A810" s="3"/>
      <c r="B810" s="3"/>
      <c r="C810" s="3"/>
      <c r="D810" s="3"/>
      <c r="E810" s="3"/>
      <c r="F810" s="3"/>
      <c r="G810" s="3"/>
      <c r="H810" s="3"/>
      <c r="I810" s="3"/>
      <c r="J810" s="3"/>
      <c r="K810" s="3"/>
      <c r="L810" s="3"/>
      <c r="M810" s="3"/>
      <c r="N810" s="3"/>
      <c r="O810" s="3"/>
      <c r="P810" s="3"/>
      <c r="Q810" s="3"/>
      <c r="R810" s="3"/>
      <c r="S810" s="3"/>
      <c r="T810" s="3"/>
      <c r="U810" s="3"/>
      <c r="V810" s="3"/>
      <c r="W810" s="3"/>
    </row>
    <row r="811" spans="1:23" x14ac:dyDescent="0.25">
      <c r="A811" s="3"/>
      <c r="B811" s="3"/>
      <c r="C811" s="3"/>
      <c r="D811" s="3"/>
      <c r="E811" s="3"/>
      <c r="F811" s="3"/>
      <c r="G811" s="3"/>
      <c r="H811" s="3"/>
      <c r="I811" s="3"/>
      <c r="J811" s="3"/>
      <c r="K811" s="3"/>
      <c r="L811" s="3"/>
      <c r="M811" s="3"/>
      <c r="N811" s="3"/>
      <c r="O811" s="3"/>
      <c r="P811" s="3"/>
      <c r="Q811" s="3"/>
      <c r="R811" s="3"/>
      <c r="S811" s="3"/>
      <c r="T811" s="3"/>
      <c r="U811" s="3"/>
      <c r="V811" s="3"/>
      <c r="W811" s="3"/>
    </row>
    <row r="812" spans="1:23" x14ac:dyDescent="0.25">
      <c r="A812" s="3"/>
      <c r="B812" s="3"/>
      <c r="C812" s="3"/>
      <c r="D812" s="3"/>
      <c r="E812" s="3"/>
      <c r="F812" s="3"/>
      <c r="G812" s="3"/>
      <c r="H812" s="3"/>
      <c r="I812" s="3"/>
      <c r="J812" s="3"/>
      <c r="K812" s="3"/>
      <c r="L812" s="3"/>
      <c r="M812" s="3"/>
      <c r="N812" s="3"/>
      <c r="O812" s="3"/>
      <c r="P812" s="3"/>
      <c r="Q812" s="3"/>
      <c r="R812" s="3"/>
      <c r="S812" s="3"/>
      <c r="T812" s="3"/>
      <c r="U812" s="3"/>
      <c r="V812" s="3"/>
      <c r="W812" s="3"/>
    </row>
  </sheetData>
  <sheetProtection algorithmName="SHA-512" hashValue="EUtfHOASFGhLi8ado5pX/ya6lDZGRQ28E7q+cJKOct0XidIWaNcXQikCeKFgaMiknSSNu7gI7EpoipP8ORyaDw==" saltValue="EohGlPsUdeowQdn58dDlZA==" spinCount="100000" sheet="1" objects="1" scenarios="1"/>
  <mergeCells count="3">
    <mergeCell ref="B3:H3"/>
    <mergeCell ref="A1:C1"/>
    <mergeCell ref="B2:F2"/>
  </mergeCells>
  <dataValidations count="6">
    <dataValidation type="whole" allowBlank="1" showInputMessage="1" showErrorMessage="1" sqref="WVF5:WVF754 IT5:IT754 SP5:SP754 ACL5:ACL754 AMH5:AMH754 AWD5:AWD754 BFZ5:BFZ754 BPV5:BPV754 BZR5:BZR754 CJN5:CJN754 CTJ5:CTJ754 DDF5:DDF754 DNB5:DNB754 DWX5:DWX754 EGT5:EGT754 EQP5:EQP754 FAL5:FAL754 FKH5:FKH754 FUD5:FUD754 GDZ5:GDZ754 GNV5:GNV754 GXR5:GXR754 HHN5:HHN754 HRJ5:HRJ754 IBF5:IBF754 ILB5:ILB754 IUX5:IUX754 JET5:JET754 JOP5:JOP754 JYL5:JYL754 KIH5:KIH754 KSD5:KSD754 LBZ5:LBZ754 LLV5:LLV754 LVR5:LVR754 MFN5:MFN754 MPJ5:MPJ754 MZF5:MZF754 NJB5:NJB754 NSX5:NSX754 OCT5:OCT754 OMP5:OMP754 OWL5:OWL754 PGH5:PGH754 PQD5:PQD754 PZZ5:PZZ754 QJV5:QJV754 QTR5:QTR754 RDN5:RDN754 RNJ5:RNJ754 RXF5:RXF754 SHB5:SHB754 SQX5:SQX754 TAT5:TAT754 TKP5:TKP754 TUL5:TUL754 UEH5:UEH754 UOD5:UOD754 UXZ5:UXZ754 VHV5:VHV754 VRR5:VRR754 WBN5:WBN754 WLJ5:WLJ754" xr:uid="{EA209C47-2C8D-45E3-82FD-0FE4E4849BD2}">
      <formula1>$S$1</formula1>
      <formula2>$T$1</formula2>
    </dataValidation>
    <dataValidation type="list" allowBlank="1" showInputMessage="1" showErrorMessage="1" sqref="WVH5:WVH754 IV5:IV754 SR5:SR754 ACN5:ACN754 AMJ5:AMJ754 AWF5:AWF754 BGB5:BGB754 BPX5:BPX754 BZT5:BZT754 CJP5:CJP754 CTL5:CTL754 DDH5:DDH754 DND5:DND754 DWZ5:DWZ754 EGV5:EGV754 EQR5:EQR754 FAN5:FAN754 FKJ5:FKJ754 FUF5:FUF754 GEB5:GEB754 GNX5:GNX754 GXT5:GXT754 HHP5:HHP754 HRL5:HRL754 IBH5:IBH754 ILD5:ILD754 IUZ5:IUZ754 JEV5:JEV754 JOR5:JOR754 JYN5:JYN754 KIJ5:KIJ754 KSF5:KSF754 LCB5:LCB754 LLX5:LLX754 LVT5:LVT754 MFP5:MFP754 MPL5:MPL754 MZH5:MZH754 NJD5:NJD754 NSZ5:NSZ754 OCV5:OCV754 OMR5:OMR754 OWN5:OWN754 PGJ5:PGJ754 PQF5:PQF754 QAB5:QAB754 QJX5:QJX754 QTT5:QTT754 RDP5:RDP754 RNL5:RNL754 RXH5:RXH754 SHD5:SHD754 SQZ5:SQZ754 TAV5:TAV754 TKR5:TKR754 TUN5:TUN754 UEJ5:UEJ754 UOF5:UOF754 UYB5:UYB754 VHX5:VHX754 VRT5:VRT754 WBP5:WBP754 WLL5:WLL754" xr:uid="{E1C8CB67-2F7A-4AA2-8109-57D2FE5144CB}">
      <formula1>"Uniform, Clothing"</formula1>
    </dataValidation>
    <dataValidation type="list" allowBlank="1" showInputMessage="1" showErrorMessage="1" sqref="WVG5:WVG14 IU5:IU14 SQ5:SQ14 ACM5:ACM14 AMI5:AMI14 AWE5:AWE14 BGA5:BGA14 BPW5:BPW14 BZS5:BZS14 CJO5:CJO14 CTK5:CTK14 DDG5:DDG14 DNC5:DNC14 DWY5:DWY14 EGU5:EGU14 EQQ5:EQQ14 FAM5:FAM14 FKI5:FKI14 FUE5:FUE14 GEA5:GEA14 GNW5:GNW14 GXS5:GXS14 HHO5:HHO14 HRK5:HRK14 IBG5:IBG14 ILC5:ILC14 IUY5:IUY14 JEU5:JEU14 JOQ5:JOQ14 JYM5:JYM14 KII5:KII14 KSE5:KSE14 LCA5:LCA14 LLW5:LLW14 LVS5:LVS14 MFO5:MFO14 MPK5:MPK14 MZG5:MZG14 NJC5:NJC14 NSY5:NSY14 OCU5:OCU14 OMQ5:OMQ14 OWM5:OWM14 PGI5:PGI14 PQE5:PQE14 QAA5:QAA14 QJW5:QJW14 QTS5:QTS14 RDO5:RDO14 RNK5:RNK14 RXG5:RXG14 SHC5:SHC14 SQY5:SQY14 TAU5:TAU14 TKQ5:TKQ14 TUM5:TUM14 UEI5:UEI14 UOE5:UOE14 UYA5:UYA14 VHW5:VHW14 VRS5:VRS14 WBO5:WBO14 WLK5:WLK14" xr:uid="{E4FF91DE-57FE-4482-963D-A0DB906F34FC}">
      <formula1>"Patriot, Compatriot"</formula1>
    </dataValidation>
    <dataValidation type="whole" allowBlank="1" showInputMessage="1" showErrorMessage="1" sqref="C5:C754" xr:uid="{6CC842B0-B51E-934E-9F73-EB6C901C3819}">
      <formula1>$T$1</formula1>
      <formula2>$U$1</formula2>
    </dataValidation>
    <dataValidation type="list" allowBlank="1" showInputMessage="1" showErrorMessage="1" sqref="F5:F754" xr:uid="{941405FC-82B3-A54F-8C8A-CF403DBB3D47}">
      <formula1>$M$5:$M$6</formula1>
    </dataValidation>
    <dataValidation type="textLength" allowBlank="1" showInputMessage="1" showErrorMessage="1" sqref="D5:E754" xr:uid="{EF867A55-BB83-2047-ABD5-DFD71FEE6752}">
      <formula1>3</formula1>
      <formula2>100</formula2>
    </dataValidation>
  </dataValidations>
  <pageMargins left="0.7" right="0.7" top="0.75" bottom="0.75" header="0.3" footer="0.3"/>
  <pageSetup scale="71" orientation="portrait" r:id="rId1"/>
  <headerFooter>
    <oddFooter>&amp;L&amp;1#&amp;"Calibri"&amp;10&amp;K000000Internal</oddFoot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834D6-B326-4233-A833-F005648B7A62}">
  <dimension ref="A1:U351"/>
  <sheetViews>
    <sheetView zoomScaleNormal="100" workbookViewId="0">
      <pane ySplit="2" topLeftCell="A3" activePane="bottomLeft" state="frozen"/>
      <selection activeCell="N7" sqref="N7"/>
      <selection pane="bottomLeft" activeCell="O164" sqref="O164:O190"/>
    </sheetView>
  </sheetViews>
  <sheetFormatPr defaultColWidth="11.42578125" defaultRowHeight="12.75" x14ac:dyDescent="0.2"/>
  <cols>
    <col min="1" max="1" width="4.7109375" style="7" customWidth="1"/>
    <col min="2" max="2" width="3.7109375" style="7" customWidth="1"/>
    <col min="3" max="3" width="30.7109375" style="7" customWidth="1"/>
    <col min="4" max="4" width="22.7109375" style="7" customWidth="1"/>
    <col min="5" max="5" width="10.7109375" style="7" customWidth="1"/>
    <col min="6" max="6" width="1.7109375" style="7" customWidth="1"/>
    <col min="7" max="7" width="11.42578125" style="7"/>
    <col min="8" max="8" width="1.7109375" style="7" customWidth="1"/>
    <col min="9" max="256" width="11.42578125" style="7"/>
    <col min="257" max="257" width="4.7109375" style="7" customWidth="1"/>
    <col min="258" max="258" width="3.7109375" style="7" customWidth="1"/>
    <col min="259" max="259" width="30.7109375" style="7" customWidth="1"/>
    <col min="260" max="260" width="22.7109375" style="7" customWidth="1"/>
    <col min="261" max="261" width="10.7109375" style="7" customWidth="1"/>
    <col min="262" max="262" width="1.7109375" style="7" customWidth="1"/>
    <col min="263" max="263" width="11.42578125" style="7"/>
    <col min="264" max="264" width="1.7109375" style="7" customWidth="1"/>
    <col min="265" max="512" width="11.42578125" style="7"/>
    <col min="513" max="513" width="4.7109375" style="7" customWidth="1"/>
    <col min="514" max="514" width="3.7109375" style="7" customWidth="1"/>
    <col min="515" max="515" width="30.7109375" style="7" customWidth="1"/>
    <col min="516" max="516" width="22.7109375" style="7" customWidth="1"/>
    <col min="517" max="517" width="10.7109375" style="7" customWidth="1"/>
    <col min="518" max="518" width="1.7109375" style="7" customWidth="1"/>
    <col min="519" max="519" width="11.42578125" style="7"/>
    <col min="520" max="520" width="1.7109375" style="7" customWidth="1"/>
    <col min="521" max="768" width="11.42578125" style="7"/>
    <col min="769" max="769" width="4.7109375" style="7" customWidth="1"/>
    <col min="770" max="770" width="3.7109375" style="7" customWidth="1"/>
    <col min="771" max="771" width="30.7109375" style="7" customWidth="1"/>
    <col min="772" max="772" width="22.7109375" style="7" customWidth="1"/>
    <col min="773" max="773" width="10.7109375" style="7" customWidth="1"/>
    <col min="774" max="774" width="1.7109375" style="7" customWidth="1"/>
    <col min="775" max="775" width="11.42578125" style="7"/>
    <col min="776" max="776" width="1.7109375" style="7" customWidth="1"/>
    <col min="777" max="1024" width="11.42578125" style="7"/>
    <col min="1025" max="1025" width="4.7109375" style="7" customWidth="1"/>
    <col min="1026" max="1026" width="3.7109375" style="7" customWidth="1"/>
    <col min="1027" max="1027" width="30.7109375" style="7" customWidth="1"/>
    <col min="1028" max="1028" width="22.7109375" style="7" customWidth="1"/>
    <col min="1029" max="1029" width="10.7109375" style="7" customWidth="1"/>
    <col min="1030" max="1030" width="1.7109375" style="7" customWidth="1"/>
    <col min="1031" max="1031" width="11.42578125" style="7"/>
    <col min="1032" max="1032" width="1.7109375" style="7" customWidth="1"/>
    <col min="1033" max="1280" width="11.42578125" style="7"/>
    <col min="1281" max="1281" width="4.7109375" style="7" customWidth="1"/>
    <col min="1282" max="1282" width="3.7109375" style="7" customWidth="1"/>
    <col min="1283" max="1283" width="30.7109375" style="7" customWidth="1"/>
    <col min="1284" max="1284" width="22.7109375" style="7" customWidth="1"/>
    <col min="1285" max="1285" width="10.7109375" style="7" customWidth="1"/>
    <col min="1286" max="1286" width="1.7109375" style="7" customWidth="1"/>
    <col min="1287" max="1287" width="11.42578125" style="7"/>
    <col min="1288" max="1288" width="1.7109375" style="7" customWidth="1"/>
    <col min="1289" max="1536" width="11.42578125" style="7"/>
    <col min="1537" max="1537" width="4.7109375" style="7" customWidth="1"/>
    <col min="1538" max="1538" width="3.7109375" style="7" customWidth="1"/>
    <col min="1539" max="1539" width="30.7109375" style="7" customWidth="1"/>
    <col min="1540" max="1540" width="22.7109375" style="7" customWidth="1"/>
    <col min="1541" max="1541" width="10.7109375" style="7" customWidth="1"/>
    <col min="1542" max="1542" width="1.7109375" style="7" customWidth="1"/>
    <col min="1543" max="1543" width="11.42578125" style="7"/>
    <col min="1544" max="1544" width="1.7109375" style="7" customWidth="1"/>
    <col min="1545" max="1792" width="11.42578125" style="7"/>
    <col min="1793" max="1793" width="4.7109375" style="7" customWidth="1"/>
    <col min="1794" max="1794" width="3.7109375" style="7" customWidth="1"/>
    <col min="1795" max="1795" width="30.7109375" style="7" customWidth="1"/>
    <col min="1796" max="1796" width="22.7109375" style="7" customWidth="1"/>
    <col min="1797" max="1797" width="10.7109375" style="7" customWidth="1"/>
    <col min="1798" max="1798" width="1.7109375" style="7" customWidth="1"/>
    <col min="1799" max="1799" width="11.42578125" style="7"/>
    <col min="1800" max="1800" width="1.7109375" style="7" customWidth="1"/>
    <col min="1801" max="2048" width="11.42578125" style="7"/>
    <col min="2049" max="2049" width="4.7109375" style="7" customWidth="1"/>
    <col min="2050" max="2050" width="3.7109375" style="7" customWidth="1"/>
    <col min="2051" max="2051" width="30.7109375" style="7" customWidth="1"/>
    <col min="2052" max="2052" width="22.7109375" style="7" customWidth="1"/>
    <col min="2053" max="2053" width="10.7109375" style="7" customWidth="1"/>
    <col min="2054" max="2054" width="1.7109375" style="7" customWidth="1"/>
    <col min="2055" max="2055" width="11.42578125" style="7"/>
    <col min="2056" max="2056" width="1.7109375" style="7" customWidth="1"/>
    <col min="2057" max="2304" width="11.42578125" style="7"/>
    <col min="2305" max="2305" width="4.7109375" style="7" customWidth="1"/>
    <col min="2306" max="2306" width="3.7109375" style="7" customWidth="1"/>
    <col min="2307" max="2307" width="30.7109375" style="7" customWidth="1"/>
    <col min="2308" max="2308" width="22.7109375" style="7" customWidth="1"/>
    <col min="2309" max="2309" width="10.7109375" style="7" customWidth="1"/>
    <col min="2310" max="2310" width="1.7109375" style="7" customWidth="1"/>
    <col min="2311" max="2311" width="11.42578125" style="7"/>
    <col min="2312" max="2312" width="1.7109375" style="7" customWidth="1"/>
    <col min="2313" max="2560" width="11.42578125" style="7"/>
    <col min="2561" max="2561" width="4.7109375" style="7" customWidth="1"/>
    <col min="2562" max="2562" width="3.7109375" style="7" customWidth="1"/>
    <col min="2563" max="2563" width="30.7109375" style="7" customWidth="1"/>
    <col min="2564" max="2564" width="22.7109375" style="7" customWidth="1"/>
    <col min="2565" max="2565" width="10.7109375" style="7" customWidth="1"/>
    <col min="2566" max="2566" width="1.7109375" style="7" customWidth="1"/>
    <col min="2567" max="2567" width="11.42578125" style="7"/>
    <col min="2568" max="2568" width="1.7109375" style="7" customWidth="1"/>
    <col min="2569" max="2816" width="11.42578125" style="7"/>
    <col min="2817" max="2817" width="4.7109375" style="7" customWidth="1"/>
    <col min="2818" max="2818" width="3.7109375" style="7" customWidth="1"/>
    <col min="2819" max="2819" width="30.7109375" style="7" customWidth="1"/>
    <col min="2820" max="2820" width="22.7109375" style="7" customWidth="1"/>
    <col min="2821" max="2821" width="10.7109375" style="7" customWidth="1"/>
    <col min="2822" max="2822" width="1.7109375" style="7" customWidth="1"/>
    <col min="2823" max="2823" width="11.42578125" style="7"/>
    <col min="2824" max="2824" width="1.7109375" style="7" customWidth="1"/>
    <col min="2825" max="3072" width="11.42578125" style="7"/>
    <col min="3073" max="3073" width="4.7109375" style="7" customWidth="1"/>
    <col min="3074" max="3074" width="3.7109375" style="7" customWidth="1"/>
    <col min="3075" max="3075" width="30.7109375" style="7" customWidth="1"/>
    <col min="3076" max="3076" width="22.7109375" style="7" customWidth="1"/>
    <col min="3077" max="3077" width="10.7109375" style="7" customWidth="1"/>
    <col min="3078" max="3078" width="1.7109375" style="7" customWidth="1"/>
    <col min="3079" max="3079" width="11.42578125" style="7"/>
    <col min="3080" max="3080" width="1.7109375" style="7" customWidth="1"/>
    <col min="3081" max="3328" width="11.42578125" style="7"/>
    <col min="3329" max="3329" width="4.7109375" style="7" customWidth="1"/>
    <col min="3330" max="3330" width="3.7109375" style="7" customWidth="1"/>
    <col min="3331" max="3331" width="30.7109375" style="7" customWidth="1"/>
    <col min="3332" max="3332" width="22.7109375" style="7" customWidth="1"/>
    <col min="3333" max="3333" width="10.7109375" style="7" customWidth="1"/>
    <col min="3334" max="3334" width="1.7109375" style="7" customWidth="1"/>
    <col min="3335" max="3335" width="11.42578125" style="7"/>
    <col min="3336" max="3336" width="1.7109375" style="7" customWidth="1"/>
    <col min="3337" max="3584" width="11.42578125" style="7"/>
    <col min="3585" max="3585" width="4.7109375" style="7" customWidth="1"/>
    <col min="3586" max="3586" width="3.7109375" style="7" customWidth="1"/>
    <col min="3587" max="3587" width="30.7109375" style="7" customWidth="1"/>
    <col min="3588" max="3588" width="22.7109375" style="7" customWidth="1"/>
    <col min="3589" max="3589" width="10.7109375" style="7" customWidth="1"/>
    <col min="3590" max="3590" width="1.7109375" style="7" customWidth="1"/>
    <col min="3591" max="3591" width="11.42578125" style="7"/>
    <col min="3592" max="3592" width="1.7109375" style="7" customWidth="1"/>
    <col min="3593" max="3840" width="11.42578125" style="7"/>
    <col min="3841" max="3841" width="4.7109375" style="7" customWidth="1"/>
    <col min="3842" max="3842" width="3.7109375" style="7" customWidth="1"/>
    <col min="3843" max="3843" width="30.7109375" style="7" customWidth="1"/>
    <col min="3844" max="3844" width="22.7109375" style="7" customWidth="1"/>
    <col min="3845" max="3845" width="10.7109375" style="7" customWidth="1"/>
    <col min="3846" max="3846" width="1.7109375" style="7" customWidth="1"/>
    <col min="3847" max="3847" width="11.42578125" style="7"/>
    <col min="3848" max="3848" width="1.7109375" style="7" customWidth="1"/>
    <col min="3849" max="4096" width="11.42578125" style="7"/>
    <col min="4097" max="4097" width="4.7109375" style="7" customWidth="1"/>
    <col min="4098" max="4098" width="3.7109375" style="7" customWidth="1"/>
    <col min="4099" max="4099" width="30.7109375" style="7" customWidth="1"/>
    <col min="4100" max="4100" width="22.7109375" style="7" customWidth="1"/>
    <col min="4101" max="4101" width="10.7109375" style="7" customWidth="1"/>
    <col min="4102" max="4102" width="1.7109375" style="7" customWidth="1"/>
    <col min="4103" max="4103" width="11.42578125" style="7"/>
    <col min="4104" max="4104" width="1.7109375" style="7" customWidth="1"/>
    <col min="4105" max="4352" width="11.42578125" style="7"/>
    <col min="4353" max="4353" width="4.7109375" style="7" customWidth="1"/>
    <col min="4354" max="4354" width="3.7109375" style="7" customWidth="1"/>
    <col min="4355" max="4355" width="30.7109375" style="7" customWidth="1"/>
    <col min="4356" max="4356" width="22.7109375" style="7" customWidth="1"/>
    <col min="4357" max="4357" width="10.7109375" style="7" customWidth="1"/>
    <col min="4358" max="4358" width="1.7109375" style="7" customWidth="1"/>
    <col min="4359" max="4359" width="11.42578125" style="7"/>
    <col min="4360" max="4360" width="1.7109375" style="7" customWidth="1"/>
    <col min="4361" max="4608" width="11.42578125" style="7"/>
    <col min="4609" max="4609" width="4.7109375" style="7" customWidth="1"/>
    <col min="4610" max="4610" width="3.7109375" style="7" customWidth="1"/>
    <col min="4611" max="4611" width="30.7109375" style="7" customWidth="1"/>
    <col min="4612" max="4612" width="22.7109375" style="7" customWidth="1"/>
    <col min="4613" max="4613" width="10.7109375" style="7" customWidth="1"/>
    <col min="4614" max="4614" width="1.7109375" style="7" customWidth="1"/>
    <col min="4615" max="4615" width="11.42578125" style="7"/>
    <col min="4616" max="4616" width="1.7109375" style="7" customWidth="1"/>
    <col min="4617" max="4864" width="11.42578125" style="7"/>
    <col min="4865" max="4865" width="4.7109375" style="7" customWidth="1"/>
    <col min="4866" max="4866" width="3.7109375" style="7" customWidth="1"/>
    <col min="4867" max="4867" width="30.7109375" style="7" customWidth="1"/>
    <col min="4868" max="4868" width="22.7109375" style="7" customWidth="1"/>
    <col min="4869" max="4869" width="10.7109375" style="7" customWidth="1"/>
    <col min="4870" max="4870" width="1.7109375" style="7" customWidth="1"/>
    <col min="4871" max="4871" width="11.42578125" style="7"/>
    <col min="4872" max="4872" width="1.7109375" style="7" customWidth="1"/>
    <col min="4873" max="5120" width="11.42578125" style="7"/>
    <col min="5121" max="5121" width="4.7109375" style="7" customWidth="1"/>
    <col min="5122" max="5122" width="3.7109375" style="7" customWidth="1"/>
    <col min="5123" max="5123" width="30.7109375" style="7" customWidth="1"/>
    <col min="5124" max="5124" width="22.7109375" style="7" customWidth="1"/>
    <col min="5125" max="5125" width="10.7109375" style="7" customWidth="1"/>
    <col min="5126" max="5126" width="1.7109375" style="7" customWidth="1"/>
    <col min="5127" max="5127" width="11.42578125" style="7"/>
    <col min="5128" max="5128" width="1.7109375" style="7" customWidth="1"/>
    <col min="5129" max="5376" width="11.42578125" style="7"/>
    <col min="5377" max="5377" width="4.7109375" style="7" customWidth="1"/>
    <col min="5378" max="5378" width="3.7109375" style="7" customWidth="1"/>
    <col min="5379" max="5379" width="30.7109375" style="7" customWidth="1"/>
    <col min="5380" max="5380" width="22.7109375" style="7" customWidth="1"/>
    <col min="5381" max="5381" width="10.7109375" style="7" customWidth="1"/>
    <col min="5382" max="5382" width="1.7109375" style="7" customWidth="1"/>
    <col min="5383" max="5383" width="11.42578125" style="7"/>
    <col min="5384" max="5384" width="1.7109375" style="7" customWidth="1"/>
    <col min="5385" max="5632" width="11.42578125" style="7"/>
    <col min="5633" max="5633" width="4.7109375" style="7" customWidth="1"/>
    <col min="5634" max="5634" width="3.7109375" style="7" customWidth="1"/>
    <col min="5635" max="5635" width="30.7109375" style="7" customWidth="1"/>
    <col min="5636" max="5636" width="22.7109375" style="7" customWidth="1"/>
    <col min="5637" max="5637" width="10.7109375" style="7" customWidth="1"/>
    <col min="5638" max="5638" width="1.7109375" style="7" customWidth="1"/>
    <col min="5639" max="5639" width="11.42578125" style="7"/>
    <col min="5640" max="5640" width="1.7109375" style="7" customWidth="1"/>
    <col min="5641" max="5888" width="11.42578125" style="7"/>
    <col min="5889" max="5889" width="4.7109375" style="7" customWidth="1"/>
    <col min="5890" max="5890" width="3.7109375" style="7" customWidth="1"/>
    <col min="5891" max="5891" width="30.7109375" style="7" customWidth="1"/>
    <col min="5892" max="5892" width="22.7109375" style="7" customWidth="1"/>
    <col min="5893" max="5893" width="10.7109375" style="7" customWidth="1"/>
    <col min="5894" max="5894" width="1.7109375" style="7" customWidth="1"/>
    <col min="5895" max="5895" width="11.42578125" style="7"/>
    <col min="5896" max="5896" width="1.7109375" style="7" customWidth="1"/>
    <col min="5897" max="6144" width="11.42578125" style="7"/>
    <col min="6145" max="6145" width="4.7109375" style="7" customWidth="1"/>
    <col min="6146" max="6146" width="3.7109375" style="7" customWidth="1"/>
    <col min="6147" max="6147" width="30.7109375" style="7" customWidth="1"/>
    <col min="6148" max="6148" width="22.7109375" style="7" customWidth="1"/>
    <col min="6149" max="6149" width="10.7109375" style="7" customWidth="1"/>
    <col min="6150" max="6150" width="1.7109375" style="7" customWidth="1"/>
    <col min="6151" max="6151" width="11.42578125" style="7"/>
    <col min="6152" max="6152" width="1.7109375" style="7" customWidth="1"/>
    <col min="6153" max="6400" width="11.42578125" style="7"/>
    <col min="6401" max="6401" width="4.7109375" style="7" customWidth="1"/>
    <col min="6402" max="6402" width="3.7109375" style="7" customWidth="1"/>
    <col min="6403" max="6403" width="30.7109375" style="7" customWidth="1"/>
    <col min="6404" max="6404" width="22.7109375" style="7" customWidth="1"/>
    <col min="6405" max="6405" width="10.7109375" style="7" customWidth="1"/>
    <col min="6406" max="6406" width="1.7109375" style="7" customWidth="1"/>
    <col min="6407" max="6407" width="11.42578125" style="7"/>
    <col min="6408" max="6408" width="1.7109375" style="7" customWidth="1"/>
    <col min="6409" max="6656" width="11.42578125" style="7"/>
    <col min="6657" max="6657" width="4.7109375" style="7" customWidth="1"/>
    <col min="6658" max="6658" width="3.7109375" style="7" customWidth="1"/>
    <col min="6659" max="6659" width="30.7109375" style="7" customWidth="1"/>
    <col min="6660" max="6660" width="22.7109375" style="7" customWidth="1"/>
    <col min="6661" max="6661" width="10.7109375" style="7" customWidth="1"/>
    <col min="6662" max="6662" width="1.7109375" style="7" customWidth="1"/>
    <col min="6663" max="6663" width="11.42578125" style="7"/>
    <col min="6664" max="6664" width="1.7109375" style="7" customWidth="1"/>
    <col min="6665" max="6912" width="11.42578125" style="7"/>
    <col min="6913" max="6913" width="4.7109375" style="7" customWidth="1"/>
    <col min="6914" max="6914" width="3.7109375" style="7" customWidth="1"/>
    <col min="6915" max="6915" width="30.7109375" style="7" customWidth="1"/>
    <col min="6916" max="6916" width="22.7109375" style="7" customWidth="1"/>
    <col min="6917" max="6917" width="10.7109375" style="7" customWidth="1"/>
    <col min="6918" max="6918" width="1.7109375" style="7" customWidth="1"/>
    <col min="6919" max="6919" width="11.42578125" style="7"/>
    <col min="6920" max="6920" width="1.7109375" style="7" customWidth="1"/>
    <col min="6921" max="7168" width="11.42578125" style="7"/>
    <col min="7169" max="7169" width="4.7109375" style="7" customWidth="1"/>
    <col min="7170" max="7170" width="3.7109375" style="7" customWidth="1"/>
    <col min="7171" max="7171" width="30.7109375" style="7" customWidth="1"/>
    <col min="7172" max="7172" width="22.7109375" style="7" customWidth="1"/>
    <col min="7173" max="7173" width="10.7109375" style="7" customWidth="1"/>
    <col min="7174" max="7174" width="1.7109375" style="7" customWidth="1"/>
    <col min="7175" max="7175" width="11.42578125" style="7"/>
    <col min="7176" max="7176" width="1.7109375" style="7" customWidth="1"/>
    <col min="7177" max="7424" width="11.42578125" style="7"/>
    <col min="7425" max="7425" width="4.7109375" style="7" customWidth="1"/>
    <col min="7426" max="7426" width="3.7109375" style="7" customWidth="1"/>
    <col min="7427" max="7427" width="30.7109375" style="7" customWidth="1"/>
    <col min="7428" max="7428" width="22.7109375" style="7" customWidth="1"/>
    <col min="7429" max="7429" width="10.7109375" style="7" customWidth="1"/>
    <col min="7430" max="7430" width="1.7109375" style="7" customWidth="1"/>
    <col min="7431" max="7431" width="11.42578125" style="7"/>
    <col min="7432" max="7432" width="1.7109375" style="7" customWidth="1"/>
    <col min="7433" max="7680" width="11.42578125" style="7"/>
    <col min="7681" max="7681" width="4.7109375" style="7" customWidth="1"/>
    <col min="7682" max="7682" width="3.7109375" style="7" customWidth="1"/>
    <col min="7683" max="7683" width="30.7109375" style="7" customWidth="1"/>
    <col min="7684" max="7684" width="22.7109375" style="7" customWidth="1"/>
    <col min="7685" max="7685" width="10.7109375" style="7" customWidth="1"/>
    <col min="7686" max="7686" width="1.7109375" style="7" customWidth="1"/>
    <col min="7687" max="7687" width="11.42578125" style="7"/>
    <col min="7688" max="7688" width="1.7109375" style="7" customWidth="1"/>
    <col min="7689" max="7936" width="11.42578125" style="7"/>
    <col min="7937" max="7937" width="4.7109375" style="7" customWidth="1"/>
    <col min="7938" max="7938" width="3.7109375" style="7" customWidth="1"/>
    <col min="7939" max="7939" width="30.7109375" style="7" customWidth="1"/>
    <col min="7940" max="7940" width="22.7109375" style="7" customWidth="1"/>
    <col min="7941" max="7941" width="10.7109375" style="7" customWidth="1"/>
    <col min="7942" max="7942" width="1.7109375" style="7" customWidth="1"/>
    <col min="7943" max="7943" width="11.42578125" style="7"/>
    <col min="7944" max="7944" width="1.7109375" style="7" customWidth="1"/>
    <col min="7945" max="8192" width="11.42578125" style="7"/>
    <col min="8193" max="8193" width="4.7109375" style="7" customWidth="1"/>
    <col min="8194" max="8194" width="3.7109375" style="7" customWidth="1"/>
    <col min="8195" max="8195" width="30.7109375" style="7" customWidth="1"/>
    <col min="8196" max="8196" width="22.7109375" style="7" customWidth="1"/>
    <col min="8197" max="8197" width="10.7109375" style="7" customWidth="1"/>
    <col min="8198" max="8198" width="1.7109375" style="7" customWidth="1"/>
    <col min="8199" max="8199" width="11.42578125" style="7"/>
    <col min="8200" max="8200" width="1.7109375" style="7" customWidth="1"/>
    <col min="8201" max="8448" width="11.42578125" style="7"/>
    <col min="8449" max="8449" width="4.7109375" style="7" customWidth="1"/>
    <col min="8450" max="8450" width="3.7109375" style="7" customWidth="1"/>
    <col min="8451" max="8451" width="30.7109375" style="7" customWidth="1"/>
    <col min="8452" max="8452" width="22.7109375" style="7" customWidth="1"/>
    <col min="8453" max="8453" width="10.7109375" style="7" customWidth="1"/>
    <col min="8454" max="8454" width="1.7109375" style="7" customWidth="1"/>
    <col min="8455" max="8455" width="11.42578125" style="7"/>
    <col min="8456" max="8456" width="1.7109375" style="7" customWidth="1"/>
    <col min="8457" max="8704" width="11.42578125" style="7"/>
    <col min="8705" max="8705" width="4.7109375" style="7" customWidth="1"/>
    <col min="8706" max="8706" width="3.7109375" style="7" customWidth="1"/>
    <col min="8707" max="8707" width="30.7109375" style="7" customWidth="1"/>
    <col min="8708" max="8708" width="22.7109375" style="7" customWidth="1"/>
    <col min="8709" max="8709" width="10.7109375" style="7" customWidth="1"/>
    <col min="8710" max="8710" width="1.7109375" style="7" customWidth="1"/>
    <col min="8711" max="8711" width="11.42578125" style="7"/>
    <col min="8712" max="8712" width="1.7109375" style="7" customWidth="1"/>
    <col min="8713" max="8960" width="11.42578125" style="7"/>
    <col min="8961" max="8961" width="4.7109375" style="7" customWidth="1"/>
    <col min="8962" max="8962" width="3.7109375" style="7" customWidth="1"/>
    <col min="8963" max="8963" width="30.7109375" style="7" customWidth="1"/>
    <col min="8964" max="8964" width="22.7109375" style="7" customWidth="1"/>
    <col min="8965" max="8965" width="10.7109375" style="7" customWidth="1"/>
    <col min="8966" max="8966" width="1.7109375" style="7" customWidth="1"/>
    <col min="8967" max="8967" width="11.42578125" style="7"/>
    <col min="8968" max="8968" width="1.7109375" style="7" customWidth="1"/>
    <col min="8969" max="9216" width="11.42578125" style="7"/>
    <col min="9217" max="9217" width="4.7109375" style="7" customWidth="1"/>
    <col min="9218" max="9218" width="3.7109375" style="7" customWidth="1"/>
    <col min="9219" max="9219" width="30.7109375" style="7" customWidth="1"/>
    <col min="9220" max="9220" width="22.7109375" style="7" customWidth="1"/>
    <col min="9221" max="9221" width="10.7109375" style="7" customWidth="1"/>
    <col min="9222" max="9222" width="1.7109375" style="7" customWidth="1"/>
    <col min="9223" max="9223" width="11.42578125" style="7"/>
    <col min="9224" max="9224" width="1.7109375" style="7" customWidth="1"/>
    <col min="9225" max="9472" width="11.42578125" style="7"/>
    <col min="9473" max="9473" width="4.7109375" style="7" customWidth="1"/>
    <col min="9474" max="9474" width="3.7109375" style="7" customWidth="1"/>
    <col min="9475" max="9475" width="30.7109375" style="7" customWidth="1"/>
    <col min="9476" max="9476" width="22.7109375" style="7" customWidth="1"/>
    <col min="9477" max="9477" width="10.7109375" style="7" customWidth="1"/>
    <col min="9478" max="9478" width="1.7109375" style="7" customWidth="1"/>
    <col min="9479" max="9479" width="11.42578125" style="7"/>
    <col min="9480" max="9480" width="1.7109375" style="7" customWidth="1"/>
    <col min="9481" max="9728" width="11.42578125" style="7"/>
    <col min="9729" max="9729" width="4.7109375" style="7" customWidth="1"/>
    <col min="9730" max="9730" width="3.7109375" style="7" customWidth="1"/>
    <col min="9731" max="9731" width="30.7109375" style="7" customWidth="1"/>
    <col min="9732" max="9732" width="22.7109375" style="7" customWidth="1"/>
    <col min="9733" max="9733" width="10.7109375" style="7" customWidth="1"/>
    <col min="9734" max="9734" width="1.7109375" style="7" customWidth="1"/>
    <col min="9735" max="9735" width="11.42578125" style="7"/>
    <col min="9736" max="9736" width="1.7109375" style="7" customWidth="1"/>
    <col min="9737" max="9984" width="11.42578125" style="7"/>
    <col min="9985" max="9985" width="4.7109375" style="7" customWidth="1"/>
    <col min="9986" max="9986" width="3.7109375" style="7" customWidth="1"/>
    <col min="9987" max="9987" width="30.7109375" style="7" customWidth="1"/>
    <col min="9988" max="9988" width="22.7109375" style="7" customWidth="1"/>
    <col min="9989" max="9989" width="10.7109375" style="7" customWidth="1"/>
    <col min="9990" max="9990" width="1.7109375" style="7" customWidth="1"/>
    <col min="9991" max="9991" width="11.42578125" style="7"/>
    <col min="9992" max="9992" width="1.7109375" style="7" customWidth="1"/>
    <col min="9993" max="10240" width="11.42578125" style="7"/>
    <col min="10241" max="10241" width="4.7109375" style="7" customWidth="1"/>
    <col min="10242" max="10242" width="3.7109375" style="7" customWidth="1"/>
    <col min="10243" max="10243" width="30.7109375" style="7" customWidth="1"/>
    <col min="10244" max="10244" width="22.7109375" style="7" customWidth="1"/>
    <col min="10245" max="10245" width="10.7109375" style="7" customWidth="1"/>
    <col min="10246" max="10246" width="1.7109375" style="7" customWidth="1"/>
    <col min="10247" max="10247" width="11.42578125" style="7"/>
    <col min="10248" max="10248" width="1.7109375" style="7" customWidth="1"/>
    <col min="10249" max="10496" width="11.42578125" style="7"/>
    <col min="10497" max="10497" width="4.7109375" style="7" customWidth="1"/>
    <col min="10498" max="10498" width="3.7109375" style="7" customWidth="1"/>
    <col min="10499" max="10499" width="30.7109375" style="7" customWidth="1"/>
    <col min="10500" max="10500" width="22.7109375" style="7" customWidth="1"/>
    <col min="10501" max="10501" width="10.7109375" style="7" customWidth="1"/>
    <col min="10502" max="10502" width="1.7109375" style="7" customWidth="1"/>
    <col min="10503" max="10503" width="11.42578125" style="7"/>
    <col min="10504" max="10504" width="1.7109375" style="7" customWidth="1"/>
    <col min="10505" max="10752" width="11.42578125" style="7"/>
    <col min="10753" max="10753" width="4.7109375" style="7" customWidth="1"/>
    <col min="10754" max="10754" width="3.7109375" style="7" customWidth="1"/>
    <col min="10755" max="10755" width="30.7109375" style="7" customWidth="1"/>
    <col min="10756" max="10756" width="22.7109375" style="7" customWidth="1"/>
    <col min="10757" max="10757" width="10.7109375" style="7" customWidth="1"/>
    <col min="10758" max="10758" width="1.7109375" style="7" customWidth="1"/>
    <col min="10759" max="10759" width="11.42578125" style="7"/>
    <col min="10760" max="10760" width="1.7109375" style="7" customWidth="1"/>
    <col min="10761" max="11008" width="11.42578125" style="7"/>
    <col min="11009" max="11009" width="4.7109375" style="7" customWidth="1"/>
    <col min="11010" max="11010" width="3.7109375" style="7" customWidth="1"/>
    <col min="11011" max="11011" width="30.7109375" style="7" customWidth="1"/>
    <col min="11012" max="11012" width="22.7109375" style="7" customWidth="1"/>
    <col min="11013" max="11013" width="10.7109375" style="7" customWidth="1"/>
    <col min="11014" max="11014" width="1.7109375" style="7" customWidth="1"/>
    <col min="11015" max="11015" width="11.42578125" style="7"/>
    <col min="11016" max="11016" width="1.7109375" style="7" customWidth="1"/>
    <col min="11017" max="11264" width="11.42578125" style="7"/>
    <col min="11265" max="11265" width="4.7109375" style="7" customWidth="1"/>
    <col min="11266" max="11266" width="3.7109375" style="7" customWidth="1"/>
    <col min="11267" max="11267" width="30.7109375" style="7" customWidth="1"/>
    <col min="11268" max="11268" width="22.7109375" style="7" customWidth="1"/>
    <col min="11269" max="11269" width="10.7109375" style="7" customWidth="1"/>
    <col min="11270" max="11270" width="1.7109375" style="7" customWidth="1"/>
    <col min="11271" max="11271" width="11.42578125" style="7"/>
    <col min="11272" max="11272" width="1.7109375" style="7" customWidth="1"/>
    <col min="11273" max="11520" width="11.42578125" style="7"/>
    <col min="11521" max="11521" width="4.7109375" style="7" customWidth="1"/>
    <col min="11522" max="11522" width="3.7109375" style="7" customWidth="1"/>
    <col min="11523" max="11523" width="30.7109375" style="7" customWidth="1"/>
    <col min="11524" max="11524" width="22.7109375" style="7" customWidth="1"/>
    <col min="11525" max="11525" width="10.7109375" style="7" customWidth="1"/>
    <col min="11526" max="11526" width="1.7109375" style="7" customWidth="1"/>
    <col min="11527" max="11527" width="11.42578125" style="7"/>
    <col min="11528" max="11528" width="1.7109375" style="7" customWidth="1"/>
    <col min="11529" max="11776" width="11.42578125" style="7"/>
    <col min="11777" max="11777" width="4.7109375" style="7" customWidth="1"/>
    <col min="11778" max="11778" width="3.7109375" style="7" customWidth="1"/>
    <col min="11779" max="11779" width="30.7109375" style="7" customWidth="1"/>
    <col min="11780" max="11780" width="22.7109375" style="7" customWidth="1"/>
    <col min="11781" max="11781" width="10.7109375" style="7" customWidth="1"/>
    <col min="11782" max="11782" width="1.7109375" style="7" customWidth="1"/>
    <col min="11783" max="11783" width="11.42578125" style="7"/>
    <col min="11784" max="11784" width="1.7109375" style="7" customWidth="1"/>
    <col min="11785" max="12032" width="11.42578125" style="7"/>
    <col min="12033" max="12033" width="4.7109375" style="7" customWidth="1"/>
    <col min="12034" max="12034" width="3.7109375" style="7" customWidth="1"/>
    <col min="12035" max="12035" width="30.7109375" style="7" customWidth="1"/>
    <col min="12036" max="12036" width="22.7109375" style="7" customWidth="1"/>
    <col min="12037" max="12037" width="10.7109375" style="7" customWidth="1"/>
    <col min="12038" max="12038" width="1.7109375" style="7" customWidth="1"/>
    <col min="12039" max="12039" width="11.42578125" style="7"/>
    <col min="12040" max="12040" width="1.7109375" style="7" customWidth="1"/>
    <col min="12041" max="12288" width="11.42578125" style="7"/>
    <col min="12289" max="12289" width="4.7109375" style="7" customWidth="1"/>
    <col min="12290" max="12290" width="3.7109375" style="7" customWidth="1"/>
    <col min="12291" max="12291" width="30.7109375" style="7" customWidth="1"/>
    <col min="12292" max="12292" width="22.7109375" style="7" customWidth="1"/>
    <col min="12293" max="12293" width="10.7109375" style="7" customWidth="1"/>
    <col min="12294" max="12294" width="1.7109375" style="7" customWidth="1"/>
    <col min="12295" max="12295" width="11.42578125" style="7"/>
    <col min="12296" max="12296" width="1.7109375" style="7" customWidth="1"/>
    <col min="12297" max="12544" width="11.42578125" style="7"/>
    <col min="12545" max="12545" width="4.7109375" style="7" customWidth="1"/>
    <col min="12546" max="12546" width="3.7109375" style="7" customWidth="1"/>
    <col min="12547" max="12547" width="30.7109375" style="7" customWidth="1"/>
    <col min="12548" max="12548" width="22.7109375" style="7" customWidth="1"/>
    <col min="12549" max="12549" width="10.7109375" style="7" customWidth="1"/>
    <col min="12550" max="12550" width="1.7109375" style="7" customWidth="1"/>
    <col min="12551" max="12551" width="11.42578125" style="7"/>
    <col min="12552" max="12552" width="1.7109375" style="7" customWidth="1"/>
    <col min="12553" max="12800" width="11.42578125" style="7"/>
    <col min="12801" max="12801" width="4.7109375" style="7" customWidth="1"/>
    <col min="12802" max="12802" width="3.7109375" style="7" customWidth="1"/>
    <col min="12803" max="12803" width="30.7109375" style="7" customWidth="1"/>
    <col min="12804" max="12804" width="22.7109375" style="7" customWidth="1"/>
    <col min="12805" max="12805" width="10.7109375" style="7" customWidth="1"/>
    <col min="12806" max="12806" width="1.7109375" style="7" customWidth="1"/>
    <col min="12807" max="12807" width="11.42578125" style="7"/>
    <col min="12808" max="12808" width="1.7109375" style="7" customWidth="1"/>
    <col min="12809" max="13056" width="11.42578125" style="7"/>
    <col min="13057" max="13057" width="4.7109375" style="7" customWidth="1"/>
    <col min="13058" max="13058" width="3.7109375" style="7" customWidth="1"/>
    <col min="13059" max="13059" width="30.7109375" style="7" customWidth="1"/>
    <col min="13060" max="13060" width="22.7109375" style="7" customWidth="1"/>
    <col min="13061" max="13061" width="10.7109375" style="7" customWidth="1"/>
    <col min="13062" max="13062" width="1.7109375" style="7" customWidth="1"/>
    <col min="13063" max="13063" width="11.42578125" style="7"/>
    <col min="13064" max="13064" width="1.7109375" style="7" customWidth="1"/>
    <col min="13065" max="13312" width="11.42578125" style="7"/>
    <col min="13313" max="13313" width="4.7109375" style="7" customWidth="1"/>
    <col min="13314" max="13314" width="3.7109375" style="7" customWidth="1"/>
    <col min="13315" max="13315" width="30.7109375" style="7" customWidth="1"/>
    <col min="13316" max="13316" width="22.7109375" style="7" customWidth="1"/>
    <col min="13317" max="13317" width="10.7109375" style="7" customWidth="1"/>
    <col min="13318" max="13318" width="1.7109375" style="7" customWidth="1"/>
    <col min="13319" max="13319" width="11.42578125" style="7"/>
    <col min="13320" max="13320" width="1.7109375" style="7" customWidth="1"/>
    <col min="13321" max="13568" width="11.42578125" style="7"/>
    <col min="13569" max="13569" width="4.7109375" style="7" customWidth="1"/>
    <col min="13570" max="13570" width="3.7109375" style="7" customWidth="1"/>
    <col min="13571" max="13571" width="30.7109375" style="7" customWidth="1"/>
    <col min="13572" max="13572" width="22.7109375" style="7" customWidth="1"/>
    <col min="13573" max="13573" width="10.7109375" style="7" customWidth="1"/>
    <col min="13574" max="13574" width="1.7109375" style="7" customWidth="1"/>
    <col min="13575" max="13575" width="11.42578125" style="7"/>
    <col min="13576" max="13576" width="1.7109375" style="7" customWidth="1"/>
    <col min="13577" max="13824" width="11.42578125" style="7"/>
    <col min="13825" max="13825" width="4.7109375" style="7" customWidth="1"/>
    <col min="13826" max="13826" width="3.7109375" style="7" customWidth="1"/>
    <col min="13827" max="13827" width="30.7109375" style="7" customWidth="1"/>
    <col min="13828" max="13828" width="22.7109375" style="7" customWidth="1"/>
    <col min="13829" max="13829" width="10.7109375" style="7" customWidth="1"/>
    <col min="13830" max="13830" width="1.7109375" style="7" customWidth="1"/>
    <col min="13831" max="13831" width="11.42578125" style="7"/>
    <col min="13832" max="13832" width="1.7109375" style="7" customWidth="1"/>
    <col min="13833" max="14080" width="11.42578125" style="7"/>
    <col min="14081" max="14081" width="4.7109375" style="7" customWidth="1"/>
    <col min="14082" max="14082" width="3.7109375" style="7" customWidth="1"/>
    <col min="14083" max="14083" width="30.7109375" style="7" customWidth="1"/>
    <col min="14084" max="14084" width="22.7109375" style="7" customWidth="1"/>
    <col min="14085" max="14085" width="10.7109375" style="7" customWidth="1"/>
    <col min="14086" max="14086" width="1.7109375" style="7" customWidth="1"/>
    <col min="14087" max="14087" width="11.42578125" style="7"/>
    <col min="14088" max="14088" width="1.7109375" style="7" customWidth="1"/>
    <col min="14089" max="14336" width="11.42578125" style="7"/>
    <col min="14337" max="14337" width="4.7109375" style="7" customWidth="1"/>
    <col min="14338" max="14338" width="3.7109375" style="7" customWidth="1"/>
    <col min="14339" max="14339" width="30.7109375" style="7" customWidth="1"/>
    <col min="14340" max="14340" width="22.7109375" style="7" customWidth="1"/>
    <col min="14341" max="14341" width="10.7109375" style="7" customWidth="1"/>
    <col min="14342" max="14342" width="1.7109375" style="7" customWidth="1"/>
    <col min="14343" max="14343" width="11.42578125" style="7"/>
    <col min="14344" max="14344" width="1.7109375" style="7" customWidth="1"/>
    <col min="14345" max="14592" width="11.42578125" style="7"/>
    <col min="14593" max="14593" width="4.7109375" style="7" customWidth="1"/>
    <col min="14594" max="14594" width="3.7109375" style="7" customWidth="1"/>
    <col min="14595" max="14595" width="30.7109375" style="7" customWidth="1"/>
    <col min="14596" max="14596" width="22.7109375" style="7" customWidth="1"/>
    <col min="14597" max="14597" width="10.7109375" style="7" customWidth="1"/>
    <col min="14598" max="14598" width="1.7109375" style="7" customWidth="1"/>
    <col min="14599" max="14599" width="11.42578125" style="7"/>
    <col min="14600" max="14600" width="1.7109375" style="7" customWidth="1"/>
    <col min="14601" max="14848" width="11.42578125" style="7"/>
    <col min="14849" max="14849" width="4.7109375" style="7" customWidth="1"/>
    <col min="14850" max="14850" width="3.7109375" style="7" customWidth="1"/>
    <col min="14851" max="14851" width="30.7109375" style="7" customWidth="1"/>
    <col min="14852" max="14852" width="22.7109375" style="7" customWidth="1"/>
    <col min="14853" max="14853" width="10.7109375" style="7" customWidth="1"/>
    <col min="14854" max="14854" width="1.7109375" style="7" customWidth="1"/>
    <col min="14855" max="14855" width="11.42578125" style="7"/>
    <col min="14856" max="14856" width="1.7109375" style="7" customWidth="1"/>
    <col min="14857" max="15104" width="11.42578125" style="7"/>
    <col min="15105" max="15105" width="4.7109375" style="7" customWidth="1"/>
    <col min="15106" max="15106" width="3.7109375" style="7" customWidth="1"/>
    <col min="15107" max="15107" width="30.7109375" style="7" customWidth="1"/>
    <col min="15108" max="15108" width="22.7109375" style="7" customWidth="1"/>
    <col min="15109" max="15109" width="10.7109375" style="7" customWidth="1"/>
    <col min="15110" max="15110" width="1.7109375" style="7" customWidth="1"/>
    <col min="15111" max="15111" width="11.42578125" style="7"/>
    <col min="15112" max="15112" width="1.7109375" style="7" customWidth="1"/>
    <col min="15113" max="15360" width="11.42578125" style="7"/>
    <col min="15361" max="15361" width="4.7109375" style="7" customWidth="1"/>
    <col min="15362" max="15362" width="3.7109375" style="7" customWidth="1"/>
    <col min="15363" max="15363" width="30.7109375" style="7" customWidth="1"/>
    <col min="15364" max="15364" width="22.7109375" style="7" customWidth="1"/>
    <col min="15365" max="15365" width="10.7109375" style="7" customWidth="1"/>
    <col min="15366" max="15366" width="1.7109375" style="7" customWidth="1"/>
    <col min="15367" max="15367" width="11.42578125" style="7"/>
    <col min="15368" max="15368" width="1.7109375" style="7" customWidth="1"/>
    <col min="15369" max="15616" width="11.42578125" style="7"/>
    <col min="15617" max="15617" width="4.7109375" style="7" customWidth="1"/>
    <col min="15618" max="15618" width="3.7109375" style="7" customWidth="1"/>
    <col min="15619" max="15619" width="30.7109375" style="7" customWidth="1"/>
    <col min="15620" max="15620" width="22.7109375" style="7" customWidth="1"/>
    <col min="15621" max="15621" width="10.7109375" style="7" customWidth="1"/>
    <col min="15622" max="15622" width="1.7109375" style="7" customWidth="1"/>
    <col min="15623" max="15623" width="11.42578125" style="7"/>
    <col min="15624" max="15624" width="1.7109375" style="7" customWidth="1"/>
    <col min="15625" max="15872" width="11.42578125" style="7"/>
    <col min="15873" max="15873" width="4.7109375" style="7" customWidth="1"/>
    <col min="15874" max="15874" width="3.7109375" style="7" customWidth="1"/>
    <col min="15875" max="15875" width="30.7109375" style="7" customWidth="1"/>
    <col min="15876" max="15876" width="22.7109375" style="7" customWidth="1"/>
    <col min="15877" max="15877" width="10.7109375" style="7" customWidth="1"/>
    <col min="15878" max="15878" width="1.7109375" style="7" customWidth="1"/>
    <col min="15879" max="15879" width="11.42578125" style="7"/>
    <col min="15880" max="15880" width="1.7109375" style="7" customWidth="1"/>
    <col min="15881" max="16128" width="11.42578125" style="7"/>
    <col min="16129" max="16129" width="4.7109375" style="7" customWidth="1"/>
    <col min="16130" max="16130" width="3.7109375" style="7" customWidth="1"/>
    <col min="16131" max="16131" width="30.7109375" style="7" customWidth="1"/>
    <col min="16132" max="16132" width="22.7109375" style="7" customWidth="1"/>
    <col min="16133" max="16133" width="10.7109375" style="7" customWidth="1"/>
    <col min="16134" max="16134" width="1.7109375" style="7" customWidth="1"/>
    <col min="16135" max="16135" width="11.42578125" style="7"/>
    <col min="16136" max="16136" width="1.7109375" style="7" customWidth="1"/>
    <col min="16137" max="16384" width="11.42578125" style="7"/>
  </cols>
  <sheetData>
    <row r="1" spans="1:21" x14ac:dyDescent="0.2">
      <c r="A1" s="379" t="s">
        <v>38</v>
      </c>
      <c r="B1" s="379"/>
      <c r="C1" s="379"/>
      <c r="D1" s="49"/>
      <c r="E1" s="50"/>
      <c r="F1" s="249" t="s">
        <v>35</v>
      </c>
      <c r="G1" s="52">
        <f>G159</f>
        <v>0</v>
      </c>
      <c r="H1" s="50"/>
      <c r="I1" s="3"/>
      <c r="J1" s="3"/>
      <c r="K1" s="3"/>
      <c r="L1" s="3"/>
      <c r="M1" s="3"/>
      <c r="N1" s="3"/>
      <c r="O1" s="3"/>
      <c r="P1" s="3"/>
      <c r="Q1" s="3"/>
      <c r="R1" s="3"/>
      <c r="S1" s="15">
        <f>'1 - Media Publicity'!$S$1</f>
        <v>2021</v>
      </c>
      <c r="T1" s="16">
        <f>'1 - Media Publicity'!$T$1</f>
        <v>44197</v>
      </c>
      <c r="U1" s="16">
        <f>'1 - Media Publicity'!$U$1</f>
        <v>44561</v>
      </c>
    </row>
    <row r="2" spans="1:21" x14ac:dyDescent="0.2">
      <c r="A2" s="394" t="s">
        <v>346</v>
      </c>
      <c r="B2" s="394"/>
      <c r="C2" s="394"/>
      <c r="D2" s="134"/>
      <c r="E2" s="135"/>
      <c r="F2" s="136" t="s">
        <v>35</v>
      </c>
      <c r="G2" s="137">
        <f>G314</f>
        <v>0</v>
      </c>
      <c r="H2" s="29"/>
      <c r="I2" s="3"/>
      <c r="J2" s="3"/>
      <c r="K2" s="3"/>
      <c r="L2" s="3"/>
      <c r="M2" s="3"/>
      <c r="N2" s="3"/>
      <c r="O2" s="3"/>
      <c r="P2" s="3"/>
      <c r="Q2" s="3"/>
      <c r="R2" s="3"/>
      <c r="S2" s="3"/>
      <c r="T2" s="138"/>
      <c r="U2" s="138"/>
    </row>
    <row r="3" spans="1:21" ht="15" x14ac:dyDescent="0.25">
      <c r="A3" s="371" t="s">
        <v>347</v>
      </c>
      <c r="B3" s="368"/>
      <c r="C3" s="368"/>
      <c r="D3" s="368"/>
      <c r="E3" s="368"/>
      <c r="F3" s="368"/>
      <c r="G3" s="324"/>
      <c r="H3" s="29"/>
      <c r="I3" s="3"/>
      <c r="J3" s="3"/>
      <c r="K3" s="3"/>
      <c r="L3" s="3"/>
      <c r="M3" s="3"/>
      <c r="N3" s="3"/>
      <c r="O3" s="3"/>
      <c r="P3" s="3"/>
      <c r="Q3" s="3"/>
      <c r="R3" s="3"/>
      <c r="S3" s="3"/>
      <c r="T3" s="138"/>
      <c r="U3" s="138"/>
    </row>
    <row r="4" spans="1:21" ht="52.5" customHeight="1" x14ac:dyDescent="0.25">
      <c r="A4" s="74"/>
      <c r="B4" s="395" t="s">
        <v>488</v>
      </c>
      <c r="C4" s="396"/>
      <c r="D4" s="396"/>
      <c r="E4" s="396"/>
      <c r="F4" s="396"/>
      <c r="G4" s="396"/>
      <c r="H4" s="29"/>
      <c r="I4" s="3"/>
      <c r="J4" s="3"/>
      <c r="K4" s="3"/>
      <c r="L4" s="3"/>
      <c r="M4" s="3"/>
      <c r="N4" s="3"/>
      <c r="O4" s="3"/>
      <c r="P4" s="3"/>
      <c r="Q4" s="3"/>
      <c r="R4" s="3"/>
      <c r="S4" s="3"/>
      <c r="T4" s="138"/>
      <c r="U4" s="138"/>
    </row>
    <row r="5" spans="1:21" ht="6" customHeight="1" x14ac:dyDescent="0.2">
      <c r="A5" s="29"/>
      <c r="B5" s="29"/>
      <c r="C5" s="90"/>
      <c r="D5" s="29"/>
      <c r="E5" s="90"/>
      <c r="F5" s="29"/>
      <c r="G5" s="90"/>
      <c r="H5" s="29"/>
      <c r="I5" s="3"/>
      <c r="J5" s="3"/>
      <c r="K5" s="3"/>
      <c r="L5" s="3"/>
      <c r="M5" s="3"/>
      <c r="N5" s="3"/>
      <c r="O5" s="3"/>
      <c r="P5" s="3"/>
      <c r="Q5" s="3"/>
      <c r="R5" s="3"/>
      <c r="S5" s="3"/>
      <c r="T5" s="138"/>
      <c r="U5" s="138"/>
    </row>
    <row r="6" spans="1:21" ht="116.25" customHeight="1" x14ac:dyDescent="0.25">
      <c r="A6" s="57" t="s">
        <v>410</v>
      </c>
      <c r="B6" s="388" t="s">
        <v>510</v>
      </c>
      <c r="C6" s="353"/>
      <c r="D6" s="353"/>
      <c r="E6" s="353"/>
      <c r="F6" s="353"/>
      <c r="G6" s="353"/>
      <c r="H6" s="29"/>
      <c r="I6" s="3"/>
      <c r="J6" s="3"/>
      <c r="K6" s="3"/>
      <c r="L6" s="3"/>
      <c r="M6" s="3"/>
      <c r="N6" s="3"/>
      <c r="O6" s="3"/>
      <c r="P6" s="3"/>
      <c r="Q6" s="3"/>
      <c r="R6" s="3"/>
      <c r="S6" s="3"/>
      <c r="T6" s="138"/>
      <c r="U6" s="138"/>
    </row>
    <row r="7" spans="1:21" ht="12.75" customHeight="1" x14ac:dyDescent="0.2">
      <c r="A7" s="64"/>
      <c r="B7" s="90"/>
      <c r="C7" s="64" t="s">
        <v>348</v>
      </c>
      <c r="D7" s="64" t="s">
        <v>349</v>
      </c>
      <c r="E7" s="69" t="s">
        <v>47</v>
      </c>
      <c r="F7" s="29"/>
      <c r="G7" s="69" t="s">
        <v>49</v>
      </c>
      <c r="H7" s="29"/>
      <c r="I7" s="3"/>
      <c r="J7" s="3"/>
      <c r="K7" s="3"/>
      <c r="L7" s="3"/>
      <c r="M7" s="3"/>
      <c r="N7" s="3"/>
      <c r="O7" s="3"/>
      <c r="P7" s="3"/>
      <c r="Q7" s="3"/>
      <c r="R7" s="3"/>
      <c r="S7" s="3"/>
      <c r="T7" s="138"/>
      <c r="U7" s="138"/>
    </row>
    <row r="8" spans="1:21" ht="0.6" customHeight="1" x14ac:dyDescent="0.2">
      <c r="A8" s="64"/>
      <c r="B8" s="90"/>
      <c r="C8" s="64"/>
      <c r="D8" s="64"/>
      <c r="E8" s="69"/>
      <c r="F8" s="29"/>
      <c r="G8" s="69"/>
      <c r="H8" s="29"/>
      <c r="I8" s="3"/>
      <c r="J8" s="3"/>
      <c r="K8" s="3"/>
      <c r="L8" s="3"/>
      <c r="M8" s="3"/>
      <c r="N8" s="3"/>
      <c r="O8" s="3"/>
      <c r="P8" s="3"/>
      <c r="Q8" s="3"/>
      <c r="R8" s="3"/>
      <c r="S8" s="3"/>
      <c r="T8" s="138"/>
      <c r="U8" s="138"/>
    </row>
    <row r="9" spans="1:21" x14ac:dyDescent="0.2">
      <c r="A9" s="29"/>
      <c r="B9" s="59">
        <v>1</v>
      </c>
      <c r="C9" s="94"/>
      <c r="D9" s="95"/>
      <c r="E9" s="62"/>
      <c r="F9" s="29"/>
      <c r="G9" s="63">
        <f>IF(C9=0,0,IF(D9=0,0,IF(E9=0,0,15)))</f>
        <v>0</v>
      </c>
      <c r="H9" s="29"/>
      <c r="I9" s="3"/>
      <c r="J9" s="3"/>
      <c r="K9" s="3"/>
      <c r="L9" s="3"/>
      <c r="M9" s="3"/>
      <c r="N9" s="3"/>
      <c r="O9" s="15" t="s">
        <v>350</v>
      </c>
      <c r="P9" s="3"/>
      <c r="Q9" s="3"/>
      <c r="R9" s="3"/>
      <c r="S9" s="3"/>
      <c r="T9" s="138"/>
      <c r="U9" s="138"/>
    </row>
    <row r="10" spans="1:21" x14ac:dyDescent="0.2">
      <c r="A10" s="29"/>
      <c r="B10" s="59">
        <v>2</v>
      </c>
      <c r="C10" s="94"/>
      <c r="D10" s="95"/>
      <c r="E10" s="62"/>
      <c r="F10" s="199"/>
      <c r="G10" s="63">
        <f t="shared" ref="G10:G73" si="0">IF(C10=0,0,IF(D10=0,0,IF(E10=0,0,15)))</f>
        <v>0</v>
      </c>
      <c r="H10" s="29"/>
      <c r="I10" s="3"/>
      <c r="J10" s="3"/>
      <c r="K10" s="3"/>
      <c r="L10" s="3"/>
      <c r="M10" s="3"/>
      <c r="N10" s="3"/>
      <c r="O10" s="15" t="s">
        <v>353</v>
      </c>
      <c r="P10" s="3"/>
      <c r="Q10" s="3"/>
      <c r="R10" s="3"/>
      <c r="S10" s="3"/>
      <c r="T10" s="138"/>
      <c r="U10" s="138"/>
    </row>
    <row r="11" spans="1:21" ht="14.1" customHeight="1" x14ac:dyDescent="0.2">
      <c r="A11" s="29"/>
      <c r="B11" s="59">
        <v>3</v>
      </c>
      <c r="C11" s="94"/>
      <c r="D11" s="95"/>
      <c r="E11" s="62"/>
      <c r="F11" s="199"/>
      <c r="G11" s="63">
        <f t="shared" si="0"/>
        <v>0</v>
      </c>
      <c r="H11" s="29"/>
      <c r="I11" s="3"/>
      <c r="J11" s="3"/>
      <c r="K11" s="3"/>
      <c r="L11" s="3"/>
      <c r="M11" s="3"/>
      <c r="N11" s="3"/>
      <c r="O11" s="15" t="s">
        <v>87</v>
      </c>
      <c r="P11" s="3"/>
      <c r="Q11" s="3"/>
      <c r="R11" s="3"/>
      <c r="S11" s="3"/>
      <c r="T11" s="138"/>
      <c r="U11" s="138"/>
    </row>
    <row r="12" spans="1:21" x14ac:dyDescent="0.2">
      <c r="A12" s="29"/>
      <c r="B12" s="59">
        <v>4</v>
      </c>
      <c r="C12" s="94"/>
      <c r="D12" s="95"/>
      <c r="E12" s="62"/>
      <c r="F12" s="199"/>
      <c r="G12" s="63">
        <f t="shared" si="0"/>
        <v>0</v>
      </c>
      <c r="H12" s="29"/>
      <c r="I12" s="3"/>
      <c r="J12" s="3"/>
      <c r="K12" s="3"/>
      <c r="L12" s="3"/>
      <c r="M12" s="3"/>
      <c r="N12" s="3"/>
      <c r="O12" s="15" t="s">
        <v>558</v>
      </c>
      <c r="P12" s="3"/>
      <c r="Q12" s="3"/>
      <c r="R12" s="3"/>
      <c r="S12" s="3"/>
      <c r="T12" s="138"/>
      <c r="U12" s="138"/>
    </row>
    <row r="13" spans="1:21" x14ac:dyDescent="0.2">
      <c r="A13" s="29"/>
      <c r="B13" s="59">
        <v>5</v>
      </c>
      <c r="C13" s="94"/>
      <c r="D13" s="95"/>
      <c r="E13" s="62"/>
      <c r="F13" s="199"/>
      <c r="G13" s="63">
        <f t="shared" si="0"/>
        <v>0</v>
      </c>
      <c r="H13" s="29"/>
      <c r="I13" s="3"/>
      <c r="J13" s="3"/>
      <c r="K13" s="3"/>
      <c r="L13" s="3"/>
      <c r="M13" s="3"/>
      <c r="N13" s="3"/>
      <c r="O13" s="15" t="s">
        <v>354</v>
      </c>
      <c r="P13" s="3"/>
      <c r="Q13" s="3"/>
      <c r="R13" s="3"/>
      <c r="S13" s="3"/>
      <c r="T13" s="138"/>
      <c r="U13" s="138"/>
    </row>
    <row r="14" spans="1:21" x14ac:dyDescent="0.2">
      <c r="A14" s="29"/>
      <c r="B14" s="59">
        <v>6</v>
      </c>
      <c r="C14" s="94"/>
      <c r="D14" s="95"/>
      <c r="E14" s="62"/>
      <c r="F14" s="199"/>
      <c r="G14" s="63">
        <f t="shared" si="0"/>
        <v>0</v>
      </c>
      <c r="H14" s="29"/>
      <c r="I14" s="3"/>
      <c r="J14" s="3"/>
      <c r="K14" s="3"/>
      <c r="L14" s="3"/>
      <c r="M14" s="3"/>
      <c r="N14" s="3"/>
      <c r="O14" s="15" t="s">
        <v>355</v>
      </c>
      <c r="P14" s="3"/>
      <c r="Q14" s="3"/>
      <c r="R14" s="3"/>
      <c r="S14" s="3"/>
      <c r="T14" s="138"/>
      <c r="U14" s="138"/>
    </row>
    <row r="15" spans="1:21" x14ac:dyDescent="0.2">
      <c r="A15" s="29"/>
      <c r="B15" s="59">
        <v>7</v>
      </c>
      <c r="C15" s="94"/>
      <c r="D15" s="95"/>
      <c r="E15" s="62"/>
      <c r="F15" s="199"/>
      <c r="G15" s="63">
        <f t="shared" si="0"/>
        <v>0</v>
      </c>
      <c r="H15" s="29"/>
      <c r="I15" s="3"/>
      <c r="J15" s="3"/>
      <c r="K15" s="3"/>
      <c r="L15" s="3"/>
      <c r="M15" s="3"/>
      <c r="N15" s="3"/>
      <c r="O15" s="15" t="s">
        <v>356</v>
      </c>
      <c r="P15" s="3"/>
      <c r="Q15" s="3"/>
      <c r="R15" s="3"/>
      <c r="S15" s="3"/>
      <c r="T15" s="138"/>
      <c r="U15" s="138"/>
    </row>
    <row r="16" spans="1:21" x14ac:dyDescent="0.2">
      <c r="A16" s="29"/>
      <c r="B16" s="59">
        <v>8</v>
      </c>
      <c r="C16" s="94"/>
      <c r="D16" s="95"/>
      <c r="E16" s="62"/>
      <c r="F16" s="199"/>
      <c r="G16" s="63">
        <f t="shared" si="0"/>
        <v>0</v>
      </c>
      <c r="H16" s="29"/>
      <c r="I16" s="3"/>
      <c r="J16" s="3"/>
      <c r="K16" s="3"/>
      <c r="L16" s="3"/>
      <c r="M16" s="3"/>
      <c r="N16" s="3"/>
      <c r="O16" s="15" t="s">
        <v>357</v>
      </c>
      <c r="P16" s="3"/>
      <c r="Q16" s="3"/>
      <c r="R16" s="3"/>
      <c r="S16" s="3"/>
      <c r="T16" s="138"/>
      <c r="U16" s="138"/>
    </row>
    <row r="17" spans="1:21" x14ac:dyDescent="0.2">
      <c r="A17" s="29"/>
      <c r="B17" s="59">
        <v>9</v>
      </c>
      <c r="C17" s="94"/>
      <c r="D17" s="95"/>
      <c r="E17" s="62"/>
      <c r="F17" s="199"/>
      <c r="G17" s="63">
        <f t="shared" si="0"/>
        <v>0</v>
      </c>
      <c r="H17" s="29"/>
      <c r="I17" s="3"/>
      <c r="J17" s="3"/>
      <c r="K17" s="3"/>
      <c r="L17" s="3"/>
      <c r="M17" s="3"/>
      <c r="N17" s="3"/>
      <c r="O17" s="15" t="s">
        <v>559</v>
      </c>
      <c r="P17" s="3"/>
      <c r="Q17" s="3"/>
      <c r="R17" s="3"/>
      <c r="S17" s="3"/>
      <c r="T17" s="138"/>
      <c r="U17" s="138"/>
    </row>
    <row r="18" spans="1:21" x14ac:dyDescent="0.2">
      <c r="A18" s="29"/>
      <c r="B18" s="59">
        <v>10</v>
      </c>
      <c r="C18" s="94"/>
      <c r="D18" s="95"/>
      <c r="E18" s="62"/>
      <c r="F18" s="199"/>
      <c r="G18" s="63">
        <f t="shared" si="0"/>
        <v>0</v>
      </c>
      <c r="H18" s="29"/>
      <c r="I18" s="3"/>
      <c r="J18" s="3"/>
      <c r="K18" s="3"/>
      <c r="L18" s="3"/>
      <c r="M18" s="3"/>
      <c r="N18" s="3"/>
      <c r="O18" s="15" t="s">
        <v>560</v>
      </c>
      <c r="P18" s="3"/>
      <c r="Q18" s="3"/>
      <c r="R18" s="3"/>
      <c r="S18" s="3"/>
      <c r="T18" s="138"/>
      <c r="U18" s="138"/>
    </row>
    <row r="19" spans="1:21" x14ac:dyDescent="0.2">
      <c r="A19" s="29"/>
      <c r="B19" s="59">
        <v>11</v>
      </c>
      <c r="C19" s="94"/>
      <c r="D19" s="95"/>
      <c r="E19" s="62"/>
      <c r="F19" s="199"/>
      <c r="G19" s="63">
        <f t="shared" si="0"/>
        <v>0</v>
      </c>
      <c r="H19" s="29"/>
      <c r="I19" s="3"/>
      <c r="J19" s="3"/>
      <c r="K19" s="3"/>
      <c r="L19" s="3"/>
      <c r="M19" s="3"/>
      <c r="N19" s="3"/>
      <c r="O19" s="15" t="s">
        <v>561</v>
      </c>
      <c r="P19" s="3"/>
      <c r="Q19" s="3"/>
      <c r="R19" s="3"/>
      <c r="S19" s="3"/>
      <c r="T19" s="138"/>
      <c r="U19" s="138"/>
    </row>
    <row r="20" spans="1:21" x14ac:dyDescent="0.2">
      <c r="A20" s="29"/>
      <c r="B20" s="59">
        <v>12</v>
      </c>
      <c r="C20" s="94"/>
      <c r="D20" s="95"/>
      <c r="E20" s="62"/>
      <c r="F20" s="199"/>
      <c r="G20" s="63">
        <f t="shared" si="0"/>
        <v>0</v>
      </c>
      <c r="H20" s="29"/>
      <c r="I20" s="3"/>
      <c r="J20" s="3"/>
      <c r="K20" s="3"/>
      <c r="L20" s="3"/>
      <c r="M20" s="3"/>
      <c r="N20" s="3"/>
      <c r="O20" s="15" t="s">
        <v>562</v>
      </c>
      <c r="P20" s="3"/>
      <c r="Q20" s="3"/>
      <c r="R20" s="3"/>
      <c r="S20" s="3"/>
      <c r="T20" s="138"/>
      <c r="U20" s="138"/>
    </row>
    <row r="21" spans="1:21" x14ac:dyDescent="0.2">
      <c r="A21" s="29"/>
      <c r="B21" s="59">
        <v>13</v>
      </c>
      <c r="C21" s="94"/>
      <c r="D21" s="95"/>
      <c r="E21" s="62"/>
      <c r="F21" s="199"/>
      <c r="G21" s="63">
        <f t="shared" si="0"/>
        <v>0</v>
      </c>
      <c r="H21" s="29"/>
      <c r="I21" s="3"/>
      <c r="J21" s="3"/>
      <c r="K21" s="3"/>
      <c r="L21" s="3"/>
      <c r="M21" s="3"/>
      <c r="N21" s="3"/>
      <c r="O21" s="15" t="s">
        <v>563</v>
      </c>
      <c r="P21" s="3"/>
      <c r="Q21" s="3"/>
      <c r="R21" s="3"/>
      <c r="S21" s="3"/>
      <c r="T21" s="138"/>
      <c r="U21" s="138"/>
    </row>
    <row r="22" spans="1:21" x14ac:dyDescent="0.2">
      <c r="A22" s="29"/>
      <c r="B22" s="59">
        <v>14</v>
      </c>
      <c r="C22" s="94"/>
      <c r="D22" s="95"/>
      <c r="E22" s="62"/>
      <c r="F22" s="199"/>
      <c r="G22" s="63">
        <f t="shared" si="0"/>
        <v>0</v>
      </c>
      <c r="H22" s="29"/>
      <c r="I22" s="3"/>
      <c r="J22" s="3"/>
      <c r="K22" s="3"/>
      <c r="L22" s="3"/>
      <c r="M22" s="3"/>
      <c r="N22" s="3"/>
      <c r="O22" s="15" t="s">
        <v>564</v>
      </c>
      <c r="P22" s="3"/>
      <c r="Q22" s="3"/>
      <c r="R22" s="3"/>
      <c r="S22" s="3"/>
      <c r="T22" s="138"/>
      <c r="U22" s="138"/>
    </row>
    <row r="23" spans="1:21" x14ac:dyDescent="0.2">
      <c r="A23" s="29"/>
      <c r="B23" s="59">
        <v>15</v>
      </c>
      <c r="C23" s="94"/>
      <c r="D23" s="95"/>
      <c r="E23" s="62"/>
      <c r="F23" s="199"/>
      <c r="G23" s="63">
        <f t="shared" si="0"/>
        <v>0</v>
      </c>
      <c r="H23" s="29"/>
      <c r="I23" s="3"/>
      <c r="J23" s="3"/>
      <c r="K23" s="3"/>
      <c r="L23" s="3"/>
      <c r="M23" s="3"/>
      <c r="N23" s="3"/>
      <c r="O23" s="15" t="s">
        <v>565</v>
      </c>
      <c r="P23" s="3"/>
      <c r="Q23" s="3"/>
      <c r="R23" s="3"/>
      <c r="S23" s="3"/>
      <c r="T23" s="138"/>
      <c r="U23" s="138"/>
    </row>
    <row r="24" spans="1:21" x14ac:dyDescent="0.2">
      <c r="A24" s="29"/>
      <c r="B24" s="59">
        <v>16</v>
      </c>
      <c r="C24" s="94"/>
      <c r="D24" s="95"/>
      <c r="E24" s="62"/>
      <c r="F24" s="199"/>
      <c r="G24" s="63">
        <f t="shared" si="0"/>
        <v>0</v>
      </c>
      <c r="H24" s="29"/>
      <c r="I24" s="3"/>
      <c r="J24" s="3"/>
      <c r="K24" s="3"/>
      <c r="L24" s="3"/>
      <c r="M24" s="3"/>
      <c r="N24" s="3"/>
      <c r="O24" s="15" t="s">
        <v>566</v>
      </c>
      <c r="P24" s="3"/>
      <c r="Q24" s="3"/>
      <c r="R24" s="3"/>
      <c r="S24" s="3"/>
      <c r="T24" s="138"/>
      <c r="U24" s="138"/>
    </row>
    <row r="25" spans="1:21" x14ac:dyDescent="0.2">
      <c r="A25" s="29"/>
      <c r="B25" s="59">
        <v>17</v>
      </c>
      <c r="C25" s="94"/>
      <c r="D25" s="95"/>
      <c r="E25" s="62"/>
      <c r="F25" s="199"/>
      <c r="G25" s="63">
        <f t="shared" si="0"/>
        <v>0</v>
      </c>
      <c r="H25" s="29"/>
      <c r="I25" s="3"/>
      <c r="J25" s="3"/>
      <c r="K25" s="3"/>
      <c r="L25" s="3"/>
      <c r="M25" s="3"/>
      <c r="N25" s="3"/>
      <c r="O25" s="15" t="s">
        <v>567</v>
      </c>
      <c r="P25" s="3"/>
      <c r="Q25" s="3"/>
      <c r="R25" s="3"/>
      <c r="S25" s="3"/>
      <c r="T25" s="138"/>
      <c r="U25" s="138"/>
    </row>
    <row r="26" spans="1:21" x14ac:dyDescent="0.2">
      <c r="A26" s="29"/>
      <c r="B26" s="59">
        <v>18</v>
      </c>
      <c r="C26" s="94"/>
      <c r="D26" s="95"/>
      <c r="E26" s="62"/>
      <c r="F26" s="199"/>
      <c r="G26" s="63">
        <f t="shared" si="0"/>
        <v>0</v>
      </c>
      <c r="H26" s="29"/>
      <c r="I26" s="3"/>
      <c r="J26" s="3"/>
      <c r="K26" s="3"/>
      <c r="L26" s="3"/>
      <c r="M26" s="3"/>
      <c r="N26" s="3"/>
      <c r="O26" s="15" t="s">
        <v>568</v>
      </c>
      <c r="P26" s="3"/>
      <c r="Q26" s="3"/>
      <c r="R26" s="3"/>
      <c r="S26" s="3"/>
      <c r="T26" s="138"/>
      <c r="U26" s="138"/>
    </row>
    <row r="27" spans="1:21" x14ac:dyDescent="0.2">
      <c r="A27" s="29"/>
      <c r="B27" s="59">
        <v>19</v>
      </c>
      <c r="C27" s="94"/>
      <c r="D27" s="95"/>
      <c r="E27" s="62"/>
      <c r="F27" s="199"/>
      <c r="G27" s="63">
        <f t="shared" si="0"/>
        <v>0</v>
      </c>
      <c r="H27" s="29"/>
      <c r="I27" s="3"/>
      <c r="J27" s="3"/>
      <c r="K27" s="3"/>
      <c r="L27" s="3"/>
      <c r="M27" s="3"/>
      <c r="N27" s="3"/>
      <c r="O27" s="76"/>
      <c r="P27" s="3"/>
      <c r="Q27" s="3"/>
      <c r="R27" s="3"/>
      <c r="S27" s="3"/>
      <c r="T27" s="138"/>
      <c r="U27" s="138"/>
    </row>
    <row r="28" spans="1:21" x14ac:dyDescent="0.2">
      <c r="A28" s="29"/>
      <c r="B28" s="59">
        <v>20</v>
      </c>
      <c r="C28" s="94"/>
      <c r="D28" s="95"/>
      <c r="E28" s="62"/>
      <c r="F28" s="199"/>
      <c r="G28" s="63">
        <f t="shared" si="0"/>
        <v>0</v>
      </c>
      <c r="H28" s="29"/>
      <c r="I28" s="3"/>
      <c r="J28" s="3"/>
      <c r="K28" s="3"/>
      <c r="L28" s="3"/>
      <c r="M28" s="3"/>
      <c r="N28" s="3"/>
      <c r="O28" s="76"/>
      <c r="P28" s="3"/>
      <c r="Q28" s="3"/>
      <c r="R28" s="3"/>
      <c r="S28" s="3"/>
      <c r="T28" s="138"/>
      <c r="U28" s="138"/>
    </row>
    <row r="29" spans="1:21" x14ac:dyDescent="0.2">
      <c r="A29" s="29"/>
      <c r="B29" s="59">
        <v>21</v>
      </c>
      <c r="C29" s="94"/>
      <c r="D29" s="95"/>
      <c r="E29" s="62"/>
      <c r="F29" s="199"/>
      <c r="G29" s="63">
        <f t="shared" si="0"/>
        <v>0</v>
      </c>
      <c r="H29" s="29"/>
      <c r="I29" s="3"/>
      <c r="J29" s="3"/>
      <c r="K29" s="3"/>
      <c r="L29" s="3"/>
      <c r="M29" s="3"/>
      <c r="N29" s="3"/>
      <c r="O29" s="76"/>
      <c r="P29" s="3"/>
      <c r="Q29" s="3"/>
      <c r="R29" s="3"/>
      <c r="S29" s="3"/>
      <c r="T29" s="138"/>
      <c r="U29" s="138"/>
    </row>
    <row r="30" spans="1:21" x14ac:dyDescent="0.2">
      <c r="A30" s="29"/>
      <c r="B30" s="59">
        <v>22</v>
      </c>
      <c r="C30" s="94"/>
      <c r="D30" s="95"/>
      <c r="E30" s="62"/>
      <c r="F30" s="199"/>
      <c r="G30" s="63">
        <f t="shared" si="0"/>
        <v>0</v>
      </c>
      <c r="H30" s="29"/>
      <c r="I30" s="3"/>
      <c r="J30" s="3"/>
      <c r="K30" s="3"/>
      <c r="L30" s="3"/>
      <c r="M30" s="3"/>
      <c r="N30" s="3"/>
      <c r="O30" s="76"/>
      <c r="P30" s="3"/>
      <c r="Q30" s="3"/>
      <c r="R30" s="3"/>
      <c r="S30" s="3"/>
      <c r="T30" s="138"/>
      <c r="U30" s="138"/>
    </row>
    <row r="31" spans="1:21" x14ac:dyDescent="0.2">
      <c r="A31" s="29"/>
      <c r="B31" s="59">
        <v>23</v>
      </c>
      <c r="C31" s="94"/>
      <c r="D31" s="95"/>
      <c r="E31" s="62"/>
      <c r="F31" s="199"/>
      <c r="G31" s="63">
        <f t="shared" si="0"/>
        <v>0</v>
      </c>
      <c r="H31" s="29"/>
      <c r="I31" s="3"/>
      <c r="J31" s="3"/>
      <c r="K31" s="3"/>
      <c r="L31" s="3"/>
      <c r="M31" s="3"/>
      <c r="N31" s="3"/>
      <c r="O31" s="76"/>
      <c r="P31" s="3"/>
      <c r="Q31" s="3"/>
      <c r="R31" s="3"/>
      <c r="S31" s="3"/>
      <c r="T31" s="138"/>
      <c r="U31" s="138"/>
    </row>
    <row r="32" spans="1:21" x14ac:dyDescent="0.2">
      <c r="A32" s="29"/>
      <c r="B32" s="59">
        <v>24</v>
      </c>
      <c r="C32" s="94"/>
      <c r="D32" s="95"/>
      <c r="E32" s="62"/>
      <c r="F32" s="199"/>
      <c r="G32" s="63">
        <f t="shared" si="0"/>
        <v>0</v>
      </c>
      <c r="H32" s="29"/>
      <c r="I32" s="3"/>
      <c r="J32" s="3"/>
      <c r="K32" s="3"/>
      <c r="L32" s="3"/>
      <c r="M32" s="3"/>
      <c r="N32" s="3"/>
      <c r="O32" s="76"/>
      <c r="P32" s="3"/>
      <c r="Q32" s="3"/>
      <c r="R32" s="3"/>
      <c r="S32" s="3"/>
      <c r="T32" s="138"/>
      <c r="U32" s="138"/>
    </row>
    <row r="33" spans="1:21" x14ac:dyDescent="0.2">
      <c r="A33" s="29"/>
      <c r="B33" s="59">
        <v>25</v>
      </c>
      <c r="C33" s="94"/>
      <c r="D33" s="95"/>
      <c r="E33" s="62"/>
      <c r="F33" s="199"/>
      <c r="G33" s="63">
        <f t="shared" si="0"/>
        <v>0</v>
      </c>
      <c r="H33" s="29"/>
      <c r="I33" s="3"/>
      <c r="J33" s="3"/>
      <c r="K33" s="3"/>
      <c r="L33" s="3"/>
      <c r="M33" s="3"/>
      <c r="N33" s="3"/>
      <c r="O33" s="76"/>
      <c r="P33" s="3"/>
      <c r="Q33" s="3"/>
      <c r="R33" s="3"/>
      <c r="S33" s="3"/>
      <c r="T33" s="138"/>
      <c r="U33" s="138"/>
    </row>
    <row r="34" spans="1:21" x14ac:dyDescent="0.2">
      <c r="A34" s="29"/>
      <c r="B34" s="59">
        <v>26</v>
      </c>
      <c r="C34" s="94"/>
      <c r="D34" s="95"/>
      <c r="E34" s="62"/>
      <c r="F34" s="199"/>
      <c r="G34" s="63">
        <f t="shared" si="0"/>
        <v>0</v>
      </c>
      <c r="H34" s="29"/>
      <c r="I34" s="3"/>
      <c r="J34" s="3"/>
      <c r="K34" s="3"/>
      <c r="L34" s="3"/>
      <c r="M34" s="3"/>
      <c r="N34" s="3"/>
      <c r="O34" s="76"/>
      <c r="P34" s="3"/>
      <c r="Q34" s="3"/>
      <c r="R34" s="3"/>
      <c r="S34" s="3"/>
      <c r="T34" s="138"/>
      <c r="U34" s="138"/>
    </row>
    <row r="35" spans="1:21" x14ac:dyDescent="0.2">
      <c r="A35" s="29"/>
      <c r="B35" s="59">
        <v>27</v>
      </c>
      <c r="C35" s="94"/>
      <c r="D35" s="95"/>
      <c r="E35" s="62"/>
      <c r="F35" s="199"/>
      <c r="G35" s="63">
        <f t="shared" si="0"/>
        <v>0</v>
      </c>
      <c r="H35" s="29"/>
      <c r="I35" s="3"/>
      <c r="J35" s="3"/>
      <c r="K35" s="3"/>
      <c r="L35" s="3"/>
      <c r="M35" s="3"/>
      <c r="N35" s="3"/>
      <c r="O35" s="76"/>
      <c r="P35" s="3"/>
      <c r="Q35" s="3"/>
      <c r="R35" s="3"/>
      <c r="S35" s="3"/>
      <c r="T35" s="138"/>
      <c r="U35" s="138"/>
    </row>
    <row r="36" spans="1:21" x14ac:dyDescent="0.2">
      <c r="A36" s="29"/>
      <c r="B36" s="59">
        <v>28</v>
      </c>
      <c r="C36" s="94"/>
      <c r="D36" s="95"/>
      <c r="E36" s="62"/>
      <c r="F36" s="199"/>
      <c r="G36" s="63">
        <f t="shared" si="0"/>
        <v>0</v>
      </c>
      <c r="H36" s="29"/>
      <c r="I36" s="3"/>
      <c r="J36" s="3"/>
      <c r="K36" s="3"/>
      <c r="L36" s="3"/>
      <c r="M36" s="3"/>
      <c r="N36" s="3"/>
      <c r="O36" s="76"/>
      <c r="P36" s="3"/>
      <c r="Q36" s="3"/>
      <c r="R36" s="3"/>
      <c r="S36" s="3"/>
      <c r="T36" s="138"/>
      <c r="U36" s="138"/>
    </row>
    <row r="37" spans="1:21" x14ac:dyDescent="0.2">
      <c r="A37" s="29"/>
      <c r="B37" s="59">
        <v>29</v>
      </c>
      <c r="C37" s="94"/>
      <c r="D37" s="95"/>
      <c r="E37" s="62"/>
      <c r="F37" s="199"/>
      <c r="G37" s="63">
        <f t="shared" si="0"/>
        <v>0</v>
      </c>
      <c r="H37" s="29"/>
      <c r="I37" s="3"/>
      <c r="J37" s="3"/>
      <c r="K37" s="3"/>
      <c r="L37" s="3"/>
      <c r="M37" s="3"/>
      <c r="N37" s="3"/>
      <c r="O37" s="76"/>
      <c r="P37" s="3"/>
      <c r="Q37" s="3"/>
      <c r="R37" s="3"/>
      <c r="S37" s="3"/>
      <c r="T37" s="138"/>
      <c r="U37" s="138"/>
    </row>
    <row r="38" spans="1:21" x14ac:dyDescent="0.2">
      <c r="A38" s="29"/>
      <c r="B38" s="59">
        <v>30</v>
      </c>
      <c r="C38" s="94"/>
      <c r="D38" s="95"/>
      <c r="E38" s="62"/>
      <c r="F38" s="199"/>
      <c r="G38" s="63">
        <f t="shared" si="0"/>
        <v>0</v>
      </c>
      <c r="H38" s="29"/>
      <c r="I38" s="3"/>
      <c r="J38" s="3"/>
      <c r="K38" s="3"/>
      <c r="L38" s="3"/>
      <c r="M38" s="3"/>
      <c r="N38" s="3"/>
      <c r="O38" s="76"/>
      <c r="P38" s="3"/>
      <c r="Q38" s="3"/>
      <c r="R38" s="3"/>
      <c r="S38" s="3"/>
      <c r="T38" s="138"/>
      <c r="U38" s="138"/>
    </row>
    <row r="39" spans="1:21" x14ac:dyDescent="0.2">
      <c r="A39" s="29"/>
      <c r="B39" s="59">
        <v>31</v>
      </c>
      <c r="C39" s="94"/>
      <c r="D39" s="95"/>
      <c r="E39" s="62"/>
      <c r="F39" s="199"/>
      <c r="G39" s="63">
        <f t="shared" si="0"/>
        <v>0</v>
      </c>
      <c r="H39" s="29"/>
      <c r="I39" s="3"/>
      <c r="J39" s="3"/>
      <c r="K39" s="3"/>
      <c r="L39" s="3"/>
      <c r="M39" s="3"/>
      <c r="N39" s="3"/>
      <c r="O39" s="76"/>
      <c r="P39" s="3"/>
      <c r="Q39" s="3"/>
      <c r="R39" s="3"/>
      <c r="S39" s="3"/>
      <c r="T39" s="138"/>
      <c r="U39" s="138"/>
    </row>
    <row r="40" spans="1:21" x14ac:dyDescent="0.2">
      <c r="A40" s="29"/>
      <c r="B40" s="59">
        <v>32</v>
      </c>
      <c r="C40" s="94"/>
      <c r="D40" s="95"/>
      <c r="E40" s="62"/>
      <c r="F40" s="199"/>
      <c r="G40" s="63">
        <f t="shared" si="0"/>
        <v>0</v>
      </c>
      <c r="H40" s="29"/>
      <c r="I40" s="3"/>
      <c r="J40" s="3"/>
      <c r="K40" s="3"/>
      <c r="L40" s="3"/>
      <c r="M40" s="3"/>
      <c r="N40" s="3"/>
      <c r="O40" s="76"/>
      <c r="P40" s="3"/>
      <c r="Q40" s="3"/>
      <c r="R40" s="3"/>
      <c r="S40" s="3"/>
      <c r="T40" s="138"/>
      <c r="U40" s="138"/>
    </row>
    <row r="41" spans="1:21" x14ac:dyDescent="0.2">
      <c r="A41" s="29"/>
      <c r="B41" s="59">
        <v>33</v>
      </c>
      <c r="C41" s="94"/>
      <c r="D41" s="95"/>
      <c r="E41" s="62"/>
      <c r="F41" s="199"/>
      <c r="G41" s="63">
        <f t="shared" si="0"/>
        <v>0</v>
      </c>
      <c r="H41" s="29"/>
      <c r="I41" s="3"/>
      <c r="J41" s="3"/>
      <c r="K41" s="3"/>
      <c r="L41" s="3"/>
      <c r="M41" s="3"/>
      <c r="N41" s="3"/>
      <c r="O41" s="76"/>
      <c r="P41" s="3"/>
      <c r="Q41" s="3"/>
      <c r="R41" s="3"/>
      <c r="S41" s="3"/>
      <c r="T41" s="138"/>
      <c r="U41" s="138"/>
    </row>
    <row r="42" spans="1:21" x14ac:dyDescent="0.2">
      <c r="A42" s="29"/>
      <c r="B42" s="59">
        <v>34</v>
      </c>
      <c r="C42" s="94"/>
      <c r="D42" s="95"/>
      <c r="E42" s="62"/>
      <c r="F42" s="199"/>
      <c r="G42" s="63">
        <f t="shared" si="0"/>
        <v>0</v>
      </c>
      <c r="H42" s="29"/>
      <c r="I42" s="3"/>
      <c r="J42" s="3"/>
      <c r="K42" s="3"/>
      <c r="L42" s="3"/>
      <c r="M42" s="3"/>
      <c r="N42" s="3"/>
      <c r="O42" s="76"/>
      <c r="P42" s="3"/>
      <c r="Q42" s="3"/>
      <c r="R42" s="3"/>
      <c r="S42" s="3"/>
      <c r="T42" s="138"/>
      <c r="U42" s="138"/>
    </row>
    <row r="43" spans="1:21" x14ac:dyDescent="0.2">
      <c r="A43" s="29"/>
      <c r="B43" s="59">
        <v>35</v>
      </c>
      <c r="C43" s="94"/>
      <c r="D43" s="95"/>
      <c r="E43" s="62"/>
      <c r="F43" s="199"/>
      <c r="G43" s="63">
        <f t="shared" si="0"/>
        <v>0</v>
      </c>
      <c r="H43" s="29"/>
      <c r="I43" s="3"/>
      <c r="J43" s="3"/>
      <c r="K43" s="3"/>
      <c r="L43" s="3"/>
      <c r="M43" s="3"/>
      <c r="N43" s="3"/>
      <c r="O43" s="76"/>
      <c r="P43" s="3"/>
      <c r="Q43" s="3"/>
      <c r="R43" s="3"/>
      <c r="S43" s="3"/>
      <c r="T43" s="138"/>
      <c r="U43" s="138"/>
    </row>
    <row r="44" spans="1:21" x14ac:dyDescent="0.2">
      <c r="A44" s="29"/>
      <c r="B44" s="59">
        <v>36</v>
      </c>
      <c r="C44" s="94"/>
      <c r="D44" s="95"/>
      <c r="E44" s="62"/>
      <c r="F44" s="199"/>
      <c r="G44" s="63">
        <f t="shared" si="0"/>
        <v>0</v>
      </c>
      <c r="H44" s="29"/>
      <c r="I44" s="3"/>
      <c r="J44" s="3"/>
      <c r="K44" s="3"/>
      <c r="L44" s="3"/>
      <c r="M44" s="3"/>
      <c r="N44" s="3"/>
      <c r="O44" s="76"/>
      <c r="P44" s="3"/>
      <c r="Q44" s="3"/>
      <c r="R44" s="3"/>
      <c r="S44" s="3"/>
      <c r="T44" s="138"/>
      <c r="U44" s="138"/>
    </row>
    <row r="45" spans="1:21" x14ac:dyDescent="0.2">
      <c r="A45" s="29"/>
      <c r="B45" s="59">
        <v>37</v>
      </c>
      <c r="C45" s="94"/>
      <c r="D45" s="95"/>
      <c r="E45" s="62"/>
      <c r="F45" s="199"/>
      <c r="G45" s="63">
        <f t="shared" si="0"/>
        <v>0</v>
      </c>
      <c r="H45" s="29"/>
      <c r="I45" s="3"/>
      <c r="J45" s="3"/>
      <c r="K45" s="3"/>
      <c r="L45" s="3"/>
      <c r="M45" s="3"/>
      <c r="N45" s="3"/>
      <c r="O45" s="76"/>
      <c r="P45" s="3"/>
      <c r="Q45" s="3"/>
      <c r="R45" s="3"/>
      <c r="S45" s="3"/>
      <c r="T45" s="138"/>
      <c r="U45" s="138"/>
    </row>
    <row r="46" spans="1:21" x14ac:dyDescent="0.2">
      <c r="A46" s="29"/>
      <c r="B46" s="59">
        <v>38</v>
      </c>
      <c r="C46" s="94"/>
      <c r="D46" s="95"/>
      <c r="E46" s="62"/>
      <c r="F46" s="199"/>
      <c r="G46" s="63">
        <f t="shared" si="0"/>
        <v>0</v>
      </c>
      <c r="H46" s="29"/>
      <c r="I46" s="3"/>
      <c r="J46" s="3"/>
      <c r="K46" s="3"/>
      <c r="L46" s="3"/>
      <c r="M46" s="3"/>
      <c r="N46" s="3"/>
      <c r="O46" s="76"/>
      <c r="P46" s="3"/>
      <c r="Q46" s="3"/>
      <c r="R46" s="3"/>
      <c r="S46" s="3"/>
      <c r="T46" s="138"/>
      <c r="U46" s="138"/>
    </row>
    <row r="47" spans="1:21" x14ac:dyDescent="0.2">
      <c r="A47" s="29"/>
      <c r="B47" s="59">
        <v>39</v>
      </c>
      <c r="C47" s="94"/>
      <c r="D47" s="95"/>
      <c r="E47" s="62"/>
      <c r="F47" s="199"/>
      <c r="G47" s="63">
        <f t="shared" si="0"/>
        <v>0</v>
      </c>
      <c r="H47" s="29"/>
      <c r="I47" s="3"/>
      <c r="J47" s="3"/>
      <c r="K47" s="3"/>
      <c r="L47" s="3"/>
      <c r="M47" s="3"/>
      <c r="N47" s="3"/>
      <c r="O47" s="76"/>
      <c r="P47" s="3"/>
      <c r="Q47" s="3"/>
      <c r="R47" s="3"/>
      <c r="S47" s="3"/>
      <c r="T47" s="138"/>
      <c r="U47" s="138"/>
    </row>
    <row r="48" spans="1:21" x14ac:dyDescent="0.2">
      <c r="A48" s="29"/>
      <c r="B48" s="59">
        <v>40</v>
      </c>
      <c r="C48" s="94"/>
      <c r="D48" s="95"/>
      <c r="E48" s="62"/>
      <c r="F48" s="199"/>
      <c r="G48" s="63">
        <f t="shared" si="0"/>
        <v>0</v>
      </c>
      <c r="H48" s="29"/>
      <c r="I48" s="3"/>
      <c r="J48" s="3"/>
      <c r="K48" s="3"/>
      <c r="L48" s="3"/>
      <c r="M48" s="3"/>
      <c r="N48" s="3"/>
      <c r="O48" s="76"/>
      <c r="P48" s="3"/>
      <c r="Q48" s="3"/>
      <c r="R48" s="3"/>
      <c r="S48" s="3"/>
      <c r="T48" s="138"/>
      <c r="U48" s="138"/>
    </row>
    <row r="49" spans="1:21" x14ac:dyDescent="0.2">
      <c r="A49" s="29"/>
      <c r="B49" s="59">
        <v>41</v>
      </c>
      <c r="C49" s="94"/>
      <c r="D49" s="95"/>
      <c r="E49" s="62"/>
      <c r="F49" s="199"/>
      <c r="G49" s="63">
        <f t="shared" si="0"/>
        <v>0</v>
      </c>
      <c r="H49" s="29"/>
      <c r="I49" s="3"/>
      <c r="J49" s="3"/>
      <c r="K49" s="3"/>
      <c r="L49" s="3"/>
      <c r="M49" s="3"/>
      <c r="N49" s="3"/>
      <c r="O49" s="76"/>
      <c r="P49" s="3"/>
      <c r="Q49" s="3"/>
      <c r="R49" s="3"/>
      <c r="S49" s="3"/>
      <c r="T49" s="138"/>
      <c r="U49" s="138"/>
    </row>
    <row r="50" spans="1:21" x14ac:dyDescent="0.2">
      <c r="A50" s="29"/>
      <c r="B50" s="59">
        <v>42</v>
      </c>
      <c r="C50" s="94"/>
      <c r="D50" s="95"/>
      <c r="E50" s="62"/>
      <c r="F50" s="199"/>
      <c r="G50" s="63">
        <f t="shared" si="0"/>
        <v>0</v>
      </c>
      <c r="H50" s="29"/>
      <c r="I50" s="3"/>
      <c r="J50" s="3"/>
      <c r="K50" s="3"/>
      <c r="L50" s="3"/>
      <c r="M50" s="3"/>
      <c r="N50" s="3"/>
      <c r="O50" s="76"/>
      <c r="P50" s="3"/>
      <c r="Q50" s="3"/>
      <c r="R50" s="3"/>
      <c r="S50" s="3"/>
      <c r="T50" s="138"/>
      <c r="U50" s="138"/>
    </row>
    <row r="51" spans="1:21" x14ac:dyDescent="0.2">
      <c r="A51" s="29"/>
      <c r="B51" s="59">
        <v>43</v>
      </c>
      <c r="C51" s="94"/>
      <c r="D51" s="95"/>
      <c r="E51" s="62"/>
      <c r="F51" s="199"/>
      <c r="G51" s="63">
        <f t="shared" si="0"/>
        <v>0</v>
      </c>
      <c r="H51" s="29"/>
      <c r="I51" s="3"/>
      <c r="J51" s="3"/>
      <c r="K51" s="3"/>
      <c r="L51" s="3"/>
      <c r="M51" s="3"/>
      <c r="N51" s="3"/>
      <c r="O51" s="76"/>
      <c r="P51" s="3"/>
      <c r="Q51" s="3"/>
      <c r="R51" s="3"/>
      <c r="S51" s="3"/>
      <c r="T51" s="138"/>
      <c r="U51" s="138"/>
    </row>
    <row r="52" spans="1:21" x14ac:dyDescent="0.2">
      <c r="A52" s="29"/>
      <c r="B52" s="59">
        <v>44</v>
      </c>
      <c r="C52" s="94"/>
      <c r="D52" s="95"/>
      <c r="E52" s="62"/>
      <c r="F52" s="199"/>
      <c r="G52" s="63">
        <f t="shared" si="0"/>
        <v>0</v>
      </c>
      <c r="H52" s="29"/>
      <c r="I52" s="3"/>
      <c r="J52" s="3"/>
      <c r="K52" s="3"/>
      <c r="L52" s="3"/>
      <c r="M52" s="3"/>
      <c r="N52" s="3"/>
      <c r="O52" s="76"/>
      <c r="P52" s="3"/>
      <c r="Q52" s="3"/>
      <c r="R52" s="3"/>
      <c r="S52" s="3"/>
      <c r="T52" s="138"/>
      <c r="U52" s="138"/>
    </row>
    <row r="53" spans="1:21" x14ac:dyDescent="0.2">
      <c r="A53" s="29"/>
      <c r="B53" s="59">
        <v>45</v>
      </c>
      <c r="C53" s="94"/>
      <c r="D53" s="95"/>
      <c r="E53" s="62"/>
      <c r="F53" s="199"/>
      <c r="G53" s="63">
        <f t="shared" si="0"/>
        <v>0</v>
      </c>
      <c r="H53" s="29"/>
      <c r="I53" s="3"/>
      <c r="J53" s="3"/>
      <c r="K53" s="3"/>
      <c r="L53" s="3"/>
      <c r="M53" s="3"/>
      <c r="N53" s="3"/>
      <c r="O53" s="76"/>
      <c r="P53" s="3"/>
      <c r="Q53" s="3"/>
      <c r="R53" s="3"/>
      <c r="S53" s="3"/>
      <c r="T53" s="138"/>
      <c r="U53" s="138"/>
    </row>
    <row r="54" spans="1:21" x14ac:dyDescent="0.2">
      <c r="A54" s="29"/>
      <c r="B54" s="59">
        <v>46</v>
      </c>
      <c r="C54" s="94"/>
      <c r="D54" s="95"/>
      <c r="E54" s="62"/>
      <c r="F54" s="199"/>
      <c r="G54" s="63">
        <f t="shared" si="0"/>
        <v>0</v>
      </c>
      <c r="H54" s="29"/>
      <c r="I54" s="3"/>
      <c r="J54" s="3"/>
      <c r="K54" s="3"/>
      <c r="L54" s="3"/>
      <c r="M54" s="3"/>
      <c r="N54" s="3"/>
      <c r="O54" s="76"/>
      <c r="P54" s="3"/>
      <c r="Q54" s="3"/>
      <c r="R54" s="3"/>
      <c r="S54" s="3"/>
      <c r="T54" s="138"/>
      <c r="U54" s="138"/>
    </row>
    <row r="55" spans="1:21" x14ac:dyDescent="0.2">
      <c r="A55" s="29"/>
      <c r="B55" s="59">
        <v>47</v>
      </c>
      <c r="C55" s="94"/>
      <c r="D55" s="95"/>
      <c r="E55" s="62"/>
      <c r="F55" s="199"/>
      <c r="G55" s="63">
        <f t="shared" si="0"/>
        <v>0</v>
      </c>
      <c r="H55" s="29"/>
      <c r="I55" s="3"/>
      <c r="J55" s="3"/>
      <c r="K55" s="3"/>
      <c r="L55" s="3"/>
      <c r="M55" s="3"/>
      <c r="N55" s="3"/>
      <c r="O55" s="3"/>
      <c r="P55" s="3"/>
      <c r="Q55" s="3"/>
      <c r="R55" s="3"/>
      <c r="S55" s="3"/>
      <c r="T55" s="138"/>
      <c r="U55" s="138"/>
    </row>
    <row r="56" spans="1:21" x14ac:dyDescent="0.2">
      <c r="A56" s="29"/>
      <c r="B56" s="59">
        <v>48</v>
      </c>
      <c r="C56" s="94"/>
      <c r="D56" s="95"/>
      <c r="E56" s="62"/>
      <c r="F56" s="199"/>
      <c r="G56" s="63">
        <f t="shared" si="0"/>
        <v>0</v>
      </c>
      <c r="H56" s="29"/>
      <c r="I56" s="3"/>
      <c r="J56" s="3"/>
      <c r="K56" s="3"/>
      <c r="L56" s="3"/>
      <c r="M56" s="3"/>
      <c r="N56" s="3"/>
      <c r="O56" s="3"/>
      <c r="P56" s="3"/>
      <c r="Q56" s="3"/>
      <c r="R56" s="3"/>
      <c r="S56" s="3"/>
      <c r="T56" s="138"/>
      <c r="U56" s="138"/>
    </row>
    <row r="57" spans="1:21" x14ac:dyDescent="0.2">
      <c r="A57" s="29"/>
      <c r="B57" s="59">
        <v>49</v>
      </c>
      <c r="C57" s="94"/>
      <c r="D57" s="95"/>
      <c r="E57" s="62"/>
      <c r="F57" s="199"/>
      <c r="G57" s="63">
        <f t="shared" si="0"/>
        <v>0</v>
      </c>
      <c r="H57" s="29"/>
      <c r="I57" s="3"/>
      <c r="J57" s="3"/>
      <c r="K57" s="3"/>
      <c r="L57" s="3"/>
      <c r="M57" s="3"/>
      <c r="N57" s="3"/>
      <c r="O57" s="3"/>
      <c r="P57" s="3"/>
      <c r="Q57" s="3"/>
      <c r="R57" s="3"/>
      <c r="S57" s="3"/>
      <c r="T57" s="138"/>
      <c r="U57" s="138"/>
    </row>
    <row r="58" spans="1:21" x14ac:dyDescent="0.2">
      <c r="A58" s="29"/>
      <c r="B58" s="59">
        <v>50</v>
      </c>
      <c r="C58" s="94"/>
      <c r="D58" s="95"/>
      <c r="E58" s="62"/>
      <c r="F58" s="199"/>
      <c r="G58" s="63">
        <f t="shared" si="0"/>
        <v>0</v>
      </c>
      <c r="H58" s="29"/>
      <c r="I58" s="3"/>
      <c r="J58" s="3"/>
      <c r="K58" s="3"/>
      <c r="L58" s="3"/>
      <c r="M58" s="3"/>
      <c r="N58" s="3"/>
      <c r="O58" s="3"/>
      <c r="P58" s="3"/>
      <c r="Q58" s="3"/>
      <c r="R58" s="3"/>
      <c r="S58" s="3"/>
      <c r="T58" s="138"/>
      <c r="U58" s="138"/>
    </row>
    <row r="59" spans="1:21" x14ac:dyDescent="0.2">
      <c r="A59" s="29"/>
      <c r="B59" s="59">
        <v>51</v>
      </c>
      <c r="C59" s="94"/>
      <c r="D59" s="95"/>
      <c r="E59" s="62"/>
      <c r="F59" s="199"/>
      <c r="G59" s="63">
        <f t="shared" si="0"/>
        <v>0</v>
      </c>
      <c r="H59" s="29"/>
      <c r="I59" s="3"/>
      <c r="J59" s="3"/>
      <c r="K59" s="3"/>
      <c r="L59" s="3"/>
      <c r="M59" s="3"/>
      <c r="N59" s="3"/>
      <c r="O59" s="3"/>
      <c r="P59" s="3"/>
      <c r="Q59" s="3"/>
      <c r="R59" s="3"/>
      <c r="S59" s="3"/>
      <c r="T59" s="138"/>
      <c r="U59" s="138"/>
    </row>
    <row r="60" spans="1:21" x14ac:dyDescent="0.2">
      <c r="A60" s="29"/>
      <c r="B60" s="59">
        <v>52</v>
      </c>
      <c r="C60" s="94"/>
      <c r="D60" s="95"/>
      <c r="E60" s="62"/>
      <c r="F60" s="199"/>
      <c r="G60" s="63">
        <f t="shared" si="0"/>
        <v>0</v>
      </c>
      <c r="H60" s="29"/>
      <c r="I60" s="3"/>
      <c r="J60" s="3"/>
      <c r="K60" s="3"/>
      <c r="L60" s="3"/>
      <c r="M60" s="3"/>
      <c r="N60" s="3"/>
      <c r="O60" s="3"/>
      <c r="P60" s="3"/>
      <c r="Q60" s="3"/>
      <c r="R60" s="3"/>
      <c r="S60" s="3"/>
      <c r="T60" s="138"/>
      <c r="U60" s="138"/>
    </row>
    <row r="61" spans="1:21" x14ac:dyDescent="0.2">
      <c r="A61" s="29"/>
      <c r="B61" s="59">
        <v>53</v>
      </c>
      <c r="C61" s="94"/>
      <c r="D61" s="95"/>
      <c r="E61" s="62"/>
      <c r="F61" s="199"/>
      <c r="G61" s="63">
        <f t="shared" si="0"/>
        <v>0</v>
      </c>
      <c r="H61" s="29"/>
      <c r="I61" s="3"/>
      <c r="J61" s="3"/>
      <c r="K61" s="3"/>
      <c r="L61" s="3"/>
      <c r="M61" s="3"/>
      <c r="N61" s="3"/>
      <c r="O61" s="3"/>
      <c r="P61" s="3"/>
      <c r="Q61" s="3"/>
      <c r="R61" s="3"/>
      <c r="S61" s="3"/>
      <c r="T61" s="138"/>
      <c r="U61" s="138"/>
    </row>
    <row r="62" spans="1:21" x14ac:dyDescent="0.2">
      <c r="A62" s="29"/>
      <c r="B62" s="59">
        <v>54</v>
      </c>
      <c r="C62" s="94"/>
      <c r="D62" s="95"/>
      <c r="E62" s="62"/>
      <c r="F62" s="199"/>
      <c r="G62" s="63">
        <f t="shared" si="0"/>
        <v>0</v>
      </c>
      <c r="H62" s="29"/>
      <c r="I62" s="3"/>
      <c r="J62" s="3"/>
      <c r="K62" s="3"/>
      <c r="L62" s="3"/>
      <c r="M62" s="3"/>
      <c r="N62" s="3"/>
      <c r="O62" s="3"/>
      <c r="P62" s="3"/>
      <c r="Q62" s="3"/>
      <c r="R62" s="3"/>
      <c r="S62" s="3"/>
      <c r="T62" s="138"/>
      <c r="U62" s="138"/>
    </row>
    <row r="63" spans="1:21" x14ac:dyDescent="0.2">
      <c r="A63" s="29"/>
      <c r="B63" s="59">
        <v>55</v>
      </c>
      <c r="C63" s="94"/>
      <c r="D63" s="95"/>
      <c r="E63" s="62"/>
      <c r="F63" s="199"/>
      <c r="G63" s="63">
        <f t="shared" si="0"/>
        <v>0</v>
      </c>
      <c r="H63" s="29"/>
      <c r="I63" s="3"/>
      <c r="J63" s="3"/>
      <c r="K63" s="3"/>
      <c r="L63" s="3"/>
      <c r="M63" s="3"/>
      <c r="N63" s="3"/>
      <c r="O63" s="3"/>
      <c r="P63" s="3"/>
      <c r="Q63" s="3"/>
      <c r="R63" s="3"/>
      <c r="S63" s="3"/>
      <c r="T63" s="138"/>
      <c r="U63" s="138"/>
    </row>
    <row r="64" spans="1:21" x14ac:dyDescent="0.2">
      <c r="A64" s="29"/>
      <c r="B64" s="59">
        <v>56</v>
      </c>
      <c r="C64" s="94"/>
      <c r="D64" s="95"/>
      <c r="E64" s="62"/>
      <c r="F64" s="199"/>
      <c r="G64" s="63">
        <f t="shared" si="0"/>
        <v>0</v>
      </c>
      <c r="H64" s="29"/>
      <c r="I64" s="3"/>
      <c r="J64" s="3"/>
      <c r="K64" s="3"/>
      <c r="L64" s="3"/>
      <c r="M64" s="3"/>
      <c r="N64" s="3"/>
      <c r="O64" s="3"/>
      <c r="P64" s="3"/>
      <c r="Q64" s="3"/>
      <c r="R64" s="3"/>
      <c r="S64" s="3"/>
      <c r="T64" s="138"/>
      <c r="U64" s="138"/>
    </row>
    <row r="65" spans="1:21" x14ac:dyDescent="0.2">
      <c r="A65" s="29"/>
      <c r="B65" s="59">
        <v>57</v>
      </c>
      <c r="C65" s="94"/>
      <c r="D65" s="95"/>
      <c r="E65" s="62"/>
      <c r="F65" s="199"/>
      <c r="G65" s="63">
        <f t="shared" si="0"/>
        <v>0</v>
      </c>
      <c r="H65" s="29"/>
      <c r="I65" s="3"/>
      <c r="J65" s="3"/>
      <c r="K65" s="3"/>
      <c r="L65" s="3"/>
      <c r="M65" s="3"/>
      <c r="N65" s="3"/>
      <c r="O65" s="3"/>
      <c r="P65" s="3"/>
      <c r="Q65" s="3"/>
      <c r="R65" s="3"/>
      <c r="S65" s="3"/>
      <c r="T65" s="138"/>
      <c r="U65" s="138"/>
    </row>
    <row r="66" spans="1:21" x14ac:dyDescent="0.2">
      <c r="A66" s="29"/>
      <c r="B66" s="59">
        <v>58</v>
      </c>
      <c r="C66" s="94"/>
      <c r="D66" s="95"/>
      <c r="E66" s="62"/>
      <c r="F66" s="199"/>
      <c r="G66" s="63">
        <f t="shared" si="0"/>
        <v>0</v>
      </c>
      <c r="H66" s="29"/>
      <c r="I66" s="3"/>
      <c r="J66" s="3"/>
      <c r="K66" s="3"/>
      <c r="L66" s="3"/>
      <c r="M66" s="3"/>
      <c r="N66" s="3"/>
      <c r="O66" s="3"/>
      <c r="P66" s="3"/>
      <c r="Q66" s="3"/>
      <c r="R66" s="3"/>
      <c r="S66" s="3"/>
      <c r="T66" s="138"/>
      <c r="U66" s="138"/>
    </row>
    <row r="67" spans="1:21" x14ac:dyDescent="0.2">
      <c r="A67" s="29"/>
      <c r="B67" s="59">
        <v>59</v>
      </c>
      <c r="C67" s="94"/>
      <c r="D67" s="95"/>
      <c r="E67" s="62"/>
      <c r="F67" s="199"/>
      <c r="G67" s="63">
        <f t="shared" si="0"/>
        <v>0</v>
      </c>
      <c r="H67" s="29"/>
      <c r="I67" s="3"/>
      <c r="J67" s="3"/>
      <c r="K67" s="3"/>
      <c r="L67" s="3"/>
      <c r="M67" s="3"/>
      <c r="N67" s="3"/>
      <c r="O67" s="3"/>
      <c r="P67" s="3"/>
      <c r="Q67" s="3"/>
      <c r="R67" s="3"/>
      <c r="S67" s="3"/>
      <c r="T67" s="138"/>
      <c r="U67" s="138"/>
    </row>
    <row r="68" spans="1:21" x14ac:dyDescent="0.2">
      <c r="A68" s="29"/>
      <c r="B68" s="59">
        <v>60</v>
      </c>
      <c r="C68" s="94"/>
      <c r="D68" s="95"/>
      <c r="E68" s="62"/>
      <c r="F68" s="199"/>
      <c r="G68" s="63">
        <f t="shared" si="0"/>
        <v>0</v>
      </c>
      <c r="H68" s="29"/>
      <c r="I68" s="3"/>
      <c r="J68" s="3"/>
      <c r="K68" s="3"/>
      <c r="L68" s="3"/>
      <c r="M68" s="3"/>
      <c r="N68" s="3"/>
      <c r="O68" s="3"/>
      <c r="P68" s="3"/>
      <c r="Q68" s="3"/>
      <c r="R68" s="3"/>
      <c r="S68" s="3"/>
      <c r="T68" s="138"/>
      <c r="U68" s="138"/>
    </row>
    <row r="69" spans="1:21" x14ac:dyDescent="0.2">
      <c r="A69" s="29"/>
      <c r="B69" s="59">
        <v>61</v>
      </c>
      <c r="C69" s="94"/>
      <c r="D69" s="95"/>
      <c r="E69" s="62"/>
      <c r="F69" s="199"/>
      <c r="G69" s="63">
        <f t="shared" si="0"/>
        <v>0</v>
      </c>
      <c r="H69" s="29"/>
      <c r="I69" s="3"/>
      <c r="J69" s="3"/>
      <c r="K69" s="3"/>
      <c r="L69" s="3"/>
      <c r="M69" s="3"/>
      <c r="N69" s="3"/>
      <c r="O69" s="3"/>
      <c r="P69" s="3"/>
      <c r="Q69" s="3"/>
      <c r="R69" s="3"/>
      <c r="S69" s="3"/>
      <c r="T69" s="138"/>
      <c r="U69" s="138"/>
    </row>
    <row r="70" spans="1:21" x14ac:dyDescent="0.2">
      <c r="A70" s="29"/>
      <c r="B70" s="59">
        <v>62</v>
      </c>
      <c r="C70" s="94"/>
      <c r="D70" s="95"/>
      <c r="E70" s="62"/>
      <c r="F70" s="199"/>
      <c r="G70" s="63">
        <f t="shared" si="0"/>
        <v>0</v>
      </c>
      <c r="H70" s="29"/>
      <c r="I70" s="3"/>
      <c r="J70" s="3"/>
      <c r="K70" s="3"/>
      <c r="L70" s="3"/>
      <c r="M70" s="3"/>
      <c r="N70" s="3"/>
      <c r="O70" s="3"/>
      <c r="P70" s="3"/>
      <c r="Q70" s="3"/>
      <c r="R70" s="3"/>
      <c r="S70" s="3"/>
      <c r="T70" s="138"/>
      <c r="U70" s="138"/>
    </row>
    <row r="71" spans="1:21" x14ac:dyDescent="0.2">
      <c r="A71" s="29"/>
      <c r="B71" s="59">
        <v>63</v>
      </c>
      <c r="C71" s="94"/>
      <c r="D71" s="95"/>
      <c r="E71" s="62"/>
      <c r="F71" s="199"/>
      <c r="G71" s="63">
        <f t="shared" si="0"/>
        <v>0</v>
      </c>
      <c r="H71" s="29"/>
      <c r="I71" s="3"/>
      <c r="J71" s="3"/>
      <c r="K71" s="3"/>
      <c r="L71" s="3"/>
      <c r="M71" s="3"/>
      <c r="N71" s="3"/>
      <c r="O71" s="3"/>
      <c r="P71" s="3"/>
      <c r="Q71" s="3"/>
      <c r="R71" s="3"/>
      <c r="S71" s="3"/>
      <c r="T71" s="138"/>
      <c r="U71" s="138"/>
    </row>
    <row r="72" spans="1:21" x14ac:dyDescent="0.2">
      <c r="A72" s="29"/>
      <c r="B72" s="59">
        <v>64</v>
      </c>
      <c r="C72" s="94"/>
      <c r="D72" s="95"/>
      <c r="E72" s="62"/>
      <c r="F72" s="199"/>
      <c r="G72" s="63">
        <f t="shared" si="0"/>
        <v>0</v>
      </c>
      <c r="H72" s="29"/>
      <c r="I72" s="3"/>
      <c r="J72" s="3"/>
      <c r="K72" s="3"/>
      <c r="L72" s="3"/>
      <c r="M72" s="3"/>
      <c r="N72" s="3"/>
      <c r="O72" s="3"/>
      <c r="P72" s="3"/>
      <c r="Q72" s="3"/>
      <c r="R72" s="3"/>
      <c r="S72" s="3"/>
      <c r="T72" s="138"/>
      <c r="U72" s="138"/>
    </row>
    <row r="73" spans="1:21" x14ac:dyDescent="0.2">
      <c r="A73" s="29"/>
      <c r="B73" s="59">
        <v>65</v>
      </c>
      <c r="C73" s="94"/>
      <c r="D73" s="95"/>
      <c r="E73" s="62"/>
      <c r="F73" s="199"/>
      <c r="G73" s="63">
        <f t="shared" si="0"/>
        <v>0</v>
      </c>
      <c r="H73" s="29"/>
      <c r="I73" s="3"/>
      <c r="J73" s="3"/>
      <c r="K73" s="3"/>
      <c r="L73" s="3"/>
      <c r="M73" s="3"/>
      <c r="N73" s="3"/>
      <c r="O73" s="3"/>
      <c r="P73" s="3"/>
      <c r="Q73" s="3"/>
      <c r="R73" s="3"/>
      <c r="S73" s="3"/>
      <c r="T73" s="138"/>
      <c r="U73" s="138"/>
    </row>
    <row r="74" spans="1:21" x14ac:dyDescent="0.2">
      <c r="A74" s="29"/>
      <c r="B74" s="59">
        <v>66</v>
      </c>
      <c r="C74" s="94"/>
      <c r="D74" s="95"/>
      <c r="E74" s="62"/>
      <c r="F74" s="199"/>
      <c r="G74" s="63">
        <f t="shared" ref="G74:G137" si="1">IF(C74=0,0,IF(D74=0,0,IF(E74=0,0,15)))</f>
        <v>0</v>
      </c>
      <c r="H74" s="29"/>
      <c r="I74" s="3"/>
      <c r="J74" s="3"/>
      <c r="K74" s="3"/>
      <c r="L74" s="3"/>
      <c r="M74" s="3"/>
      <c r="N74" s="3"/>
      <c r="O74" s="3"/>
      <c r="P74" s="3"/>
      <c r="Q74" s="3"/>
      <c r="R74" s="3"/>
      <c r="S74" s="3"/>
      <c r="T74" s="138"/>
      <c r="U74" s="138"/>
    </row>
    <row r="75" spans="1:21" x14ac:dyDescent="0.2">
      <c r="A75" s="29"/>
      <c r="B75" s="59">
        <v>67</v>
      </c>
      <c r="C75" s="94"/>
      <c r="D75" s="95"/>
      <c r="E75" s="62"/>
      <c r="F75" s="199"/>
      <c r="G75" s="63">
        <f t="shared" si="1"/>
        <v>0</v>
      </c>
      <c r="H75" s="29"/>
      <c r="I75" s="3"/>
      <c r="J75" s="3"/>
      <c r="K75" s="3"/>
      <c r="L75" s="3"/>
      <c r="M75" s="3"/>
      <c r="N75" s="3"/>
      <c r="O75" s="3"/>
      <c r="P75" s="3"/>
      <c r="Q75" s="3"/>
      <c r="R75" s="3"/>
      <c r="S75" s="3"/>
      <c r="T75" s="138"/>
      <c r="U75" s="138"/>
    </row>
    <row r="76" spans="1:21" x14ac:dyDescent="0.2">
      <c r="A76" s="29"/>
      <c r="B76" s="59">
        <v>68</v>
      </c>
      <c r="C76" s="94"/>
      <c r="D76" s="95"/>
      <c r="E76" s="62"/>
      <c r="F76" s="199"/>
      <c r="G76" s="63">
        <f t="shared" si="1"/>
        <v>0</v>
      </c>
      <c r="H76" s="29"/>
      <c r="I76" s="3"/>
      <c r="J76" s="3"/>
      <c r="K76" s="3"/>
      <c r="L76" s="3"/>
      <c r="M76" s="3"/>
      <c r="N76" s="3"/>
      <c r="O76" s="3"/>
      <c r="P76" s="3"/>
      <c r="Q76" s="3"/>
      <c r="R76" s="3"/>
      <c r="S76" s="3"/>
      <c r="T76" s="138"/>
      <c r="U76" s="138"/>
    </row>
    <row r="77" spans="1:21" x14ac:dyDescent="0.2">
      <c r="A77" s="29"/>
      <c r="B77" s="59">
        <v>69</v>
      </c>
      <c r="C77" s="94"/>
      <c r="D77" s="95"/>
      <c r="E77" s="62"/>
      <c r="F77" s="199"/>
      <c r="G77" s="63">
        <f t="shared" si="1"/>
        <v>0</v>
      </c>
      <c r="H77" s="29"/>
      <c r="I77" s="3"/>
      <c r="J77" s="3"/>
      <c r="K77" s="3"/>
      <c r="L77" s="3"/>
      <c r="M77" s="3"/>
      <c r="N77" s="3"/>
      <c r="O77" s="3"/>
      <c r="P77" s="3"/>
      <c r="Q77" s="3"/>
      <c r="R77" s="3"/>
      <c r="S77" s="3"/>
      <c r="T77" s="138"/>
      <c r="U77" s="138"/>
    </row>
    <row r="78" spans="1:21" x14ac:dyDescent="0.2">
      <c r="A78" s="29"/>
      <c r="B78" s="59">
        <v>70</v>
      </c>
      <c r="C78" s="94"/>
      <c r="D78" s="95"/>
      <c r="E78" s="62"/>
      <c r="F78" s="199"/>
      <c r="G78" s="63">
        <f t="shared" si="1"/>
        <v>0</v>
      </c>
      <c r="H78" s="29"/>
      <c r="I78" s="3"/>
      <c r="J78" s="3"/>
      <c r="K78" s="3"/>
      <c r="L78" s="3"/>
      <c r="M78" s="3"/>
      <c r="N78" s="3"/>
      <c r="O78" s="3"/>
      <c r="P78" s="3"/>
      <c r="Q78" s="3"/>
      <c r="R78" s="3"/>
      <c r="S78" s="3"/>
      <c r="T78" s="138"/>
      <c r="U78" s="138"/>
    </row>
    <row r="79" spans="1:21" x14ac:dyDescent="0.2">
      <c r="A79" s="29"/>
      <c r="B79" s="59">
        <v>71</v>
      </c>
      <c r="C79" s="94"/>
      <c r="D79" s="95"/>
      <c r="E79" s="62"/>
      <c r="F79" s="199"/>
      <c r="G79" s="63">
        <f t="shared" si="1"/>
        <v>0</v>
      </c>
      <c r="H79" s="29"/>
      <c r="I79" s="3"/>
      <c r="J79" s="3"/>
      <c r="K79" s="3"/>
      <c r="L79" s="3"/>
      <c r="M79" s="3"/>
      <c r="N79" s="3"/>
      <c r="O79" s="3"/>
      <c r="P79" s="3"/>
      <c r="Q79" s="3"/>
      <c r="R79" s="3"/>
      <c r="S79" s="3"/>
      <c r="T79" s="138"/>
      <c r="U79" s="138"/>
    </row>
    <row r="80" spans="1:21" x14ac:dyDescent="0.2">
      <c r="A80" s="29"/>
      <c r="B80" s="59">
        <v>72</v>
      </c>
      <c r="C80" s="94"/>
      <c r="D80" s="95"/>
      <c r="E80" s="62"/>
      <c r="F80" s="199"/>
      <c r="G80" s="63">
        <f t="shared" si="1"/>
        <v>0</v>
      </c>
      <c r="H80" s="29"/>
      <c r="I80" s="3"/>
      <c r="J80" s="3"/>
      <c r="K80" s="3"/>
      <c r="L80" s="3"/>
      <c r="M80" s="3"/>
      <c r="N80" s="3"/>
      <c r="O80" s="3"/>
      <c r="P80" s="3"/>
      <c r="Q80" s="3"/>
      <c r="R80" s="3"/>
      <c r="S80" s="3"/>
      <c r="T80" s="138"/>
      <c r="U80" s="138"/>
    </row>
    <row r="81" spans="1:21" x14ac:dyDescent="0.2">
      <c r="A81" s="29"/>
      <c r="B81" s="59">
        <v>73</v>
      </c>
      <c r="C81" s="94"/>
      <c r="D81" s="95"/>
      <c r="E81" s="62"/>
      <c r="F81" s="199"/>
      <c r="G81" s="63">
        <f t="shared" si="1"/>
        <v>0</v>
      </c>
      <c r="H81" s="29"/>
      <c r="I81" s="3"/>
      <c r="J81" s="3"/>
      <c r="K81" s="3"/>
      <c r="L81" s="3"/>
      <c r="M81" s="3"/>
      <c r="N81" s="3"/>
      <c r="O81" s="3"/>
      <c r="P81" s="3"/>
      <c r="Q81" s="3"/>
      <c r="R81" s="3"/>
      <c r="S81" s="3"/>
      <c r="T81" s="138"/>
      <c r="U81" s="138"/>
    </row>
    <row r="82" spans="1:21" x14ac:dyDescent="0.2">
      <c r="A82" s="29"/>
      <c r="B82" s="59">
        <v>74</v>
      </c>
      <c r="C82" s="94"/>
      <c r="D82" s="95"/>
      <c r="E82" s="62"/>
      <c r="F82" s="199"/>
      <c r="G82" s="63">
        <f t="shared" si="1"/>
        <v>0</v>
      </c>
      <c r="H82" s="29"/>
      <c r="I82" s="3"/>
      <c r="J82" s="3"/>
      <c r="K82" s="3"/>
      <c r="L82" s="3"/>
      <c r="M82" s="3"/>
      <c r="N82" s="3"/>
      <c r="O82" s="3"/>
      <c r="P82" s="3"/>
      <c r="Q82" s="3"/>
      <c r="R82" s="3"/>
      <c r="S82" s="3"/>
      <c r="T82" s="138"/>
      <c r="U82" s="138"/>
    </row>
    <row r="83" spans="1:21" x14ac:dyDescent="0.2">
      <c r="A83" s="29"/>
      <c r="B83" s="59">
        <v>75</v>
      </c>
      <c r="C83" s="94"/>
      <c r="D83" s="95"/>
      <c r="E83" s="62"/>
      <c r="F83" s="199"/>
      <c r="G83" s="63">
        <f t="shared" si="1"/>
        <v>0</v>
      </c>
      <c r="H83" s="29"/>
      <c r="I83" s="3"/>
      <c r="J83" s="3"/>
      <c r="K83" s="3"/>
      <c r="L83" s="3"/>
      <c r="M83" s="3"/>
      <c r="N83" s="3"/>
      <c r="O83" s="3"/>
      <c r="P83" s="3"/>
      <c r="Q83" s="3"/>
      <c r="R83" s="3"/>
      <c r="S83" s="3"/>
      <c r="T83" s="138"/>
      <c r="U83" s="138"/>
    </row>
    <row r="84" spans="1:21" x14ac:dyDescent="0.2">
      <c r="A84" s="29"/>
      <c r="B84" s="59">
        <v>76</v>
      </c>
      <c r="C84" s="94"/>
      <c r="D84" s="95"/>
      <c r="E84" s="62"/>
      <c r="F84" s="199"/>
      <c r="G84" s="63">
        <f t="shared" si="1"/>
        <v>0</v>
      </c>
      <c r="H84" s="29"/>
      <c r="I84" s="3"/>
      <c r="J84" s="3"/>
      <c r="K84" s="3"/>
      <c r="L84" s="3"/>
      <c r="M84" s="3"/>
      <c r="N84" s="3"/>
      <c r="O84" s="3"/>
      <c r="P84" s="3"/>
      <c r="Q84" s="3"/>
      <c r="R84" s="3"/>
      <c r="S84" s="3"/>
      <c r="T84" s="138"/>
      <c r="U84" s="138"/>
    </row>
    <row r="85" spans="1:21" x14ac:dyDescent="0.2">
      <c r="A85" s="29"/>
      <c r="B85" s="59">
        <v>77</v>
      </c>
      <c r="C85" s="94"/>
      <c r="D85" s="95"/>
      <c r="E85" s="62"/>
      <c r="F85" s="199"/>
      <c r="G85" s="63">
        <f t="shared" si="1"/>
        <v>0</v>
      </c>
      <c r="H85" s="29"/>
      <c r="I85" s="3"/>
      <c r="J85" s="3"/>
      <c r="K85" s="3"/>
      <c r="L85" s="3"/>
      <c r="M85" s="3"/>
      <c r="N85" s="3"/>
      <c r="O85" s="3"/>
      <c r="P85" s="3"/>
      <c r="Q85" s="3"/>
      <c r="R85" s="3"/>
      <c r="S85" s="3"/>
      <c r="T85" s="138"/>
      <c r="U85" s="138"/>
    </row>
    <row r="86" spans="1:21" x14ac:dyDescent="0.2">
      <c r="A86" s="29"/>
      <c r="B86" s="59">
        <v>78</v>
      </c>
      <c r="C86" s="94"/>
      <c r="D86" s="95"/>
      <c r="E86" s="62"/>
      <c r="F86" s="199"/>
      <c r="G86" s="63">
        <f t="shared" si="1"/>
        <v>0</v>
      </c>
      <c r="H86" s="29"/>
      <c r="I86" s="3"/>
      <c r="J86" s="3"/>
      <c r="K86" s="3"/>
      <c r="L86" s="3"/>
      <c r="M86" s="3"/>
      <c r="N86" s="3"/>
      <c r="O86" s="3"/>
      <c r="P86" s="3"/>
      <c r="Q86" s="3"/>
      <c r="R86" s="3"/>
      <c r="S86" s="3"/>
      <c r="T86" s="138"/>
      <c r="U86" s="138"/>
    </row>
    <row r="87" spans="1:21" x14ac:dyDescent="0.2">
      <c r="A87" s="29"/>
      <c r="B87" s="59">
        <v>79</v>
      </c>
      <c r="C87" s="94"/>
      <c r="D87" s="95"/>
      <c r="E87" s="62"/>
      <c r="F87" s="199"/>
      <c r="G87" s="63">
        <f t="shared" si="1"/>
        <v>0</v>
      </c>
      <c r="H87" s="29"/>
      <c r="I87" s="3"/>
      <c r="J87" s="3"/>
      <c r="K87" s="3"/>
      <c r="L87" s="3"/>
      <c r="M87" s="3"/>
      <c r="N87" s="3"/>
      <c r="O87" s="3"/>
      <c r="P87" s="3"/>
      <c r="Q87" s="3"/>
      <c r="R87" s="3"/>
      <c r="S87" s="3"/>
      <c r="T87" s="138"/>
      <c r="U87" s="138"/>
    </row>
    <row r="88" spans="1:21" x14ac:dyDescent="0.2">
      <c r="A88" s="29"/>
      <c r="B88" s="59">
        <v>80</v>
      </c>
      <c r="C88" s="94"/>
      <c r="D88" s="95"/>
      <c r="E88" s="62"/>
      <c r="F88" s="199"/>
      <c r="G88" s="63">
        <f t="shared" si="1"/>
        <v>0</v>
      </c>
      <c r="H88" s="29"/>
      <c r="I88" s="3"/>
      <c r="J88" s="3"/>
      <c r="K88" s="3"/>
      <c r="L88" s="3"/>
      <c r="M88" s="3"/>
      <c r="N88" s="3"/>
      <c r="O88" s="3"/>
      <c r="P88" s="3"/>
      <c r="Q88" s="3"/>
      <c r="R88" s="3"/>
      <c r="S88" s="3"/>
      <c r="T88" s="138"/>
      <c r="U88" s="138"/>
    </row>
    <row r="89" spans="1:21" x14ac:dyDescent="0.2">
      <c r="A89" s="29"/>
      <c r="B89" s="59">
        <v>81</v>
      </c>
      <c r="C89" s="94"/>
      <c r="D89" s="95"/>
      <c r="E89" s="62"/>
      <c r="F89" s="199"/>
      <c r="G89" s="63">
        <f t="shared" si="1"/>
        <v>0</v>
      </c>
      <c r="H89" s="29"/>
      <c r="I89" s="3"/>
      <c r="J89" s="3"/>
      <c r="K89" s="3"/>
      <c r="L89" s="3"/>
      <c r="M89" s="3"/>
      <c r="N89" s="3"/>
      <c r="O89" s="3"/>
      <c r="P89" s="3"/>
      <c r="Q89" s="3"/>
      <c r="R89" s="3"/>
      <c r="S89" s="3"/>
      <c r="T89" s="138"/>
      <c r="U89" s="138"/>
    </row>
    <row r="90" spans="1:21" x14ac:dyDescent="0.2">
      <c r="A90" s="29"/>
      <c r="B90" s="59">
        <v>82</v>
      </c>
      <c r="C90" s="94"/>
      <c r="D90" s="95"/>
      <c r="E90" s="62"/>
      <c r="F90" s="199"/>
      <c r="G90" s="63">
        <f t="shared" si="1"/>
        <v>0</v>
      </c>
      <c r="H90" s="29"/>
      <c r="I90" s="3"/>
      <c r="J90" s="3"/>
      <c r="K90" s="3"/>
      <c r="L90" s="3"/>
      <c r="M90" s="3"/>
      <c r="N90" s="3"/>
      <c r="O90" s="3"/>
      <c r="P90" s="3"/>
      <c r="Q90" s="3"/>
      <c r="R90" s="3"/>
      <c r="S90" s="3"/>
      <c r="T90" s="138"/>
      <c r="U90" s="138"/>
    </row>
    <row r="91" spans="1:21" x14ac:dyDescent="0.2">
      <c r="A91" s="29"/>
      <c r="B91" s="59">
        <v>83</v>
      </c>
      <c r="C91" s="94"/>
      <c r="D91" s="95"/>
      <c r="E91" s="62"/>
      <c r="F91" s="199"/>
      <c r="G91" s="63">
        <f t="shared" si="1"/>
        <v>0</v>
      </c>
      <c r="H91" s="29"/>
      <c r="I91" s="3"/>
      <c r="J91" s="3"/>
      <c r="K91" s="3"/>
      <c r="L91" s="3"/>
      <c r="M91" s="3"/>
      <c r="N91" s="3"/>
      <c r="O91" s="3"/>
      <c r="P91" s="3"/>
      <c r="Q91" s="3"/>
      <c r="R91" s="3"/>
      <c r="S91" s="3"/>
      <c r="T91" s="138"/>
      <c r="U91" s="138"/>
    </row>
    <row r="92" spans="1:21" x14ac:dyDescent="0.2">
      <c r="A92" s="29"/>
      <c r="B92" s="59">
        <v>84</v>
      </c>
      <c r="C92" s="94"/>
      <c r="D92" s="95"/>
      <c r="E92" s="62"/>
      <c r="F92" s="199"/>
      <c r="G92" s="63">
        <f t="shared" si="1"/>
        <v>0</v>
      </c>
      <c r="H92" s="29"/>
      <c r="I92" s="3"/>
      <c r="J92" s="3"/>
      <c r="K92" s="3"/>
      <c r="L92" s="3"/>
      <c r="M92" s="3"/>
      <c r="N92" s="3"/>
      <c r="O92" s="3"/>
      <c r="P92" s="3"/>
      <c r="Q92" s="3"/>
      <c r="R92" s="3"/>
      <c r="S92" s="3"/>
      <c r="T92" s="138"/>
      <c r="U92" s="138"/>
    </row>
    <row r="93" spans="1:21" x14ac:dyDescent="0.2">
      <c r="A93" s="29"/>
      <c r="B93" s="59">
        <v>85</v>
      </c>
      <c r="C93" s="94"/>
      <c r="D93" s="95"/>
      <c r="E93" s="62"/>
      <c r="F93" s="199"/>
      <c r="G93" s="63">
        <f t="shared" si="1"/>
        <v>0</v>
      </c>
      <c r="H93" s="29"/>
      <c r="I93" s="3"/>
      <c r="J93" s="3"/>
      <c r="K93" s="3"/>
      <c r="L93" s="3"/>
      <c r="M93" s="3"/>
      <c r="N93" s="3"/>
      <c r="O93" s="3"/>
      <c r="P93" s="3"/>
      <c r="Q93" s="3"/>
      <c r="R93" s="3"/>
      <c r="S93" s="3"/>
      <c r="T93" s="138"/>
      <c r="U93" s="138"/>
    </row>
    <row r="94" spans="1:21" x14ac:dyDescent="0.2">
      <c r="A94" s="29"/>
      <c r="B94" s="59">
        <v>86</v>
      </c>
      <c r="C94" s="94"/>
      <c r="D94" s="95"/>
      <c r="E94" s="62"/>
      <c r="F94" s="199"/>
      <c r="G94" s="63">
        <f t="shared" si="1"/>
        <v>0</v>
      </c>
      <c r="H94" s="29"/>
      <c r="I94" s="3"/>
      <c r="J94" s="3"/>
      <c r="K94" s="3"/>
      <c r="L94" s="3"/>
      <c r="M94" s="3"/>
      <c r="N94" s="3"/>
      <c r="O94" s="3"/>
      <c r="P94" s="3"/>
      <c r="Q94" s="3"/>
      <c r="R94" s="3"/>
      <c r="S94" s="3"/>
      <c r="T94" s="138"/>
      <c r="U94" s="138"/>
    </row>
    <row r="95" spans="1:21" x14ac:dyDescent="0.2">
      <c r="A95" s="29"/>
      <c r="B95" s="59">
        <v>87</v>
      </c>
      <c r="C95" s="94"/>
      <c r="D95" s="95"/>
      <c r="E95" s="62"/>
      <c r="F95" s="199"/>
      <c r="G95" s="63">
        <f t="shared" si="1"/>
        <v>0</v>
      </c>
      <c r="H95" s="29"/>
      <c r="I95" s="3"/>
      <c r="J95" s="3"/>
      <c r="K95" s="3"/>
      <c r="L95" s="3"/>
      <c r="M95" s="3"/>
      <c r="N95" s="3"/>
      <c r="O95" s="3"/>
      <c r="P95" s="3"/>
      <c r="Q95" s="3"/>
      <c r="R95" s="3"/>
      <c r="S95" s="3"/>
      <c r="T95" s="138"/>
      <c r="U95" s="138"/>
    </row>
    <row r="96" spans="1:21" x14ac:dyDescent="0.2">
      <c r="A96" s="29"/>
      <c r="B96" s="59">
        <v>88</v>
      </c>
      <c r="C96" s="94"/>
      <c r="D96" s="95"/>
      <c r="E96" s="62"/>
      <c r="F96" s="199"/>
      <c r="G96" s="63">
        <f t="shared" si="1"/>
        <v>0</v>
      </c>
      <c r="H96" s="29"/>
      <c r="I96" s="3"/>
      <c r="J96" s="3"/>
      <c r="K96" s="3"/>
      <c r="L96" s="3"/>
      <c r="M96" s="3"/>
      <c r="N96" s="3"/>
      <c r="O96" s="3"/>
      <c r="P96" s="3"/>
      <c r="Q96" s="3"/>
      <c r="R96" s="3"/>
      <c r="S96" s="3"/>
      <c r="T96" s="138"/>
      <c r="U96" s="138"/>
    </row>
    <row r="97" spans="1:21" x14ac:dyDescent="0.2">
      <c r="A97" s="29"/>
      <c r="B97" s="59">
        <v>89</v>
      </c>
      <c r="C97" s="94"/>
      <c r="D97" s="95"/>
      <c r="E97" s="62"/>
      <c r="F97" s="199"/>
      <c r="G97" s="63">
        <f t="shared" si="1"/>
        <v>0</v>
      </c>
      <c r="H97" s="29"/>
      <c r="I97" s="3"/>
      <c r="J97" s="3"/>
      <c r="K97" s="3"/>
      <c r="L97" s="3"/>
      <c r="M97" s="3"/>
      <c r="N97" s="3"/>
      <c r="O97" s="3"/>
      <c r="P97" s="3"/>
      <c r="Q97" s="3"/>
      <c r="R97" s="3"/>
      <c r="S97" s="3"/>
      <c r="T97" s="138"/>
      <c r="U97" s="138"/>
    </row>
    <row r="98" spans="1:21" x14ac:dyDescent="0.2">
      <c r="A98" s="29"/>
      <c r="B98" s="59">
        <v>90</v>
      </c>
      <c r="C98" s="94"/>
      <c r="D98" s="95"/>
      <c r="E98" s="62"/>
      <c r="F98" s="199"/>
      <c r="G98" s="63">
        <f t="shared" si="1"/>
        <v>0</v>
      </c>
      <c r="H98" s="29"/>
      <c r="I98" s="3"/>
      <c r="J98" s="3"/>
      <c r="K98" s="3"/>
      <c r="L98" s="3"/>
      <c r="M98" s="3"/>
      <c r="N98" s="3"/>
      <c r="O98" s="3"/>
      <c r="P98" s="3"/>
      <c r="Q98" s="3"/>
      <c r="R98" s="3"/>
      <c r="S98" s="3"/>
      <c r="T98" s="138"/>
      <c r="U98" s="138"/>
    </row>
    <row r="99" spans="1:21" x14ac:dyDescent="0.2">
      <c r="A99" s="29"/>
      <c r="B99" s="59">
        <v>91</v>
      </c>
      <c r="C99" s="94"/>
      <c r="D99" s="95"/>
      <c r="E99" s="62"/>
      <c r="F99" s="199"/>
      <c r="G99" s="63">
        <f t="shared" si="1"/>
        <v>0</v>
      </c>
      <c r="H99" s="29"/>
      <c r="I99" s="3"/>
      <c r="J99" s="3"/>
      <c r="K99" s="3"/>
      <c r="L99" s="3"/>
      <c r="M99" s="3"/>
      <c r="N99" s="3"/>
      <c r="O99" s="3"/>
      <c r="P99" s="3"/>
      <c r="Q99" s="3"/>
      <c r="R99" s="3"/>
      <c r="S99" s="3"/>
      <c r="T99" s="138"/>
      <c r="U99" s="138"/>
    </row>
    <row r="100" spans="1:21" x14ac:dyDescent="0.2">
      <c r="A100" s="29"/>
      <c r="B100" s="59">
        <v>92</v>
      </c>
      <c r="C100" s="94"/>
      <c r="D100" s="95"/>
      <c r="E100" s="62"/>
      <c r="F100" s="199"/>
      <c r="G100" s="63">
        <f t="shared" si="1"/>
        <v>0</v>
      </c>
      <c r="H100" s="29"/>
      <c r="I100" s="3"/>
      <c r="J100" s="3"/>
      <c r="K100" s="3"/>
      <c r="L100" s="3"/>
      <c r="M100" s="3"/>
      <c r="N100" s="3"/>
      <c r="O100" s="3"/>
      <c r="P100" s="3"/>
      <c r="Q100" s="3"/>
      <c r="R100" s="3"/>
      <c r="S100" s="3"/>
      <c r="T100" s="138"/>
      <c r="U100" s="138"/>
    </row>
    <row r="101" spans="1:21" x14ac:dyDescent="0.2">
      <c r="A101" s="29"/>
      <c r="B101" s="59">
        <v>93</v>
      </c>
      <c r="C101" s="94"/>
      <c r="D101" s="95"/>
      <c r="E101" s="62"/>
      <c r="F101" s="199"/>
      <c r="G101" s="63">
        <f t="shared" si="1"/>
        <v>0</v>
      </c>
      <c r="H101" s="29"/>
      <c r="I101" s="3"/>
      <c r="J101" s="3"/>
      <c r="K101" s="3"/>
      <c r="L101" s="3"/>
      <c r="M101" s="3"/>
      <c r="N101" s="3"/>
      <c r="O101" s="3"/>
      <c r="P101" s="3"/>
      <c r="Q101" s="3"/>
      <c r="R101" s="3"/>
      <c r="S101" s="3"/>
      <c r="T101" s="138"/>
      <c r="U101" s="138"/>
    </row>
    <row r="102" spans="1:21" x14ac:dyDescent="0.2">
      <c r="A102" s="29"/>
      <c r="B102" s="59">
        <v>94</v>
      </c>
      <c r="C102" s="94"/>
      <c r="D102" s="95"/>
      <c r="E102" s="62"/>
      <c r="F102" s="199"/>
      <c r="G102" s="63">
        <f t="shared" si="1"/>
        <v>0</v>
      </c>
      <c r="H102" s="29"/>
      <c r="I102" s="3"/>
      <c r="J102" s="3"/>
      <c r="K102" s="3"/>
      <c r="L102" s="3"/>
      <c r="M102" s="3"/>
      <c r="N102" s="3"/>
      <c r="O102" s="3"/>
      <c r="P102" s="3"/>
      <c r="Q102" s="3"/>
      <c r="R102" s="3"/>
      <c r="S102" s="3"/>
      <c r="T102" s="138"/>
      <c r="U102" s="138"/>
    </row>
    <row r="103" spans="1:21" x14ac:dyDescent="0.2">
      <c r="A103" s="29"/>
      <c r="B103" s="59">
        <v>95</v>
      </c>
      <c r="C103" s="94"/>
      <c r="D103" s="95"/>
      <c r="E103" s="62"/>
      <c r="F103" s="199"/>
      <c r="G103" s="63">
        <f t="shared" si="1"/>
        <v>0</v>
      </c>
      <c r="H103" s="29"/>
      <c r="I103" s="3"/>
      <c r="J103" s="3"/>
      <c r="K103" s="3"/>
      <c r="L103" s="3"/>
      <c r="M103" s="3"/>
      <c r="N103" s="3"/>
      <c r="O103" s="3"/>
      <c r="P103" s="3"/>
      <c r="Q103" s="3"/>
      <c r="R103" s="3"/>
      <c r="S103" s="3"/>
      <c r="T103" s="138"/>
      <c r="U103" s="138"/>
    </row>
    <row r="104" spans="1:21" x14ac:dyDescent="0.2">
      <c r="A104" s="29"/>
      <c r="B104" s="59">
        <v>96</v>
      </c>
      <c r="C104" s="94"/>
      <c r="D104" s="95"/>
      <c r="E104" s="62"/>
      <c r="F104" s="199"/>
      <c r="G104" s="63">
        <f t="shared" si="1"/>
        <v>0</v>
      </c>
      <c r="H104" s="29"/>
      <c r="I104" s="3"/>
      <c r="J104" s="3"/>
      <c r="K104" s="3"/>
      <c r="L104" s="3"/>
      <c r="M104" s="3"/>
      <c r="N104" s="3"/>
      <c r="O104" s="3"/>
      <c r="P104" s="3"/>
      <c r="Q104" s="3"/>
      <c r="R104" s="3"/>
      <c r="S104" s="3"/>
      <c r="T104" s="138"/>
      <c r="U104" s="138"/>
    </row>
    <row r="105" spans="1:21" x14ac:dyDescent="0.2">
      <c r="A105" s="29"/>
      <c r="B105" s="59">
        <v>97</v>
      </c>
      <c r="C105" s="94"/>
      <c r="D105" s="95"/>
      <c r="E105" s="62"/>
      <c r="F105" s="199"/>
      <c r="G105" s="63">
        <f t="shared" si="1"/>
        <v>0</v>
      </c>
      <c r="H105" s="29"/>
      <c r="I105" s="3"/>
      <c r="J105" s="3"/>
      <c r="K105" s="3"/>
      <c r="L105" s="3"/>
      <c r="M105" s="3"/>
      <c r="N105" s="3"/>
      <c r="O105" s="3"/>
      <c r="P105" s="3"/>
      <c r="Q105" s="3"/>
      <c r="R105" s="3"/>
      <c r="S105" s="3"/>
      <c r="T105" s="138"/>
      <c r="U105" s="138"/>
    </row>
    <row r="106" spans="1:21" x14ac:dyDescent="0.2">
      <c r="A106" s="29"/>
      <c r="B106" s="59">
        <v>98</v>
      </c>
      <c r="C106" s="94"/>
      <c r="D106" s="95"/>
      <c r="E106" s="62"/>
      <c r="F106" s="199"/>
      <c r="G106" s="63">
        <f t="shared" si="1"/>
        <v>0</v>
      </c>
      <c r="H106" s="29"/>
      <c r="I106" s="3"/>
      <c r="J106" s="3"/>
      <c r="K106" s="3"/>
      <c r="L106" s="3"/>
      <c r="M106" s="3"/>
      <c r="N106" s="3"/>
      <c r="O106" s="3"/>
      <c r="P106" s="3"/>
      <c r="Q106" s="3"/>
      <c r="R106" s="3"/>
      <c r="S106" s="3"/>
      <c r="T106" s="138"/>
      <c r="U106" s="138"/>
    </row>
    <row r="107" spans="1:21" x14ac:dyDescent="0.2">
      <c r="A107" s="29"/>
      <c r="B107" s="59">
        <v>99</v>
      </c>
      <c r="C107" s="94"/>
      <c r="D107" s="95"/>
      <c r="E107" s="62"/>
      <c r="F107" s="199"/>
      <c r="G107" s="63">
        <f t="shared" si="1"/>
        <v>0</v>
      </c>
      <c r="H107" s="29"/>
      <c r="I107" s="3"/>
      <c r="J107" s="3"/>
      <c r="K107" s="3"/>
      <c r="L107" s="3"/>
      <c r="M107" s="3"/>
      <c r="N107" s="3"/>
      <c r="O107" s="3"/>
      <c r="P107" s="3"/>
      <c r="Q107" s="3"/>
      <c r="R107" s="3"/>
      <c r="S107" s="3"/>
      <c r="T107" s="138"/>
      <c r="U107" s="138"/>
    </row>
    <row r="108" spans="1:21" x14ac:dyDescent="0.2">
      <c r="A108" s="29"/>
      <c r="B108" s="59">
        <v>100</v>
      </c>
      <c r="C108" s="94"/>
      <c r="D108" s="95"/>
      <c r="E108" s="62"/>
      <c r="F108" s="199"/>
      <c r="G108" s="63">
        <f t="shared" si="1"/>
        <v>0</v>
      </c>
      <c r="H108" s="29"/>
      <c r="I108" s="3"/>
      <c r="J108" s="3"/>
      <c r="K108" s="3"/>
      <c r="L108" s="3"/>
      <c r="M108" s="3"/>
      <c r="N108" s="3"/>
      <c r="O108" s="3"/>
      <c r="P108" s="3"/>
      <c r="Q108" s="3"/>
      <c r="R108" s="3"/>
      <c r="S108" s="3"/>
      <c r="T108" s="138"/>
      <c r="U108" s="138"/>
    </row>
    <row r="109" spans="1:21" x14ac:dyDescent="0.2">
      <c r="A109" s="29"/>
      <c r="B109" s="59">
        <v>101</v>
      </c>
      <c r="C109" s="94"/>
      <c r="D109" s="95"/>
      <c r="E109" s="62"/>
      <c r="F109" s="199"/>
      <c r="G109" s="63">
        <f t="shared" si="1"/>
        <v>0</v>
      </c>
      <c r="H109" s="29"/>
      <c r="I109" s="3"/>
      <c r="J109" s="3"/>
      <c r="K109" s="3"/>
      <c r="L109" s="3"/>
      <c r="M109" s="3"/>
      <c r="N109" s="3"/>
      <c r="O109" s="3"/>
      <c r="P109" s="3"/>
      <c r="Q109" s="3"/>
      <c r="R109" s="3"/>
      <c r="S109" s="3"/>
      <c r="T109" s="138"/>
      <c r="U109" s="138"/>
    </row>
    <row r="110" spans="1:21" x14ac:dyDescent="0.2">
      <c r="A110" s="29"/>
      <c r="B110" s="59">
        <v>102</v>
      </c>
      <c r="C110" s="94"/>
      <c r="D110" s="95"/>
      <c r="E110" s="62"/>
      <c r="F110" s="199"/>
      <c r="G110" s="63">
        <f t="shared" si="1"/>
        <v>0</v>
      </c>
      <c r="H110" s="29"/>
      <c r="I110" s="3"/>
      <c r="J110" s="3"/>
      <c r="K110" s="3"/>
      <c r="L110" s="3"/>
      <c r="M110" s="3"/>
      <c r="N110" s="3"/>
      <c r="O110" s="3"/>
      <c r="P110" s="3"/>
      <c r="Q110" s="3"/>
      <c r="R110" s="3"/>
      <c r="S110" s="3"/>
      <c r="T110" s="138"/>
      <c r="U110" s="138"/>
    </row>
    <row r="111" spans="1:21" x14ac:dyDescent="0.2">
      <c r="A111" s="29"/>
      <c r="B111" s="59">
        <v>103</v>
      </c>
      <c r="C111" s="94"/>
      <c r="D111" s="95"/>
      <c r="E111" s="62"/>
      <c r="F111" s="199"/>
      <c r="G111" s="63">
        <f t="shared" si="1"/>
        <v>0</v>
      </c>
      <c r="H111" s="29"/>
      <c r="I111" s="3"/>
      <c r="J111" s="3"/>
      <c r="K111" s="3"/>
      <c r="L111" s="3"/>
      <c r="M111" s="3"/>
      <c r="N111" s="3"/>
      <c r="O111" s="3"/>
      <c r="P111" s="3"/>
      <c r="Q111" s="3"/>
      <c r="R111" s="3"/>
      <c r="S111" s="3"/>
      <c r="T111" s="138"/>
      <c r="U111" s="138"/>
    </row>
    <row r="112" spans="1:21" x14ac:dyDescent="0.2">
      <c r="A112" s="29"/>
      <c r="B112" s="59">
        <v>104</v>
      </c>
      <c r="C112" s="94"/>
      <c r="D112" s="95"/>
      <c r="E112" s="62"/>
      <c r="F112" s="199"/>
      <c r="G112" s="63">
        <f t="shared" si="1"/>
        <v>0</v>
      </c>
      <c r="H112" s="29"/>
      <c r="I112" s="3"/>
      <c r="J112" s="3"/>
      <c r="K112" s="3"/>
      <c r="L112" s="3"/>
      <c r="M112" s="3"/>
      <c r="N112" s="3"/>
      <c r="O112" s="3"/>
      <c r="P112" s="3"/>
      <c r="Q112" s="3"/>
      <c r="R112" s="3"/>
      <c r="S112" s="3"/>
      <c r="T112" s="138"/>
      <c r="U112" s="138"/>
    </row>
    <row r="113" spans="1:21" x14ac:dyDescent="0.2">
      <c r="A113" s="29"/>
      <c r="B113" s="59">
        <v>105</v>
      </c>
      <c r="C113" s="94"/>
      <c r="D113" s="95"/>
      <c r="E113" s="62"/>
      <c r="F113" s="199"/>
      <c r="G113" s="63">
        <f t="shared" si="1"/>
        <v>0</v>
      </c>
      <c r="H113" s="29"/>
      <c r="I113" s="3"/>
      <c r="J113" s="3"/>
      <c r="K113" s="3"/>
      <c r="L113" s="3"/>
      <c r="M113" s="3"/>
      <c r="N113" s="3"/>
      <c r="O113" s="3"/>
      <c r="P113" s="3"/>
      <c r="Q113" s="3"/>
      <c r="R113" s="3"/>
      <c r="S113" s="3"/>
      <c r="T113" s="138"/>
      <c r="U113" s="138"/>
    </row>
    <row r="114" spans="1:21" x14ac:dyDescent="0.2">
      <c r="A114" s="29"/>
      <c r="B114" s="59">
        <v>106</v>
      </c>
      <c r="C114" s="94"/>
      <c r="D114" s="95"/>
      <c r="E114" s="62"/>
      <c r="F114" s="199"/>
      <c r="G114" s="63">
        <f t="shared" si="1"/>
        <v>0</v>
      </c>
      <c r="H114" s="29"/>
      <c r="I114" s="3"/>
      <c r="J114" s="3"/>
      <c r="K114" s="3"/>
      <c r="L114" s="3"/>
      <c r="M114" s="3"/>
      <c r="N114" s="3"/>
      <c r="O114" s="3"/>
      <c r="P114" s="3"/>
      <c r="Q114" s="3"/>
      <c r="R114" s="3"/>
      <c r="S114" s="3"/>
      <c r="T114" s="138"/>
      <c r="U114" s="138"/>
    </row>
    <row r="115" spans="1:21" x14ac:dyDescent="0.2">
      <c r="A115" s="29"/>
      <c r="B115" s="59">
        <v>107</v>
      </c>
      <c r="C115" s="94"/>
      <c r="D115" s="95"/>
      <c r="E115" s="62"/>
      <c r="F115" s="199"/>
      <c r="G115" s="63">
        <f t="shared" si="1"/>
        <v>0</v>
      </c>
      <c r="H115" s="29"/>
      <c r="I115" s="3"/>
      <c r="J115" s="3"/>
      <c r="K115" s="3"/>
      <c r="L115" s="3"/>
      <c r="M115" s="3"/>
      <c r="N115" s="3"/>
      <c r="O115" s="3"/>
      <c r="P115" s="3"/>
      <c r="Q115" s="3"/>
      <c r="R115" s="3"/>
      <c r="S115" s="3"/>
      <c r="T115" s="138"/>
      <c r="U115" s="138"/>
    </row>
    <row r="116" spans="1:21" x14ac:dyDescent="0.2">
      <c r="A116" s="29"/>
      <c r="B116" s="59">
        <v>108</v>
      </c>
      <c r="C116" s="94"/>
      <c r="D116" s="95"/>
      <c r="E116" s="62"/>
      <c r="F116" s="199"/>
      <c r="G116" s="63">
        <f t="shared" si="1"/>
        <v>0</v>
      </c>
      <c r="H116" s="29"/>
      <c r="I116" s="3"/>
      <c r="J116" s="3"/>
      <c r="K116" s="3"/>
      <c r="L116" s="3"/>
      <c r="M116" s="3"/>
      <c r="N116" s="3"/>
      <c r="O116" s="3"/>
      <c r="P116" s="3"/>
      <c r="Q116" s="3"/>
      <c r="R116" s="3"/>
      <c r="S116" s="3"/>
      <c r="T116" s="138"/>
      <c r="U116" s="138"/>
    </row>
    <row r="117" spans="1:21" x14ac:dyDescent="0.2">
      <c r="A117" s="29"/>
      <c r="B117" s="59">
        <v>109</v>
      </c>
      <c r="C117" s="94"/>
      <c r="D117" s="95"/>
      <c r="E117" s="62"/>
      <c r="F117" s="199"/>
      <c r="G117" s="63">
        <f t="shared" si="1"/>
        <v>0</v>
      </c>
      <c r="H117" s="29"/>
      <c r="I117" s="3"/>
      <c r="J117" s="3"/>
      <c r="K117" s="3"/>
      <c r="L117" s="3"/>
      <c r="M117" s="3"/>
      <c r="N117" s="3"/>
      <c r="O117" s="3"/>
      <c r="P117" s="3"/>
      <c r="Q117" s="3"/>
      <c r="R117" s="3"/>
      <c r="S117" s="3"/>
      <c r="T117" s="138"/>
      <c r="U117" s="138"/>
    </row>
    <row r="118" spans="1:21" x14ac:dyDescent="0.2">
      <c r="A118" s="29"/>
      <c r="B118" s="59">
        <v>110</v>
      </c>
      <c r="C118" s="94"/>
      <c r="D118" s="95"/>
      <c r="E118" s="62"/>
      <c r="F118" s="199"/>
      <c r="G118" s="63">
        <f t="shared" si="1"/>
        <v>0</v>
      </c>
      <c r="H118" s="29"/>
      <c r="I118" s="3"/>
      <c r="J118" s="3"/>
      <c r="K118" s="3"/>
      <c r="L118" s="3"/>
      <c r="M118" s="3"/>
      <c r="N118" s="3"/>
      <c r="O118" s="3"/>
      <c r="P118" s="3"/>
      <c r="Q118" s="3"/>
      <c r="R118" s="3"/>
      <c r="S118" s="3"/>
      <c r="T118" s="138"/>
      <c r="U118" s="138"/>
    </row>
    <row r="119" spans="1:21" x14ac:dyDescent="0.2">
      <c r="A119" s="29"/>
      <c r="B119" s="59">
        <v>111</v>
      </c>
      <c r="C119" s="94"/>
      <c r="D119" s="95"/>
      <c r="E119" s="62"/>
      <c r="F119" s="199"/>
      <c r="G119" s="63">
        <f t="shared" si="1"/>
        <v>0</v>
      </c>
      <c r="H119" s="29"/>
      <c r="I119" s="3"/>
      <c r="J119" s="3"/>
      <c r="K119" s="3"/>
      <c r="L119" s="3"/>
      <c r="M119" s="3"/>
      <c r="N119" s="3"/>
      <c r="O119" s="3"/>
      <c r="P119" s="3"/>
      <c r="Q119" s="3"/>
      <c r="R119" s="3"/>
      <c r="S119" s="3"/>
      <c r="T119" s="138"/>
      <c r="U119" s="138"/>
    </row>
    <row r="120" spans="1:21" x14ac:dyDescent="0.2">
      <c r="A120" s="29"/>
      <c r="B120" s="59">
        <v>112</v>
      </c>
      <c r="C120" s="94"/>
      <c r="D120" s="95"/>
      <c r="E120" s="62"/>
      <c r="F120" s="199"/>
      <c r="G120" s="63">
        <f t="shared" si="1"/>
        <v>0</v>
      </c>
      <c r="H120" s="29"/>
      <c r="I120" s="3"/>
      <c r="J120" s="3"/>
      <c r="K120" s="3"/>
      <c r="L120" s="3"/>
      <c r="M120" s="3"/>
      <c r="N120" s="3"/>
      <c r="O120" s="3"/>
      <c r="P120" s="3"/>
      <c r="Q120" s="3"/>
      <c r="R120" s="3"/>
      <c r="S120" s="3"/>
      <c r="T120" s="138"/>
      <c r="U120" s="138"/>
    </row>
    <row r="121" spans="1:21" x14ac:dyDescent="0.2">
      <c r="A121" s="29"/>
      <c r="B121" s="59">
        <v>113</v>
      </c>
      <c r="C121" s="94"/>
      <c r="D121" s="95"/>
      <c r="E121" s="62"/>
      <c r="F121" s="199"/>
      <c r="G121" s="63">
        <f t="shared" si="1"/>
        <v>0</v>
      </c>
      <c r="H121" s="29"/>
      <c r="I121" s="3"/>
      <c r="J121" s="3"/>
      <c r="K121" s="3"/>
      <c r="L121" s="3"/>
      <c r="M121" s="3"/>
      <c r="N121" s="3"/>
      <c r="O121" s="3"/>
      <c r="P121" s="3"/>
      <c r="Q121" s="3"/>
      <c r="R121" s="3"/>
      <c r="S121" s="3"/>
      <c r="T121" s="138"/>
      <c r="U121" s="138"/>
    </row>
    <row r="122" spans="1:21" x14ac:dyDescent="0.2">
      <c r="A122" s="29"/>
      <c r="B122" s="59">
        <v>114</v>
      </c>
      <c r="C122" s="94"/>
      <c r="D122" s="95"/>
      <c r="E122" s="62"/>
      <c r="F122" s="199"/>
      <c r="G122" s="63">
        <f t="shared" si="1"/>
        <v>0</v>
      </c>
      <c r="H122" s="29"/>
      <c r="I122" s="3"/>
      <c r="J122" s="3"/>
      <c r="K122" s="3"/>
      <c r="L122" s="3"/>
      <c r="M122" s="3"/>
      <c r="N122" s="3"/>
      <c r="O122" s="3"/>
      <c r="P122" s="3"/>
      <c r="Q122" s="3"/>
      <c r="R122" s="3"/>
      <c r="S122" s="3"/>
      <c r="T122" s="138"/>
      <c r="U122" s="138"/>
    </row>
    <row r="123" spans="1:21" x14ac:dyDescent="0.2">
      <c r="A123" s="29"/>
      <c r="B123" s="59">
        <v>115</v>
      </c>
      <c r="C123" s="94"/>
      <c r="D123" s="95"/>
      <c r="E123" s="62"/>
      <c r="F123" s="199"/>
      <c r="G123" s="63">
        <f t="shared" si="1"/>
        <v>0</v>
      </c>
      <c r="H123" s="29"/>
      <c r="I123" s="3"/>
      <c r="J123" s="3"/>
      <c r="K123" s="3"/>
      <c r="L123" s="3"/>
      <c r="M123" s="3"/>
      <c r="N123" s="3"/>
      <c r="O123" s="3"/>
      <c r="P123" s="3"/>
      <c r="Q123" s="3"/>
      <c r="R123" s="3"/>
      <c r="S123" s="3"/>
      <c r="T123" s="138"/>
      <c r="U123" s="138"/>
    </row>
    <row r="124" spans="1:21" x14ac:dyDescent="0.2">
      <c r="A124" s="29"/>
      <c r="B124" s="59">
        <v>116</v>
      </c>
      <c r="C124" s="94"/>
      <c r="D124" s="95"/>
      <c r="E124" s="62"/>
      <c r="F124" s="199"/>
      <c r="G124" s="63">
        <f t="shared" si="1"/>
        <v>0</v>
      </c>
      <c r="H124" s="29"/>
      <c r="I124" s="3"/>
      <c r="J124" s="3"/>
      <c r="K124" s="3"/>
      <c r="L124" s="3"/>
      <c r="M124" s="3"/>
      <c r="N124" s="3"/>
      <c r="O124" s="3"/>
      <c r="P124" s="3"/>
      <c r="Q124" s="3"/>
      <c r="R124" s="3"/>
      <c r="S124" s="3"/>
      <c r="T124" s="138"/>
      <c r="U124" s="138"/>
    </row>
    <row r="125" spans="1:21" x14ac:dyDescent="0.2">
      <c r="A125" s="29"/>
      <c r="B125" s="59">
        <v>117</v>
      </c>
      <c r="C125" s="94"/>
      <c r="D125" s="95"/>
      <c r="E125" s="62"/>
      <c r="F125" s="199"/>
      <c r="G125" s="63">
        <f t="shared" si="1"/>
        <v>0</v>
      </c>
      <c r="H125" s="29"/>
      <c r="I125" s="3"/>
      <c r="J125" s="3"/>
      <c r="K125" s="3"/>
      <c r="L125" s="3"/>
      <c r="M125" s="3"/>
      <c r="N125" s="3"/>
      <c r="O125" s="3"/>
      <c r="P125" s="3"/>
      <c r="Q125" s="3"/>
      <c r="R125" s="3"/>
      <c r="S125" s="3"/>
      <c r="T125" s="138"/>
      <c r="U125" s="138"/>
    </row>
    <row r="126" spans="1:21" x14ac:dyDescent="0.2">
      <c r="A126" s="29"/>
      <c r="B126" s="59">
        <v>118</v>
      </c>
      <c r="C126" s="94"/>
      <c r="D126" s="95"/>
      <c r="E126" s="62"/>
      <c r="F126" s="199"/>
      <c r="G126" s="63">
        <f t="shared" si="1"/>
        <v>0</v>
      </c>
      <c r="H126" s="29"/>
      <c r="I126" s="3"/>
      <c r="J126" s="3"/>
      <c r="K126" s="3"/>
      <c r="L126" s="3"/>
      <c r="M126" s="3"/>
      <c r="N126" s="3"/>
      <c r="O126" s="3"/>
      <c r="P126" s="3"/>
      <c r="Q126" s="3"/>
      <c r="R126" s="3"/>
      <c r="S126" s="3"/>
      <c r="T126" s="138"/>
      <c r="U126" s="138"/>
    </row>
    <row r="127" spans="1:21" x14ac:dyDescent="0.2">
      <c r="A127" s="29"/>
      <c r="B127" s="59">
        <v>119</v>
      </c>
      <c r="C127" s="94"/>
      <c r="D127" s="95"/>
      <c r="E127" s="62"/>
      <c r="F127" s="199"/>
      <c r="G127" s="63">
        <f t="shared" si="1"/>
        <v>0</v>
      </c>
      <c r="H127" s="29"/>
      <c r="I127" s="3"/>
      <c r="J127" s="3"/>
      <c r="K127" s="3"/>
      <c r="L127" s="3"/>
      <c r="M127" s="3"/>
      <c r="N127" s="3"/>
      <c r="O127" s="3"/>
      <c r="P127" s="3"/>
      <c r="Q127" s="3"/>
      <c r="R127" s="3"/>
      <c r="S127" s="3"/>
      <c r="T127" s="138"/>
      <c r="U127" s="138"/>
    </row>
    <row r="128" spans="1:21" x14ac:dyDescent="0.2">
      <c r="A128" s="29"/>
      <c r="B128" s="59">
        <v>120</v>
      </c>
      <c r="C128" s="94"/>
      <c r="D128" s="95"/>
      <c r="E128" s="62"/>
      <c r="F128" s="199"/>
      <c r="G128" s="63">
        <f t="shared" si="1"/>
        <v>0</v>
      </c>
      <c r="H128" s="29"/>
      <c r="I128" s="3"/>
      <c r="J128" s="3"/>
      <c r="K128" s="3"/>
      <c r="L128" s="3"/>
      <c r="M128" s="3"/>
      <c r="N128" s="3"/>
      <c r="O128" s="3"/>
      <c r="P128" s="3"/>
      <c r="Q128" s="3"/>
      <c r="R128" s="3"/>
      <c r="S128" s="3"/>
      <c r="T128" s="138"/>
      <c r="U128" s="138"/>
    </row>
    <row r="129" spans="1:21" x14ac:dyDescent="0.2">
      <c r="A129" s="29"/>
      <c r="B129" s="59">
        <v>121</v>
      </c>
      <c r="C129" s="94"/>
      <c r="D129" s="95"/>
      <c r="E129" s="62"/>
      <c r="F129" s="199"/>
      <c r="G129" s="63">
        <f t="shared" si="1"/>
        <v>0</v>
      </c>
      <c r="H129" s="29"/>
      <c r="I129" s="3"/>
      <c r="J129" s="3"/>
      <c r="K129" s="3"/>
      <c r="L129" s="3"/>
      <c r="M129" s="3"/>
      <c r="N129" s="3"/>
      <c r="O129" s="3"/>
      <c r="P129" s="3"/>
      <c r="Q129" s="3"/>
      <c r="R129" s="3"/>
      <c r="S129" s="3"/>
      <c r="T129" s="138"/>
      <c r="U129" s="138"/>
    </row>
    <row r="130" spans="1:21" x14ac:dyDescent="0.2">
      <c r="A130" s="29"/>
      <c r="B130" s="59">
        <v>122</v>
      </c>
      <c r="C130" s="94"/>
      <c r="D130" s="95"/>
      <c r="E130" s="62"/>
      <c r="F130" s="199"/>
      <c r="G130" s="63">
        <f t="shared" si="1"/>
        <v>0</v>
      </c>
      <c r="H130" s="29"/>
      <c r="I130" s="3"/>
      <c r="J130" s="3"/>
      <c r="K130" s="3"/>
      <c r="L130" s="3"/>
      <c r="M130" s="3"/>
      <c r="N130" s="3"/>
      <c r="O130" s="3"/>
      <c r="P130" s="3"/>
      <c r="Q130" s="3"/>
      <c r="R130" s="3"/>
      <c r="S130" s="3"/>
      <c r="T130" s="138"/>
      <c r="U130" s="138"/>
    </row>
    <row r="131" spans="1:21" x14ac:dyDescent="0.2">
      <c r="A131" s="29"/>
      <c r="B131" s="59">
        <v>123</v>
      </c>
      <c r="C131" s="94"/>
      <c r="D131" s="95"/>
      <c r="E131" s="62"/>
      <c r="F131" s="199"/>
      <c r="G131" s="63">
        <f t="shared" si="1"/>
        <v>0</v>
      </c>
      <c r="H131" s="29"/>
      <c r="I131" s="3"/>
      <c r="J131" s="3"/>
      <c r="K131" s="3"/>
      <c r="L131" s="3"/>
      <c r="M131" s="3"/>
      <c r="N131" s="3"/>
      <c r="O131" s="3"/>
      <c r="P131" s="3"/>
      <c r="Q131" s="3"/>
      <c r="R131" s="3"/>
      <c r="S131" s="3"/>
      <c r="T131" s="138"/>
      <c r="U131" s="138"/>
    </row>
    <row r="132" spans="1:21" x14ac:dyDescent="0.2">
      <c r="A132" s="29"/>
      <c r="B132" s="59">
        <v>124</v>
      </c>
      <c r="C132" s="94"/>
      <c r="D132" s="95"/>
      <c r="E132" s="62"/>
      <c r="F132" s="199"/>
      <c r="G132" s="63">
        <f t="shared" si="1"/>
        <v>0</v>
      </c>
      <c r="H132" s="29"/>
      <c r="I132" s="3"/>
      <c r="J132" s="3"/>
      <c r="K132" s="3"/>
      <c r="L132" s="3"/>
      <c r="M132" s="3"/>
      <c r="N132" s="3"/>
      <c r="O132" s="3"/>
      <c r="P132" s="3"/>
      <c r="Q132" s="3"/>
      <c r="R132" s="3"/>
      <c r="S132" s="3"/>
      <c r="T132" s="138"/>
      <c r="U132" s="138"/>
    </row>
    <row r="133" spans="1:21" x14ac:dyDescent="0.2">
      <c r="A133" s="29"/>
      <c r="B133" s="59">
        <v>125</v>
      </c>
      <c r="C133" s="94"/>
      <c r="D133" s="95"/>
      <c r="E133" s="62"/>
      <c r="F133" s="199"/>
      <c r="G133" s="63">
        <f t="shared" si="1"/>
        <v>0</v>
      </c>
      <c r="H133" s="29"/>
      <c r="I133" s="3"/>
      <c r="J133" s="3"/>
      <c r="K133" s="3"/>
      <c r="L133" s="3"/>
      <c r="M133" s="3"/>
      <c r="N133" s="3"/>
      <c r="O133" s="3"/>
      <c r="P133" s="3"/>
      <c r="Q133" s="3"/>
      <c r="R133" s="3"/>
      <c r="S133" s="3"/>
      <c r="T133" s="138"/>
      <c r="U133" s="138"/>
    </row>
    <row r="134" spans="1:21" x14ac:dyDescent="0.2">
      <c r="A134" s="29"/>
      <c r="B134" s="59">
        <v>126</v>
      </c>
      <c r="C134" s="94"/>
      <c r="D134" s="95"/>
      <c r="E134" s="62"/>
      <c r="F134" s="199"/>
      <c r="G134" s="63">
        <f t="shared" si="1"/>
        <v>0</v>
      </c>
      <c r="H134" s="29"/>
      <c r="I134" s="3"/>
      <c r="J134" s="3"/>
      <c r="K134" s="3"/>
      <c r="L134" s="3"/>
      <c r="M134" s="3"/>
      <c r="N134" s="3"/>
      <c r="O134" s="3"/>
      <c r="P134" s="3"/>
      <c r="Q134" s="3"/>
      <c r="R134" s="3"/>
      <c r="S134" s="3"/>
      <c r="T134" s="138"/>
      <c r="U134" s="138"/>
    </row>
    <row r="135" spans="1:21" x14ac:dyDescent="0.2">
      <c r="A135" s="29"/>
      <c r="B135" s="59">
        <v>127</v>
      </c>
      <c r="C135" s="94"/>
      <c r="D135" s="95"/>
      <c r="E135" s="62"/>
      <c r="F135" s="199"/>
      <c r="G135" s="63">
        <f t="shared" si="1"/>
        <v>0</v>
      </c>
      <c r="H135" s="29"/>
      <c r="I135" s="3"/>
      <c r="J135" s="3"/>
      <c r="K135" s="3"/>
      <c r="L135" s="3"/>
      <c r="M135" s="3"/>
      <c r="N135" s="3"/>
      <c r="O135" s="3"/>
      <c r="P135" s="3"/>
      <c r="Q135" s="3"/>
      <c r="R135" s="3"/>
      <c r="S135" s="3"/>
      <c r="T135" s="138"/>
      <c r="U135" s="138"/>
    </row>
    <row r="136" spans="1:21" x14ac:dyDescent="0.2">
      <c r="A136" s="29"/>
      <c r="B136" s="59">
        <v>128</v>
      </c>
      <c r="C136" s="94"/>
      <c r="D136" s="95"/>
      <c r="E136" s="62"/>
      <c r="F136" s="199"/>
      <c r="G136" s="63">
        <f t="shared" si="1"/>
        <v>0</v>
      </c>
      <c r="H136" s="29"/>
      <c r="I136" s="3"/>
      <c r="J136" s="3"/>
      <c r="K136" s="3"/>
      <c r="L136" s="3"/>
      <c r="M136" s="3"/>
      <c r="N136" s="3"/>
      <c r="O136" s="3"/>
      <c r="P136" s="3"/>
      <c r="Q136" s="3"/>
      <c r="R136" s="3"/>
      <c r="S136" s="3"/>
      <c r="T136" s="138"/>
      <c r="U136" s="138"/>
    </row>
    <row r="137" spans="1:21" x14ac:dyDescent="0.2">
      <c r="A137" s="29"/>
      <c r="B137" s="59">
        <v>129</v>
      </c>
      <c r="C137" s="94"/>
      <c r="D137" s="95"/>
      <c r="E137" s="62"/>
      <c r="F137" s="199"/>
      <c r="G137" s="63">
        <f t="shared" si="1"/>
        <v>0</v>
      </c>
      <c r="H137" s="29"/>
      <c r="I137" s="3"/>
      <c r="J137" s="3"/>
      <c r="K137" s="3"/>
      <c r="L137" s="3"/>
      <c r="M137" s="3"/>
      <c r="N137" s="3"/>
      <c r="O137" s="3"/>
      <c r="P137" s="3"/>
      <c r="Q137" s="3"/>
      <c r="R137" s="3"/>
      <c r="S137" s="3"/>
      <c r="T137" s="138"/>
      <c r="U137" s="138"/>
    </row>
    <row r="138" spans="1:21" x14ac:dyDescent="0.2">
      <c r="A138" s="29"/>
      <c r="B138" s="59">
        <v>130</v>
      </c>
      <c r="C138" s="94"/>
      <c r="D138" s="95"/>
      <c r="E138" s="62"/>
      <c r="F138" s="199"/>
      <c r="G138" s="63">
        <f t="shared" ref="G138:G158" si="2">IF(C138=0,0,IF(D138=0,0,IF(E138=0,0,15)))</f>
        <v>0</v>
      </c>
      <c r="H138" s="29"/>
      <c r="I138" s="3"/>
      <c r="J138" s="3"/>
      <c r="K138" s="3"/>
      <c r="L138" s="3"/>
      <c r="M138" s="3"/>
      <c r="N138" s="3"/>
      <c r="O138" s="3"/>
      <c r="P138" s="3"/>
      <c r="Q138" s="3"/>
      <c r="R138" s="3"/>
      <c r="S138" s="3"/>
      <c r="T138" s="138"/>
      <c r="U138" s="138"/>
    </row>
    <row r="139" spans="1:21" x14ac:dyDescent="0.2">
      <c r="A139" s="29"/>
      <c r="B139" s="59">
        <v>131</v>
      </c>
      <c r="C139" s="94"/>
      <c r="D139" s="95"/>
      <c r="E139" s="62"/>
      <c r="F139" s="199"/>
      <c r="G139" s="63">
        <f t="shared" si="2"/>
        <v>0</v>
      </c>
      <c r="H139" s="29"/>
      <c r="I139" s="3"/>
      <c r="J139" s="3"/>
      <c r="K139" s="3"/>
      <c r="L139" s="3"/>
      <c r="M139" s="3"/>
      <c r="N139" s="3"/>
      <c r="O139" s="3"/>
      <c r="P139" s="3"/>
      <c r="Q139" s="3"/>
      <c r="R139" s="3"/>
      <c r="S139" s="3"/>
      <c r="T139" s="138"/>
      <c r="U139" s="138"/>
    </row>
    <row r="140" spans="1:21" x14ac:dyDescent="0.2">
      <c r="A140" s="29"/>
      <c r="B140" s="59">
        <v>132</v>
      </c>
      <c r="C140" s="94"/>
      <c r="D140" s="95"/>
      <c r="E140" s="62"/>
      <c r="F140" s="199"/>
      <c r="G140" s="63">
        <f t="shared" si="2"/>
        <v>0</v>
      </c>
      <c r="H140" s="29"/>
      <c r="I140" s="3"/>
      <c r="J140" s="3"/>
      <c r="K140" s="3"/>
      <c r="L140" s="3"/>
      <c r="M140" s="3"/>
      <c r="N140" s="3"/>
      <c r="O140" s="3"/>
      <c r="P140" s="3"/>
      <c r="Q140" s="3"/>
      <c r="R140" s="3"/>
      <c r="S140" s="3"/>
      <c r="T140" s="138"/>
      <c r="U140" s="138"/>
    </row>
    <row r="141" spans="1:21" x14ac:dyDescent="0.2">
      <c r="A141" s="29"/>
      <c r="B141" s="59">
        <v>133</v>
      </c>
      <c r="C141" s="94"/>
      <c r="D141" s="95"/>
      <c r="E141" s="62"/>
      <c r="F141" s="199"/>
      <c r="G141" s="63">
        <f t="shared" si="2"/>
        <v>0</v>
      </c>
      <c r="H141" s="29"/>
      <c r="I141" s="3"/>
      <c r="J141" s="3"/>
      <c r="K141" s="3"/>
      <c r="L141" s="3"/>
      <c r="M141" s="3"/>
      <c r="N141" s="3"/>
      <c r="O141" s="3"/>
      <c r="P141" s="3"/>
      <c r="Q141" s="3"/>
      <c r="R141" s="3"/>
      <c r="S141" s="3"/>
      <c r="T141" s="138"/>
      <c r="U141" s="138"/>
    </row>
    <row r="142" spans="1:21" x14ac:dyDescent="0.2">
      <c r="A142" s="29"/>
      <c r="B142" s="59">
        <v>134</v>
      </c>
      <c r="C142" s="94"/>
      <c r="D142" s="95"/>
      <c r="E142" s="62"/>
      <c r="F142" s="199"/>
      <c r="G142" s="63">
        <f t="shared" si="2"/>
        <v>0</v>
      </c>
      <c r="H142" s="29"/>
      <c r="I142" s="3"/>
      <c r="J142" s="3"/>
      <c r="K142" s="3"/>
      <c r="L142" s="3"/>
      <c r="M142" s="3"/>
      <c r="N142" s="3"/>
      <c r="O142" s="3"/>
      <c r="P142" s="3"/>
      <c r="Q142" s="3"/>
      <c r="R142" s="3"/>
      <c r="S142" s="3"/>
      <c r="T142" s="138"/>
      <c r="U142" s="138"/>
    </row>
    <row r="143" spans="1:21" x14ac:dyDescent="0.2">
      <c r="A143" s="29"/>
      <c r="B143" s="59">
        <v>135</v>
      </c>
      <c r="C143" s="94"/>
      <c r="D143" s="95"/>
      <c r="E143" s="62"/>
      <c r="F143" s="199"/>
      <c r="G143" s="63">
        <f t="shared" si="2"/>
        <v>0</v>
      </c>
      <c r="H143" s="29"/>
      <c r="I143" s="3"/>
      <c r="J143" s="3"/>
      <c r="K143" s="3"/>
      <c r="L143" s="3"/>
      <c r="M143" s="3"/>
      <c r="N143" s="3"/>
      <c r="O143" s="3"/>
      <c r="P143" s="3"/>
      <c r="Q143" s="3"/>
      <c r="R143" s="3"/>
      <c r="S143" s="3"/>
      <c r="T143" s="138"/>
      <c r="U143" s="138"/>
    </row>
    <row r="144" spans="1:21" x14ac:dyDescent="0.2">
      <c r="A144" s="29"/>
      <c r="B144" s="59">
        <v>136</v>
      </c>
      <c r="C144" s="94"/>
      <c r="D144" s="95"/>
      <c r="E144" s="62"/>
      <c r="F144" s="199"/>
      <c r="G144" s="63">
        <f t="shared" si="2"/>
        <v>0</v>
      </c>
      <c r="H144" s="29"/>
      <c r="I144" s="3"/>
      <c r="J144" s="3"/>
      <c r="K144" s="3"/>
      <c r="L144" s="3"/>
      <c r="M144" s="3"/>
      <c r="N144" s="3"/>
      <c r="O144" s="3"/>
      <c r="P144" s="3"/>
      <c r="Q144" s="3"/>
      <c r="R144" s="3"/>
      <c r="S144" s="3"/>
      <c r="T144" s="138"/>
      <c r="U144" s="138"/>
    </row>
    <row r="145" spans="1:21" x14ac:dyDescent="0.2">
      <c r="A145" s="29"/>
      <c r="B145" s="59">
        <v>137</v>
      </c>
      <c r="C145" s="94"/>
      <c r="D145" s="95"/>
      <c r="E145" s="62"/>
      <c r="F145" s="199"/>
      <c r="G145" s="63">
        <f t="shared" si="2"/>
        <v>0</v>
      </c>
      <c r="H145" s="29"/>
      <c r="I145" s="3"/>
      <c r="J145" s="3"/>
      <c r="K145" s="3"/>
      <c r="L145" s="3"/>
      <c r="M145" s="3"/>
      <c r="N145" s="3"/>
      <c r="O145" s="3"/>
      <c r="P145" s="3"/>
      <c r="Q145" s="3"/>
      <c r="R145" s="3"/>
      <c r="S145" s="3"/>
      <c r="T145" s="138"/>
      <c r="U145" s="138"/>
    </row>
    <row r="146" spans="1:21" x14ac:dyDescent="0.2">
      <c r="A146" s="29"/>
      <c r="B146" s="59">
        <v>138</v>
      </c>
      <c r="C146" s="94"/>
      <c r="D146" s="95"/>
      <c r="E146" s="62"/>
      <c r="F146" s="199"/>
      <c r="G146" s="63">
        <f t="shared" si="2"/>
        <v>0</v>
      </c>
      <c r="H146" s="29"/>
      <c r="I146" s="3"/>
      <c r="J146" s="3"/>
      <c r="K146" s="3"/>
      <c r="L146" s="3"/>
      <c r="M146" s="3"/>
      <c r="N146" s="3"/>
      <c r="O146" s="3"/>
      <c r="P146" s="3"/>
      <c r="Q146" s="3"/>
      <c r="R146" s="3"/>
      <c r="S146" s="3"/>
      <c r="T146" s="138"/>
      <c r="U146" s="138"/>
    </row>
    <row r="147" spans="1:21" x14ac:dyDescent="0.2">
      <c r="A147" s="29"/>
      <c r="B147" s="59">
        <v>139</v>
      </c>
      <c r="C147" s="94"/>
      <c r="D147" s="95"/>
      <c r="E147" s="62"/>
      <c r="F147" s="199"/>
      <c r="G147" s="63">
        <f t="shared" si="2"/>
        <v>0</v>
      </c>
      <c r="H147" s="29"/>
      <c r="I147" s="3"/>
      <c r="J147" s="3"/>
      <c r="K147" s="3"/>
      <c r="L147" s="3"/>
      <c r="M147" s="3"/>
      <c r="N147" s="3"/>
      <c r="O147" s="3"/>
      <c r="P147" s="3"/>
      <c r="Q147" s="3"/>
      <c r="R147" s="3"/>
      <c r="S147" s="3"/>
      <c r="T147" s="138"/>
      <c r="U147" s="138"/>
    </row>
    <row r="148" spans="1:21" x14ac:dyDescent="0.2">
      <c r="A148" s="29"/>
      <c r="B148" s="59">
        <v>140</v>
      </c>
      <c r="C148" s="94"/>
      <c r="D148" s="95"/>
      <c r="E148" s="62"/>
      <c r="F148" s="199"/>
      <c r="G148" s="63">
        <f t="shared" si="2"/>
        <v>0</v>
      </c>
      <c r="H148" s="29"/>
      <c r="I148" s="3"/>
      <c r="J148" s="3"/>
      <c r="K148" s="3"/>
      <c r="L148" s="3"/>
      <c r="M148" s="3"/>
      <c r="N148" s="3"/>
      <c r="O148" s="3"/>
      <c r="P148" s="3"/>
      <c r="Q148" s="3"/>
      <c r="R148" s="3"/>
      <c r="S148" s="3"/>
      <c r="T148" s="138"/>
      <c r="U148" s="138"/>
    </row>
    <row r="149" spans="1:21" x14ac:dyDescent="0.2">
      <c r="A149" s="29"/>
      <c r="B149" s="59">
        <v>141</v>
      </c>
      <c r="C149" s="94"/>
      <c r="D149" s="95"/>
      <c r="E149" s="62"/>
      <c r="F149" s="199"/>
      <c r="G149" s="63">
        <f t="shared" si="2"/>
        <v>0</v>
      </c>
      <c r="H149" s="29"/>
      <c r="I149" s="3"/>
      <c r="J149" s="3"/>
      <c r="K149" s="3"/>
      <c r="L149" s="3"/>
      <c r="M149" s="3"/>
      <c r="N149" s="3"/>
      <c r="O149" s="3"/>
      <c r="P149" s="3"/>
      <c r="Q149" s="3"/>
      <c r="R149" s="3"/>
      <c r="S149" s="3"/>
      <c r="T149" s="138"/>
      <c r="U149" s="138"/>
    </row>
    <row r="150" spans="1:21" x14ac:dyDescent="0.2">
      <c r="A150" s="29"/>
      <c r="B150" s="59">
        <v>142</v>
      </c>
      <c r="C150" s="94"/>
      <c r="D150" s="95"/>
      <c r="E150" s="62"/>
      <c r="F150" s="199"/>
      <c r="G150" s="63">
        <f t="shared" si="2"/>
        <v>0</v>
      </c>
      <c r="H150" s="29"/>
      <c r="I150" s="3"/>
      <c r="J150" s="3"/>
      <c r="K150" s="3"/>
      <c r="L150" s="3"/>
      <c r="M150" s="3"/>
      <c r="N150" s="3"/>
      <c r="O150" s="3"/>
      <c r="P150" s="3"/>
      <c r="Q150" s="3"/>
      <c r="R150" s="3"/>
      <c r="S150" s="3"/>
      <c r="T150" s="138"/>
      <c r="U150" s="138"/>
    </row>
    <row r="151" spans="1:21" x14ac:dyDescent="0.2">
      <c r="A151" s="29"/>
      <c r="B151" s="59">
        <v>143</v>
      </c>
      <c r="C151" s="94"/>
      <c r="D151" s="95"/>
      <c r="E151" s="62"/>
      <c r="F151" s="199"/>
      <c r="G151" s="63">
        <f t="shared" si="2"/>
        <v>0</v>
      </c>
      <c r="H151" s="29"/>
      <c r="I151" s="3"/>
      <c r="J151" s="3"/>
      <c r="K151" s="3"/>
      <c r="L151" s="3"/>
      <c r="M151" s="3"/>
      <c r="N151" s="3"/>
      <c r="O151" s="3"/>
      <c r="P151" s="3"/>
      <c r="Q151" s="3"/>
      <c r="R151" s="3"/>
      <c r="S151" s="3"/>
      <c r="T151" s="138"/>
      <c r="U151" s="138"/>
    </row>
    <row r="152" spans="1:21" x14ac:dyDescent="0.2">
      <c r="A152" s="29"/>
      <c r="B152" s="59">
        <v>144</v>
      </c>
      <c r="C152" s="94"/>
      <c r="D152" s="95"/>
      <c r="E152" s="62"/>
      <c r="F152" s="199"/>
      <c r="G152" s="63">
        <f t="shared" si="2"/>
        <v>0</v>
      </c>
      <c r="H152" s="29"/>
      <c r="I152" s="3"/>
      <c r="J152" s="3"/>
      <c r="K152" s="3"/>
      <c r="L152" s="3"/>
      <c r="M152" s="3"/>
      <c r="N152" s="3"/>
      <c r="O152" s="3"/>
      <c r="P152" s="3"/>
      <c r="Q152" s="3"/>
      <c r="R152" s="3"/>
      <c r="S152" s="3"/>
      <c r="T152" s="138"/>
      <c r="U152" s="138"/>
    </row>
    <row r="153" spans="1:21" x14ac:dyDescent="0.2">
      <c r="A153" s="29"/>
      <c r="B153" s="59">
        <v>145</v>
      </c>
      <c r="C153" s="94"/>
      <c r="D153" s="95"/>
      <c r="E153" s="62"/>
      <c r="F153" s="199"/>
      <c r="G153" s="63">
        <f t="shared" si="2"/>
        <v>0</v>
      </c>
      <c r="H153" s="29"/>
      <c r="I153" s="3"/>
      <c r="J153" s="3"/>
      <c r="K153" s="3"/>
      <c r="L153" s="3"/>
      <c r="M153" s="3"/>
      <c r="N153" s="3"/>
      <c r="O153" s="3"/>
      <c r="P153" s="3"/>
      <c r="Q153" s="3"/>
      <c r="R153" s="3"/>
      <c r="S153" s="3"/>
      <c r="T153" s="138"/>
      <c r="U153" s="138"/>
    </row>
    <row r="154" spans="1:21" x14ac:dyDescent="0.2">
      <c r="A154" s="29"/>
      <c r="B154" s="59">
        <v>146</v>
      </c>
      <c r="C154" s="94"/>
      <c r="D154" s="95"/>
      <c r="E154" s="62"/>
      <c r="F154" s="199"/>
      <c r="G154" s="63">
        <f t="shared" si="2"/>
        <v>0</v>
      </c>
      <c r="H154" s="29"/>
      <c r="I154" s="3"/>
      <c r="J154" s="3"/>
      <c r="K154" s="3"/>
      <c r="L154" s="3"/>
      <c r="M154" s="3"/>
      <c r="N154" s="3"/>
      <c r="O154" s="3"/>
      <c r="P154" s="3"/>
      <c r="Q154" s="3"/>
      <c r="R154" s="3"/>
      <c r="S154" s="3"/>
      <c r="T154" s="138"/>
      <c r="U154" s="138"/>
    </row>
    <row r="155" spans="1:21" x14ac:dyDescent="0.2">
      <c r="A155" s="29"/>
      <c r="B155" s="59">
        <v>147</v>
      </c>
      <c r="C155" s="94"/>
      <c r="D155" s="95"/>
      <c r="E155" s="62"/>
      <c r="F155" s="199"/>
      <c r="G155" s="63">
        <f t="shared" si="2"/>
        <v>0</v>
      </c>
      <c r="H155" s="29"/>
      <c r="I155" s="3"/>
      <c r="J155" s="3"/>
      <c r="K155" s="3"/>
      <c r="L155" s="3"/>
      <c r="M155" s="3"/>
      <c r="N155" s="3"/>
      <c r="O155" s="3"/>
      <c r="P155" s="3"/>
      <c r="Q155" s="3"/>
      <c r="R155" s="3"/>
      <c r="S155" s="3"/>
      <c r="T155" s="138"/>
      <c r="U155" s="138"/>
    </row>
    <row r="156" spans="1:21" x14ac:dyDescent="0.2">
      <c r="A156" s="29"/>
      <c r="B156" s="59">
        <v>148</v>
      </c>
      <c r="C156" s="94"/>
      <c r="D156" s="95"/>
      <c r="E156" s="62"/>
      <c r="F156" s="199"/>
      <c r="G156" s="63">
        <f t="shared" si="2"/>
        <v>0</v>
      </c>
      <c r="H156" s="29"/>
      <c r="I156" s="3"/>
      <c r="J156" s="3"/>
      <c r="K156" s="3"/>
      <c r="L156" s="3"/>
      <c r="M156" s="3"/>
      <c r="N156" s="3"/>
      <c r="O156" s="3"/>
      <c r="P156" s="3"/>
      <c r="Q156" s="3"/>
      <c r="R156" s="3"/>
      <c r="S156" s="3"/>
      <c r="T156" s="138"/>
      <c r="U156" s="138"/>
    </row>
    <row r="157" spans="1:21" x14ac:dyDescent="0.2">
      <c r="A157" s="29"/>
      <c r="B157" s="59">
        <v>149</v>
      </c>
      <c r="C157" s="94"/>
      <c r="D157" s="95"/>
      <c r="E157" s="62"/>
      <c r="F157" s="199"/>
      <c r="G157" s="63">
        <f t="shared" si="2"/>
        <v>0</v>
      </c>
      <c r="H157" s="29"/>
      <c r="I157" s="3"/>
      <c r="J157" s="3"/>
      <c r="K157" s="3"/>
      <c r="L157" s="3"/>
      <c r="M157" s="3"/>
      <c r="N157" s="3"/>
      <c r="O157" s="3"/>
      <c r="P157" s="3"/>
      <c r="Q157" s="3"/>
      <c r="R157" s="3"/>
      <c r="S157" s="3"/>
      <c r="T157" s="138"/>
      <c r="U157" s="138"/>
    </row>
    <row r="158" spans="1:21" ht="13.5" thickBot="1" x14ac:dyDescent="0.25">
      <c r="A158" s="29"/>
      <c r="B158" s="59">
        <v>150</v>
      </c>
      <c r="C158" s="94"/>
      <c r="D158" s="95"/>
      <c r="E158" s="62"/>
      <c r="F158" s="199"/>
      <c r="G158" s="63">
        <f t="shared" si="2"/>
        <v>0</v>
      </c>
      <c r="H158" s="29"/>
      <c r="I158" s="3"/>
      <c r="J158" s="3"/>
      <c r="K158" s="3"/>
      <c r="L158" s="3"/>
      <c r="M158" s="3"/>
      <c r="N158" s="3"/>
      <c r="O158" s="3"/>
      <c r="P158" s="3"/>
      <c r="Q158" s="3"/>
      <c r="R158" s="3"/>
      <c r="S158" s="3"/>
      <c r="T158" s="138"/>
      <c r="U158" s="138"/>
    </row>
    <row r="159" spans="1:21" ht="13.5" thickBot="1" x14ac:dyDescent="0.25">
      <c r="A159" s="29"/>
      <c r="B159" s="90"/>
      <c r="C159" s="139"/>
      <c r="D159" s="140"/>
      <c r="E159" s="216" t="s">
        <v>35</v>
      </c>
      <c r="F159" s="50"/>
      <c r="G159" s="44">
        <f>IF(SUM(G9:G158)&gt;2250,2250,SUM(G9:G158))</f>
        <v>0</v>
      </c>
      <c r="H159" s="29"/>
      <c r="I159" s="3"/>
      <c r="J159" s="3"/>
      <c r="K159" s="3"/>
      <c r="L159" s="3"/>
      <c r="M159" s="3"/>
      <c r="N159" s="3"/>
      <c r="O159" s="3"/>
      <c r="P159" s="3"/>
      <c r="Q159" s="3"/>
      <c r="R159" s="3"/>
      <c r="S159" s="3"/>
      <c r="T159" s="138"/>
      <c r="U159" s="138"/>
    </row>
    <row r="160" spans="1:21" ht="6" customHeight="1" x14ac:dyDescent="0.2">
      <c r="A160" s="29"/>
      <c r="B160" s="29"/>
      <c r="C160" s="90"/>
      <c r="D160" s="29"/>
      <c r="E160" s="90"/>
      <c r="F160" s="29"/>
      <c r="G160" s="90"/>
      <c r="H160" s="29"/>
      <c r="I160" s="3"/>
      <c r="J160" s="3"/>
      <c r="K160" s="3"/>
      <c r="L160" s="3"/>
      <c r="M160" s="3"/>
      <c r="N160" s="3"/>
      <c r="O160" s="65"/>
      <c r="P160" s="3"/>
      <c r="Q160" s="3"/>
      <c r="R160" s="3"/>
      <c r="S160" s="3"/>
      <c r="T160" s="138"/>
      <c r="U160" s="138"/>
    </row>
    <row r="161" spans="1:21" s="67" customFormat="1" ht="109.5" customHeight="1" x14ac:dyDescent="0.25">
      <c r="A161" s="57" t="s">
        <v>411</v>
      </c>
      <c r="B161" s="388" t="s">
        <v>511</v>
      </c>
      <c r="C161" s="353"/>
      <c r="D161" s="353"/>
      <c r="E161" s="353"/>
      <c r="F161" s="353"/>
      <c r="G161" s="353"/>
      <c r="H161" s="64"/>
      <c r="I161" s="65"/>
      <c r="J161" s="65"/>
      <c r="K161" s="65"/>
      <c r="L161" s="65"/>
      <c r="M161" s="65"/>
      <c r="N161" s="65"/>
      <c r="O161" s="99"/>
      <c r="P161" s="65"/>
      <c r="Q161" s="65"/>
      <c r="R161" s="65"/>
      <c r="S161" s="65"/>
      <c r="T161" s="141"/>
      <c r="U161" s="141"/>
    </row>
    <row r="162" spans="1:21" ht="12.75" customHeight="1" x14ac:dyDescent="0.2">
      <c r="A162" s="64"/>
      <c r="B162" s="90"/>
      <c r="C162" s="288" t="s">
        <v>348</v>
      </c>
      <c r="D162" s="64" t="s">
        <v>358</v>
      </c>
      <c r="E162" s="69" t="s">
        <v>47</v>
      </c>
      <c r="F162" s="29"/>
      <c r="G162" s="69" t="s">
        <v>49</v>
      </c>
      <c r="H162" s="29"/>
      <c r="I162" s="3"/>
      <c r="J162" s="3"/>
      <c r="K162" s="3"/>
      <c r="L162" s="3"/>
      <c r="M162" s="3"/>
      <c r="N162" s="3"/>
      <c r="O162" s="99"/>
      <c r="P162" s="3"/>
      <c r="Q162" s="3"/>
      <c r="R162" s="3"/>
      <c r="S162" s="3"/>
      <c r="T162" s="138"/>
      <c r="U162" s="138"/>
    </row>
    <row r="163" spans="1:21" ht="0.6" customHeight="1" x14ac:dyDescent="0.2">
      <c r="A163" s="64"/>
      <c r="B163" s="90"/>
      <c r="C163" s="94"/>
      <c r="D163" s="64"/>
      <c r="E163" s="69"/>
      <c r="F163" s="29"/>
      <c r="G163" s="69"/>
      <c r="H163" s="29"/>
      <c r="I163" s="3"/>
      <c r="J163" s="3"/>
      <c r="K163" s="3"/>
      <c r="L163" s="3"/>
      <c r="M163" s="3"/>
      <c r="N163" s="3"/>
      <c r="O163" s="99"/>
      <c r="P163" s="3"/>
      <c r="Q163" s="3"/>
      <c r="R163" s="3"/>
      <c r="S163" s="3"/>
      <c r="T163" s="138"/>
      <c r="U163" s="138"/>
    </row>
    <row r="164" spans="1:21" x14ac:dyDescent="0.2">
      <c r="A164" s="29"/>
      <c r="B164" s="59">
        <v>1</v>
      </c>
      <c r="C164" s="94"/>
      <c r="D164" s="95"/>
      <c r="E164" s="62"/>
      <c r="F164" s="29"/>
      <c r="G164" s="63">
        <f t="shared" ref="G164" si="3">IF(C164=0,0,IF(D164=0,0,IF(E164=0,0,15)))</f>
        <v>0</v>
      </c>
      <c r="H164" s="29"/>
      <c r="I164" s="3"/>
      <c r="J164" s="3"/>
      <c r="K164" s="3"/>
      <c r="L164" s="3"/>
      <c r="M164" s="3"/>
      <c r="N164" s="138"/>
      <c r="O164" s="321" t="s">
        <v>350</v>
      </c>
      <c r="P164" s="3"/>
      <c r="Q164" s="3"/>
      <c r="R164" s="3"/>
      <c r="S164" s="3"/>
      <c r="T164" s="138"/>
      <c r="U164" s="138"/>
    </row>
    <row r="165" spans="1:21" x14ac:dyDescent="0.2">
      <c r="A165" s="29"/>
      <c r="B165" s="59">
        <v>2</v>
      </c>
      <c r="C165" s="94"/>
      <c r="D165" s="95"/>
      <c r="E165" s="62"/>
      <c r="F165" s="199"/>
      <c r="G165" s="63">
        <f t="shared" ref="G165:G228" si="4">IF(C165=0,0,IF(D165=0,0,IF(E165=0,0,15)))</f>
        <v>0</v>
      </c>
      <c r="H165" s="29"/>
      <c r="I165" s="3"/>
      <c r="J165" s="3"/>
      <c r="K165" s="3"/>
      <c r="L165" s="3"/>
      <c r="M165" s="3"/>
      <c r="N165" s="138"/>
      <c r="O165" s="321" t="s">
        <v>353</v>
      </c>
      <c r="P165" s="3"/>
      <c r="Q165" s="3"/>
      <c r="R165" s="3"/>
      <c r="S165" s="3"/>
      <c r="T165" s="138"/>
      <c r="U165" s="138"/>
    </row>
    <row r="166" spans="1:21" x14ac:dyDescent="0.2">
      <c r="A166" s="29"/>
      <c r="B166" s="59">
        <v>3</v>
      </c>
      <c r="C166" s="94"/>
      <c r="D166" s="95"/>
      <c r="E166" s="62"/>
      <c r="F166" s="199"/>
      <c r="G166" s="63">
        <f t="shared" si="4"/>
        <v>0</v>
      </c>
      <c r="H166" s="29"/>
      <c r="I166" s="3"/>
      <c r="J166" s="3"/>
      <c r="K166" s="3"/>
      <c r="L166" s="3"/>
      <c r="M166" s="3"/>
      <c r="N166" s="138"/>
      <c r="O166" s="321" t="s">
        <v>87</v>
      </c>
      <c r="P166" s="3"/>
      <c r="Q166" s="3"/>
      <c r="R166" s="3"/>
      <c r="S166" s="3"/>
      <c r="T166" s="138"/>
      <c r="U166" s="138"/>
    </row>
    <row r="167" spans="1:21" x14ac:dyDescent="0.2">
      <c r="A167" s="29"/>
      <c r="B167" s="59">
        <v>4</v>
      </c>
      <c r="C167" s="94"/>
      <c r="D167" s="95"/>
      <c r="E167" s="62"/>
      <c r="F167" s="199"/>
      <c r="G167" s="63">
        <f t="shared" si="4"/>
        <v>0</v>
      </c>
      <c r="H167" s="29"/>
      <c r="I167" s="3"/>
      <c r="J167" s="3"/>
      <c r="K167" s="3"/>
      <c r="L167" s="3"/>
      <c r="M167" s="3"/>
      <c r="N167" s="138"/>
      <c r="O167" s="321" t="s">
        <v>569</v>
      </c>
      <c r="P167" s="3"/>
      <c r="Q167" s="3"/>
      <c r="R167" s="3"/>
      <c r="S167" s="3"/>
      <c r="T167" s="138"/>
      <c r="U167" s="138"/>
    </row>
    <row r="168" spans="1:21" x14ac:dyDescent="0.2">
      <c r="A168" s="29"/>
      <c r="B168" s="59">
        <v>5</v>
      </c>
      <c r="C168" s="94"/>
      <c r="D168" s="95"/>
      <c r="E168" s="62"/>
      <c r="F168" s="199"/>
      <c r="G168" s="63">
        <f t="shared" si="4"/>
        <v>0</v>
      </c>
      <c r="H168" s="29"/>
      <c r="I168" s="3"/>
      <c r="J168" s="3"/>
      <c r="K168" s="3"/>
      <c r="L168" s="3"/>
      <c r="M168" s="3"/>
      <c r="N168" s="138"/>
      <c r="O168" s="321" t="s">
        <v>351</v>
      </c>
      <c r="P168" s="3"/>
      <c r="Q168" s="3"/>
      <c r="R168" s="3"/>
      <c r="S168" s="3"/>
      <c r="T168" s="138"/>
      <c r="U168" s="138"/>
    </row>
    <row r="169" spans="1:21" x14ac:dyDescent="0.2">
      <c r="A169" s="29"/>
      <c r="B169" s="59">
        <v>6</v>
      </c>
      <c r="C169" s="94"/>
      <c r="D169" s="95"/>
      <c r="E169" s="62"/>
      <c r="F169" s="199"/>
      <c r="G169" s="63">
        <f t="shared" si="4"/>
        <v>0</v>
      </c>
      <c r="H169" s="29"/>
      <c r="I169" s="3"/>
      <c r="J169" s="3"/>
      <c r="K169" s="3"/>
      <c r="L169" s="3"/>
      <c r="M169" s="3"/>
      <c r="N169" s="138"/>
      <c r="O169" s="321" t="s">
        <v>352</v>
      </c>
      <c r="P169" s="3"/>
      <c r="Q169" s="3"/>
      <c r="R169" s="3"/>
      <c r="S169" s="3"/>
      <c r="T169" s="138"/>
      <c r="U169" s="138"/>
    </row>
    <row r="170" spans="1:21" x14ac:dyDescent="0.2">
      <c r="A170" s="29"/>
      <c r="B170" s="59">
        <v>7</v>
      </c>
      <c r="C170" s="94"/>
      <c r="D170" s="95"/>
      <c r="E170" s="62"/>
      <c r="F170" s="199"/>
      <c r="G170" s="63">
        <f t="shared" si="4"/>
        <v>0</v>
      </c>
      <c r="H170" s="29"/>
      <c r="I170" s="3"/>
      <c r="J170" s="3"/>
      <c r="K170" s="3"/>
      <c r="L170" s="3"/>
      <c r="M170" s="3"/>
      <c r="N170" s="138"/>
      <c r="O170" s="321" t="s">
        <v>570</v>
      </c>
      <c r="P170" s="3"/>
      <c r="Q170" s="3"/>
      <c r="R170" s="3"/>
      <c r="S170" s="3"/>
      <c r="T170" s="138"/>
      <c r="U170" s="138"/>
    </row>
    <row r="171" spans="1:21" x14ac:dyDescent="0.2">
      <c r="A171" s="29"/>
      <c r="B171" s="59">
        <v>8</v>
      </c>
      <c r="C171" s="94"/>
      <c r="D171" s="95"/>
      <c r="E171" s="62"/>
      <c r="F171" s="199"/>
      <c r="G171" s="63">
        <f t="shared" si="4"/>
        <v>0</v>
      </c>
      <c r="H171" s="29"/>
      <c r="I171" s="3"/>
      <c r="J171" s="3"/>
      <c r="K171" s="3"/>
      <c r="L171" s="3"/>
      <c r="M171" s="3"/>
      <c r="N171" s="138"/>
      <c r="O171" s="321" t="s">
        <v>571</v>
      </c>
      <c r="P171" s="3"/>
      <c r="Q171" s="3"/>
      <c r="R171" s="3"/>
      <c r="S171" s="3"/>
      <c r="T171" s="138"/>
      <c r="U171" s="138"/>
    </row>
    <row r="172" spans="1:21" x14ac:dyDescent="0.2">
      <c r="A172" s="29"/>
      <c r="B172" s="59">
        <v>9</v>
      </c>
      <c r="C172" s="94"/>
      <c r="D172" s="95"/>
      <c r="E172" s="62"/>
      <c r="F172" s="199"/>
      <c r="G172" s="63">
        <f t="shared" si="4"/>
        <v>0</v>
      </c>
      <c r="H172" s="29"/>
      <c r="I172" s="3"/>
      <c r="J172" s="3"/>
      <c r="K172" s="3"/>
      <c r="L172" s="3"/>
      <c r="M172" s="3"/>
      <c r="N172" s="138"/>
      <c r="O172" s="321" t="s">
        <v>572</v>
      </c>
      <c r="P172" s="3"/>
      <c r="Q172" s="3"/>
      <c r="R172" s="3"/>
      <c r="S172" s="3"/>
      <c r="T172" s="138"/>
      <c r="U172" s="138"/>
    </row>
    <row r="173" spans="1:21" x14ac:dyDescent="0.2">
      <c r="A173" s="29"/>
      <c r="B173" s="59">
        <v>10</v>
      </c>
      <c r="C173" s="94"/>
      <c r="D173" s="95"/>
      <c r="E173" s="62"/>
      <c r="F173" s="199"/>
      <c r="G173" s="63">
        <f t="shared" si="4"/>
        <v>0</v>
      </c>
      <c r="H173" s="29"/>
      <c r="I173" s="3"/>
      <c r="J173" s="3"/>
      <c r="K173" s="3"/>
      <c r="L173" s="3"/>
      <c r="M173" s="3"/>
      <c r="N173" s="138"/>
      <c r="O173" s="321" t="s">
        <v>573</v>
      </c>
      <c r="P173" s="3"/>
      <c r="Q173" s="3"/>
      <c r="R173" s="3"/>
      <c r="S173" s="3"/>
      <c r="T173" s="138"/>
      <c r="U173" s="138"/>
    </row>
    <row r="174" spans="1:21" x14ac:dyDescent="0.2">
      <c r="A174" s="29"/>
      <c r="B174" s="59">
        <v>11</v>
      </c>
      <c r="C174" s="94"/>
      <c r="D174" s="95"/>
      <c r="E174" s="62"/>
      <c r="F174" s="199"/>
      <c r="G174" s="63">
        <f t="shared" si="4"/>
        <v>0</v>
      </c>
      <c r="H174" s="29"/>
      <c r="I174" s="3"/>
      <c r="J174" s="3"/>
      <c r="K174" s="3"/>
      <c r="L174" s="3"/>
      <c r="M174" s="3"/>
      <c r="N174" s="138"/>
      <c r="O174" s="321" t="s">
        <v>574</v>
      </c>
      <c r="P174" s="3"/>
      <c r="Q174" s="3"/>
      <c r="R174" s="3"/>
      <c r="S174" s="3"/>
      <c r="T174" s="138"/>
      <c r="U174" s="138"/>
    </row>
    <row r="175" spans="1:21" x14ac:dyDescent="0.2">
      <c r="A175" s="29"/>
      <c r="B175" s="59">
        <v>12</v>
      </c>
      <c r="C175" s="94"/>
      <c r="D175" s="95"/>
      <c r="E175" s="62"/>
      <c r="F175" s="199"/>
      <c r="G175" s="63">
        <f t="shared" si="4"/>
        <v>0</v>
      </c>
      <c r="H175" s="29"/>
      <c r="I175" s="3"/>
      <c r="J175" s="3"/>
      <c r="K175" s="3"/>
      <c r="L175" s="3"/>
      <c r="M175" s="3"/>
      <c r="N175" s="138"/>
      <c r="O175" s="321" t="s">
        <v>575</v>
      </c>
      <c r="P175" s="3"/>
      <c r="Q175" s="3"/>
      <c r="R175" s="3"/>
      <c r="S175" s="3"/>
      <c r="T175" s="138"/>
      <c r="U175" s="138"/>
    </row>
    <row r="176" spans="1:21" x14ac:dyDescent="0.2">
      <c r="A176" s="29"/>
      <c r="B176" s="59">
        <v>13</v>
      </c>
      <c r="C176" s="94"/>
      <c r="D176" s="95"/>
      <c r="E176" s="62"/>
      <c r="F176" s="199"/>
      <c r="G176" s="63">
        <f t="shared" si="4"/>
        <v>0</v>
      </c>
      <c r="H176" s="29"/>
      <c r="I176" s="3"/>
      <c r="J176" s="3"/>
      <c r="K176" s="3"/>
      <c r="L176" s="3"/>
      <c r="M176" s="3"/>
      <c r="N176" s="138"/>
      <c r="O176" s="321" t="s">
        <v>576</v>
      </c>
      <c r="P176" s="3"/>
      <c r="Q176" s="3"/>
      <c r="R176" s="3"/>
      <c r="S176" s="3"/>
      <c r="T176" s="138"/>
      <c r="U176" s="138"/>
    </row>
    <row r="177" spans="1:21" x14ac:dyDescent="0.2">
      <c r="A177" s="29"/>
      <c r="B177" s="59">
        <v>14</v>
      </c>
      <c r="C177" s="94"/>
      <c r="D177" s="95"/>
      <c r="E177" s="62"/>
      <c r="F177" s="199"/>
      <c r="G177" s="63">
        <f t="shared" si="4"/>
        <v>0</v>
      </c>
      <c r="H177" s="29"/>
      <c r="I177" s="3"/>
      <c r="J177" s="3"/>
      <c r="K177" s="3"/>
      <c r="L177" s="3"/>
      <c r="M177" s="3"/>
      <c r="N177" s="138"/>
      <c r="O177" s="321" t="s">
        <v>560</v>
      </c>
      <c r="P177" s="3"/>
      <c r="Q177" s="3"/>
      <c r="R177" s="3"/>
      <c r="S177" s="3"/>
      <c r="T177" s="138"/>
      <c r="U177" s="138"/>
    </row>
    <row r="178" spans="1:21" x14ac:dyDescent="0.2">
      <c r="A178" s="29"/>
      <c r="B178" s="59">
        <v>15</v>
      </c>
      <c r="C178" s="94"/>
      <c r="D178" s="95"/>
      <c r="E178" s="62"/>
      <c r="F178" s="199"/>
      <c r="G178" s="63">
        <f t="shared" si="4"/>
        <v>0</v>
      </c>
      <c r="H178" s="29"/>
      <c r="I178" s="3"/>
      <c r="J178" s="3"/>
      <c r="K178" s="3"/>
      <c r="L178" s="3"/>
      <c r="M178" s="3"/>
      <c r="N178" s="138"/>
      <c r="O178" s="321" t="s">
        <v>577</v>
      </c>
      <c r="P178" s="3"/>
      <c r="Q178" s="3"/>
      <c r="R178" s="3"/>
      <c r="S178" s="3"/>
      <c r="T178" s="138"/>
      <c r="U178" s="138"/>
    </row>
    <row r="179" spans="1:21" x14ac:dyDescent="0.2">
      <c r="A179" s="29"/>
      <c r="B179" s="59">
        <v>16</v>
      </c>
      <c r="C179" s="94"/>
      <c r="D179" s="95"/>
      <c r="E179" s="62"/>
      <c r="F179" s="199"/>
      <c r="G179" s="63">
        <f t="shared" si="4"/>
        <v>0</v>
      </c>
      <c r="H179" s="29"/>
      <c r="I179" s="3"/>
      <c r="J179" s="3"/>
      <c r="K179" s="3"/>
      <c r="L179" s="3"/>
      <c r="M179" s="3"/>
      <c r="N179" s="138"/>
      <c r="O179" s="321" t="s">
        <v>578</v>
      </c>
      <c r="P179" s="3"/>
      <c r="Q179" s="3"/>
      <c r="R179" s="3"/>
      <c r="S179" s="3"/>
      <c r="T179" s="138"/>
      <c r="U179" s="138"/>
    </row>
    <row r="180" spans="1:21" x14ac:dyDescent="0.2">
      <c r="A180" s="29"/>
      <c r="B180" s="59">
        <v>17</v>
      </c>
      <c r="C180" s="94"/>
      <c r="D180" s="95"/>
      <c r="E180" s="62"/>
      <c r="F180" s="199"/>
      <c r="G180" s="63">
        <f t="shared" si="4"/>
        <v>0</v>
      </c>
      <c r="H180" s="29"/>
      <c r="I180" s="3"/>
      <c r="J180" s="3"/>
      <c r="K180" s="3"/>
      <c r="L180" s="3"/>
      <c r="M180" s="3"/>
      <c r="N180" s="138"/>
      <c r="O180" s="321" t="s">
        <v>579</v>
      </c>
      <c r="P180" s="3"/>
      <c r="Q180" s="3"/>
      <c r="R180" s="3"/>
      <c r="S180" s="3"/>
      <c r="T180" s="138"/>
      <c r="U180" s="138"/>
    </row>
    <row r="181" spans="1:21" x14ac:dyDescent="0.2">
      <c r="A181" s="29"/>
      <c r="B181" s="59">
        <v>18</v>
      </c>
      <c r="C181" s="94"/>
      <c r="D181" s="95"/>
      <c r="E181" s="62"/>
      <c r="F181" s="199"/>
      <c r="G181" s="63">
        <f t="shared" si="4"/>
        <v>0</v>
      </c>
      <c r="H181" s="29"/>
      <c r="I181" s="3"/>
      <c r="J181" s="3"/>
      <c r="K181" s="3"/>
      <c r="L181" s="3"/>
      <c r="M181" s="3"/>
      <c r="N181" s="138"/>
      <c r="O181" s="321" t="s">
        <v>580</v>
      </c>
      <c r="P181" s="3"/>
      <c r="Q181" s="3"/>
      <c r="R181" s="3"/>
      <c r="S181" s="3"/>
      <c r="T181" s="138"/>
      <c r="U181" s="138"/>
    </row>
    <row r="182" spans="1:21" x14ac:dyDescent="0.2">
      <c r="A182" s="29"/>
      <c r="B182" s="59">
        <v>19</v>
      </c>
      <c r="C182" s="94"/>
      <c r="D182" s="95"/>
      <c r="E182" s="62"/>
      <c r="F182" s="199"/>
      <c r="G182" s="63">
        <f t="shared" si="4"/>
        <v>0</v>
      </c>
      <c r="H182" s="29"/>
      <c r="I182" s="3"/>
      <c r="J182" s="3"/>
      <c r="K182" s="3"/>
      <c r="L182" s="3"/>
      <c r="M182" s="3"/>
      <c r="N182" s="138"/>
      <c r="O182" s="321" t="s">
        <v>581</v>
      </c>
      <c r="P182" s="3"/>
      <c r="Q182" s="3"/>
      <c r="R182" s="3"/>
      <c r="S182" s="3"/>
      <c r="T182" s="138"/>
      <c r="U182" s="138"/>
    </row>
    <row r="183" spans="1:21" x14ac:dyDescent="0.2">
      <c r="A183" s="29"/>
      <c r="B183" s="59">
        <v>20</v>
      </c>
      <c r="C183" s="94"/>
      <c r="D183" s="95"/>
      <c r="E183" s="62"/>
      <c r="F183" s="199"/>
      <c r="G183" s="63">
        <f t="shared" si="4"/>
        <v>0</v>
      </c>
      <c r="H183" s="29"/>
      <c r="I183" s="3"/>
      <c r="J183" s="3"/>
      <c r="K183" s="3"/>
      <c r="L183" s="3"/>
      <c r="M183" s="3"/>
      <c r="N183" s="138"/>
      <c r="O183" s="321" t="s">
        <v>582</v>
      </c>
      <c r="P183" s="3"/>
      <c r="Q183" s="3"/>
      <c r="R183" s="3"/>
      <c r="S183" s="3"/>
      <c r="T183" s="138"/>
      <c r="U183" s="138"/>
    </row>
    <row r="184" spans="1:21" x14ac:dyDescent="0.2">
      <c r="A184" s="29"/>
      <c r="B184" s="59">
        <v>21</v>
      </c>
      <c r="C184" s="94"/>
      <c r="D184" s="95"/>
      <c r="E184" s="62"/>
      <c r="F184" s="199"/>
      <c r="G184" s="63">
        <f t="shared" si="4"/>
        <v>0</v>
      </c>
      <c r="H184" s="29"/>
      <c r="I184" s="3"/>
      <c r="J184" s="3"/>
      <c r="K184" s="3"/>
      <c r="L184" s="3"/>
      <c r="M184" s="3"/>
      <c r="N184" s="138"/>
      <c r="O184" s="321" t="s">
        <v>562</v>
      </c>
      <c r="P184" s="3"/>
      <c r="Q184" s="3"/>
      <c r="R184" s="3"/>
      <c r="S184" s="3"/>
      <c r="T184" s="138"/>
      <c r="U184" s="138"/>
    </row>
    <row r="185" spans="1:21" x14ac:dyDescent="0.2">
      <c r="A185" s="29"/>
      <c r="B185" s="59">
        <v>22</v>
      </c>
      <c r="C185" s="94"/>
      <c r="D185" s="95"/>
      <c r="E185" s="62"/>
      <c r="F185" s="199"/>
      <c r="G185" s="63">
        <f t="shared" si="4"/>
        <v>0</v>
      </c>
      <c r="H185" s="29"/>
      <c r="I185" s="3"/>
      <c r="J185" s="3"/>
      <c r="K185" s="3"/>
      <c r="L185" s="3"/>
      <c r="M185" s="3"/>
      <c r="N185" s="138"/>
      <c r="O185" s="321" t="s">
        <v>563</v>
      </c>
      <c r="P185" s="3"/>
      <c r="Q185" s="3"/>
      <c r="R185" s="3"/>
      <c r="S185" s="3"/>
      <c r="T185" s="138"/>
      <c r="U185" s="138"/>
    </row>
    <row r="186" spans="1:21" x14ac:dyDescent="0.2">
      <c r="A186" s="29"/>
      <c r="B186" s="59">
        <v>23</v>
      </c>
      <c r="C186" s="94"/>
      <c r="D186" s="95"/>
      <c r="E186" s="62"/>
      <c r="F186" s="199"/>
      <c r="G186" s="63">
        <f t="shared" si="4"/>
        <v>0</v>
      </c>
      <c r="H186" s="29"/>
      <c r="I186" s="3"/>
      <c r="J186" s="3"/>
      <c r="K186" s="3"/>
      <c r="L186" s="3"/>
      <c r="M186" s="3"/>
      <c r="N186" s="138"/>
      <c r="O186" s="321" t="s">
        <v>564</v>
      </c>
      <c r="P186" s="3"/>
      <c r="Q186" s="3"/>
      <c r="R186" s="3"/>
      <c r="S186" s="3"/>
      <c r="T186" s="138"/>
      <c r="U186" s="138"/>
    </row>
    <row r="187" spans="1:21" x14ac:dyDescent="0.2">
      <c r="A187" s="29"/>
      <c r="B187" s="59">
        <v>24</v>
      </c>
      <c r="C187" s="94"/>
      <c r="D187" s="95"/>
      <c r="E187" s="62"/>
      <c r="F187" s="199"/>
      <c r="G187" s="63">
        <f t="shared" si="4"/>
        <v>0</v>
      </c>
      <c r="H187" s="29"/>
      <c r="I187" s="3"/>
      <c r="J187" s="3"/>
      <c r="K187" s="3"/>
      <c r="L187" s="3"/>
      <c r="M187" s="3"/>
      <c r="N187" s="138"/>
      <c r="O187" s="321" t="s">
        <v>565</v>
      </c>
      <c r="P187" s="3"/>
      <c r="Q187" s="3"/>
      <c r="R187" s="3"/>
      <c r="S187" s="3"/>
      <c r="T187" s="138"/>
      <c r="U187" s="138"/>
    </row>
    <row r="188" spans="1:21" x14ac:dyDescent="0.2">
      <c r="A188" s="29"/>
      <c r="B188" s="59">
        <v>25</v>
      </c>
      <c r="C188" s="94"/>
      <c r="D188" s="95"/>
      <c r="E188" s="62"/>
      <c r="F188" s="199"/>
      <c r="G188" s="63">
        <f t="shared" si="4"/>
        <v>0</v>
      </c>
      <c r="H188" s="29"/>
      <c r="I188" s="3"/>
      <c r="J188" s="3"/>
      <c r="K188" s="3"/>
      <c r="L188" s="3"/>
      <c r="M188" s="3"/>
      <c r="N188" s="138"/>
      <c r="O188" s="321" t="s">
        <v>566</v>
      </c>
      <c r="P188" s="3"/>
      <c r="Q188" s="3"/>
      <c r="R188" s="3"/>
      <c r="S188" s="3"/>
      <c r="T188" s="138"/>
      <c r="U188" s="138"/>
    </row>
    <row r="189" spans="1:21" x14ac:dyDescent="0.2">
      <c r="A189" s="29"/>
      <c r="B189" s="59">
        <v>26</v>
      </c>
      <c r="C189" s="94"/>
      <c r="D189" s="95"/>
      <c r="E189" s="62"/>
      <c r="F189" s="199"/>
      <c r="G189" s="63">
        <f t="shared" si="4"/>
        <v>0</v>
      </c>
      <c r="H189" s="29"/>
      <c r="I189" s="3"/>
      <c r="J189" s="3"/>
      <c r="K189" s="3"/>
      <c r="L189" s="3"/>
      <c r="M189" s="3"/>
      <c r="N189" s="138"/>
      <c r="O189" s="321" t="s">
        <v>567</v>
      </c>
      <c r="P189" s="3"/>
      <c r="Q189" s="3"/>
      <c r="R189" s="3"/>
      <c r="S189" s="3"/>
      <c r="T189" s="138"/>
      <c r="U189" s="138"/>
    </row>
    <row r="190" spans="1:21" x14ac:dyDescent="0.2">
      <c r="A190" s="29"/>
      <c r="B190" s="59">
        <v>27</v>
      </c>
      <c r="C190" s="94"/>
      <c r="D190" s="95"/>
      <c r="E190" s="62"/>
      <c r="F190" s="199"/>
      <c r="G190" s="63">
        <f t="shared" si="4"/>
        <v>0</v>
      </c>
      <c r="H190" s="29"/>
      <c r="I190" s="3"/>
      <c r="J190" s="3"/>
      <c r="K190" s="3"/>
      <c r="L190" s="3"/>
      <c r="M190" s="3"/>
      <c r="N190" s="138"/>
      <c r="O190" s="53" t="s">
        <v>568</v>
      </c>
      <c r="P190" s="3"/>
      <c r="Q190" s="3"/>
      <c r="R190" s="3"/>
      <c r="S190" s="3"/>
      <c r="T190" s="138"/>
      <c r="U190" s="138"/>
    </row>
    <row r="191" spans="1:21" x14ac:dyDescent="0.2">
      <c r="A191" s="29"/>
      <c r="B191" s="59">
        <v>28</v>
      </c>
      <c r="C191" s="94"/>
      <c r="D191" s="95"/>
      <c r="E191" s="62"/>
      <c r="F191" s="199"/>
      <c r="G191" s="63">
        <f t="shared" si="4"/>
        <v>0</v>
      </c>
      <c r="H191" s="29"/>
      <c r="I191" s="3"/>
      <c r="J191" s="3"/>
      <c r="K191" s="3"/>
      <c r="L191" s="3"/>
      <c r="M191" s="3"/>
      <c r="N191" s="3"/>
      <c r="O191" s="3"/>
      <c r="P191" s="3"/>
      <c r="Q191" s="3"/>
      <c r="R191" s="3"/>
      <c r="S191" s="3"/>
      <c r="T191" s="138"/>
      <c r="U191" s="138"/>
    </row>
    <row r="192" spans="1:21" x14ac:dyDescent="0.2">
      <c r="A192" s="29"/>
      <c r="B192" s="59">
        <v>29</v>
      </c>
      <c r="C192" s="94"/>
      <c r="D192" s="95"/>
      <c r="E192" s="62"/>
      <c r="F192" s="199"/>
      <c r="G192" s="63">
        <f t="shared" si="4"/>
        <v>0</v>
      </c>
      <c r="H192" s="29"/>
      <c r="I192" s="3"/>
      <c r="J192" s="3"/>
      <c r="K192" s="3"/>
      <c r="L192" s="3"/>
      <c r="M192" s="3"/>
      <c r="N192" s="3"/>
      <c r="O192" s="3"/>
      <c r="P192" s="3"/>
      <c r="Q192" s="3"/>
      <c r="R192" s="3"/>
      <c r="S192" s="3"/>
      <c r="T192" s="138"/>
      <c r="U192" s="138"/>
    </row>
    <row r="193" spans="1:21" x14ac:dyDescent="0.2">
      <c r="A193" s="29"/>
      <c r="B193" s="59">
        <v>30</v>
      </c>
      <c r="C193" s="94"/>
      <c r="D193" s="95"/>
      <c r="E193" s="62"/>
      <c r="F193" s="199"/>
      <c r="G193" s="63">
        <f t="shared" si="4"/>
        <v>0</v>
      </c>
      <c r="H193" s="29"/>
      <c r="I193" s="3"/>
      <c r="J193" s="3"/>
      <c r="K193" s="3"/>
      <c r="L193" s="3"/>
      <c r="M193" s="3"/>
      <c r="N193" s="3"/>
      <c r="O193" s="3"/>
      <c r="P193" s="3"/>
      <c r="Q193" s="3"/>
      <c r="R193" s="3"/>
      <c r="S193" s="3"/>
      <c r="T193" s="138"/>
      <c r="U193" s="138"/>
    </row>
    <row r="194" spans="1:21" x14ac:dyDescent="0.2">
      <c r="A194" s="29"/>
      <c r="B194" s="59">
        <v>31</v>
      </c>
      <c r="C194" s="94"/>
      <c r="D194" s="95"/>
      <c r="E194" s="62"/>
      <c r="F194" s="199"/>
      <c r="G194" s="63">
        <f t="shared" si="4"/>
        <v>0</v>
      </c>
      <c r="H194" s="29"/>
      <c r="I194" s="3"/>
      <c r="J194" s="3"/>
      <c r="K194" s="3"/>
      <c r="L194" s="3"/>
      <c r="M194" s="3"/>
      <c r="N194" s="3"/>
      <c r="O194" s="3"/>
      <c r="P194" s="3"/>
      <c r="Q194" s="3"/>
      <c r="R194" s="3"/>
      <c r="S194" s="3"/>
      <c r="T194" s="138"/>
      <c r="U194" s="138"/>
    </row>
    <row r="195" spans="1:21" x14ac:dyDescent="0.2">
      <c r="A195" s="29"/>
      <c r="B195" s="59">
        <v>32</v>
      </c>
      <c r="C195" s="94"/>
      <c r="D195" s="95"/>
      <c r="E195" s="62"/>
      <c r="F195" s="199"/>
      <c r="G195" s="63">
        <f t="shared" si="4"/>
        <v>0</v>
      </c>
      <c r="H195" s="29"/>
      <c r="I195" s="3"/>
      <c r="J195" s="3"/>
      <c r="K195" s="3"/>
      <c r="L195" s="3"/>
      <c r="M195" s="3"/>
      <c r="N195" s="3"/>
      <c r="O195" s="3"/>
      <c r="P195" s="3"/>
      <c r="Q195" s="3"/>
      <c r="R195" s="3"/>
      <c r="S195" s="3"/>
      <c r="T195" s="138"/>
      <c r="U195" s="138"/>
    </row>
    <row r="196" spans="1:21" x14ac:dyDescent="0.2">
      <c r="A196" s="29"/>
      <c r="B196" s="59">
        <v>33</v>
      </c>
      <c r="C196" s="94"/>
      <c r="D196" s="95"/>
      <c r="E196" s="62"/>
      <c r="F196" s="199"/>
      <c r="G196" s="63">
        <f t="shared" si="4"/>
        <v>0</v>
      </c>
      <c r="H196" s="29"/>
      <c r="I196" s="3"/>
      <c r="J196" s="3"/>
      <c r="K196" s="3"/>
      <c r="L196" s="3"/>
      <c r="M196" s="3"/>
      <c r="N196" s="3"/>
      <c r="O196" s="3"/>
      <c r="P196" s="3"/>
      <c r="Q196" s="3"/>
      <c r="R196" s="3"/>
      <c r="S196" s="3"/>
      <c r="T196" s="138"/>
      <c r="U196" s="138"/>
    </row>
    <row r="197" spans="1:21" x14ac:dyDescent="0.2">
      <c r="A197" s="29"/>
      <c r="B197" s="59">
        <v>34</v>
      </c>
      <c r="C197" s="94"/>
      <c r="D197" s="95"/>
      <c r="E197" s="62"/>
      <c r="F197" s="199"/>
      <c r="G197" s="63">
        <f t="shared" si="4"/>
        <v>0</v>
      </c>
      <c r="H197" s="29"/>
      <c r="I197" s="3"/>
      <c r="J197" s="3"/>
      <c r="K197" s="3"/>
      <c r="L197" s="3"/>
      <c r="M197" s="3"/>
      <c r="N197" s="3"/>
      <c r="O197" s="3"/>
      <c r="P197" s="3"/>
      <c r="Q197" s="3"/>
      <c r="R197" s="3"/>
      <c r="S197" s="3"/>
      <c r="T197" s="138"/>
      <c r="U197" s="138"/>
    </row>
    <row r="198" spans="1:21" x14ac:dyDescent="0.2">
      <c r="A198" s="29"/>
      <c r="B198" s="59">
        <v>35</v>
      </c>
      <c r="C198" s="94"/>
      <c r="D198" s="95"/>
      <c r="E198" s="62"/>
      <c r="F198" s="199"/>
      <c r="G198" s="63">
        <f t="shared" si="4"/>
        <v>0</v>
      </c>
      <c r="H198" s="29"/>
      <c r="I198" s="3"/>
      <c r="J198" s="3"/>
      <c r="K198" s="3"/>
      <c r="L198" s="3"/>
      <c r="M198" s="3"/>
      <c r="N198" s="3"/>
      <c r="O198" s="3"/>
      <c r="P198" s="3"/>
      <c r="Q198" s="3"/>
      <c r="R198" s="3"/>
      <c r="S198" s="3"/>
      <c r="T198" s="138"/>
      <c r="U198" s="138"/>
    </row>
    <row r="199" spans="1:21" x14ac:dyDescent="0.2">
      <c r="A199" s="29"/>
      <c r="B199" s="59">
        <v>36</v>
      </c>
      <c r="C199" s="94"/>
      <c r="D199" s="95"/>
      <c r="E199" s="62"/>
      <c r="F199" s="199"/>
      <c r="G199" s="63">
        <f t="shared" si="4"/>
        <v>0</v>
      </c>
      <c r="H199" s="29"/>
      <c r="I199" s="3"/>
      <c r="J199" s="3"/>
      <c r="K199" s="3"/>
      <c r="L199" s="3"/>
      <c r="M199" s="3"/>
      <c r="N199" s="3"/>
      <c r="O199" s="3"/>
      <c r="P199" s="3"/>
      <c r="Q199" s="3"/>
      <c r="R199" s="3"/>
      <c r="S199" s="3"/>
      <c r="T199" s="138"/>
      <c r="U199" s="138"/>
    </row>
    <row r="200" spans="1:21" x14ac:dyDescent="0.2">
      <c r="A200" s="29"/>
      <c r="B200" s="59">
        <v>37</v>
      </c>
      <c r="C200" s="94"/>
      <c r="D200" s="95"/>
      <c r="E200" s="62"/>
      <c r="F200" s="199"/>
      <c r="G200" s="63">
        <f t="shared" si="4"/>
        <v>0</v>
      </c>
      <c r="H200" s="29"/>
      <c r="I200" s="3"/>
      <c r="J200" s="3"/>
      <c r="K200" s="3"/>
      <c r="L200" s="3"/>
      <c r="M200" s="3"/>
      <c r="N200" s="3"/>
      <c r="O200" s="3"/>
      <c r="P200" s="3"/>
      <c r="Q200" s="3"/>
      <c r="R200" s="3"/>
      <c r="S200" s="3"/>
      <c r="T200" s="138"/>
      <c r="U200" s="138"/>
    </row>
    <row r="201" spans="1:21" x14ac:dyDescent="0.2">
      <c r="A201" s="29"/>
      <c r="B201" s="59">
        <v>38</v>
      </c>
      <c r="C201" s="94"/>
      <c r="D201" s="95"/>
      <c r="E201" s="62"/>
      <c r="F201" s="199"/>
      <c r="G201" s="63">
        <f t="shared" si="4"/>
        <v>0</v>
      </c>
      <c r="H201" s="29"/>
      <c r="I201" s="3"/>
      <c r="J201" s="3"/>
      <c r="K201" s="3"/>
      <c r="L201" s="3"/>
      <c r="M201" s="3"/>
      <c r="N201" s="3"/>
      <c r="O201" s="3"/>
      <c r="P201" s="3"/>
      <c r="Q201" s="3"/>
      <c r="R201" s="3"/>
      <c r="S201" s="3"/>
      <c r="T201" s="138"/>
      <c r="U201" s="138"/>
    </row>
    <row r="202" spans="1:21" x14ac:dyDescent="0.2">
      <c r="A202" s="29"/>
      <c r="B202" s="59">
        <v>39</v>
      </c>
      <c r="C202" s="94"/>
      <c r="D202" s="95"/>
      <c r="E202" s="62"/>
      <c r="F202" s="199"/>
      <c r="G202" s="63">
        <f t="shared" si="4"/>
        <v>0</v>
      </c>
      <c r="H202" s="29"/>
      <c r="I202" s="3"/>
      <c r="J202" s="3"/>
      <c r="K202" s="3"/>
      <c r="L202" s="3"/>
      <c r="M202" s="3"/>
      <c r="N202" s="3"/>
      <c r="O202" s="3"/>
      <c r="P202" s="3"/>
      <c r="Q202" s="3"/>
      <c r="R202" s="3"/>
      <c r="S202" s="3"/>
      <c r="T202" s="138"/>
      <c r="U202" s="138"/>
    </row>
    <row r="203" spans="1:21" x14ac:dyDescent="0.2">
      <c r="A203" s="29"/>
      <c r="B203" s="59">
        <v>40</v>
      </c>
      <c r="C203" s="94"/>
      <c r="D203" s="95"/>
      <c r="E203" s="62"/>
      <c r="F203" s="199"/>
      <c r="G203" s="63">
        <f t="shared" si="4"/>
        <v>0</v>
      </c>
      <c r="H203" s="29"/>
      <c r="I203" s="3"/>
      <c r="J203" s="3"/>
      <c r="K203" s="3"/>
      <c r="L203" s="3"/>
      <c r="M203" s="3"/>
      <c r="N203" s="3"/>
      <c r="O203" s="3"/>
      <c r="P203" s="3"/>
      <c r="Q203" s="3"/>
      <c r="R203" s="3"/>
      <c r="S203" s="3"/>
      <c r="T203" s="138"/>
      <c r="U203" s="138"/>
    </row>
    <row r="204" spans="1:21" x14ac:dyDescent="0.2">
      <c r="A204" s="29"/>
      <c r="B204" s="59">
        <v>41</v>
      </c>
      <c r="C204" s="94"/>
      <c r="D204" s="95"/>
      <c r="E204" s="62"/>
      <c r="F204" s="199"/>
      <c r="G204" s="63">
        <f t="shared" si="4"/>
        <v>0</v>
      </c>
      <c r="H204" s="29"/>
      <c r="I204" s="3"/>
      <c r="J204" s="3"/>
      <c r="K204" s="3"/>
      <c r="L204" s="3"/>
      <c r="M204" s="3"/>
      <c r="N204" s="3"/>
      <c r="O204" s="3"/>
      <c r="P204" s="3"/>
      <c r="Q204" s="3"/>
      <c r="R204" s="3"/>
      <c r="S204" s="3"/>
      <c r="T204" s="138"/>
      <c r="U204" s="138"/>
    </row>
    <row r="205" spans="1:21" x14ac:dyDescent="0.2">
      <c r="A205" s="29"/>
      <c r="B205" s="59">
        <v>42</v>
      </c>
      <c r="C205" s="94"/>
      <c r="D205" s="95"/>
      <c r="E205" s="62"/>
      <c r="F205" s="199"/>
      <c r="G205" s="63">
        <f t="shared" si="4"/>
        <v>0</v>
      </c>
      <c r="H205" s="29"/>
      <c r="I205" s="3"/>
      <c r="J205" s="3"/>
      <c r="K205" s="3"/>
      <c r="L205" s="3"/>
      <c r="M205" s="3"/>
      <c r="N205" s="3"/>
      <c r="O205" s="3"/>
      <c r="P205" s="3"/>
      <c r="Q205" s="3"/>
      <c r="R205" s="3"/>
      <c r="S205" s="3"/>
      <c r="T205" s="138"/>
      <c r="U205" s="138"/>
    </row>
    <row r="206" spans="1:21" x14ac:dyDescent="0.2">
      <c r="A206" s="29"/>
      <c r="B206" s="59">
        <v>43</v>
      </c>
      <c r="C206" s="94"/>
      <c r="D206" s="95"/>
      <c r="E206" s="62"/>
      <c r="F206" s="199"/>
      <c r="G206" s="63">
        <f t="shared" si="4"/>
        <v>0</v>
      </c>
      <c r="H206" s="29"/>
      <c r="I206" s="3"/>
      <c r="J206" s="3"/>
      <c r="K206" s="3"/>
      <c r="L206" s="3"/>
      <c r="M206" s="3"/>
      <c r="N206" s="3"/>
      <c r="O206" s="3"/>
      <c r="P206" s="3"/>
      <c r="Q206" s="3"/>
      <c r="R206" s="3"/>
      <c r="S206" s="3"/>
      <c r="T206" s="138"/>
      <c r="U206" s="138"/>
    </row>
    <row r="207" spans="1:21" x14ac:dyDescent="0.2">
      <c r="A207" s="29"/>
      <c r="B207" s="59">
        <v>44</v>
      </c>
      <c r="C207" s="94"/>
      <c r="D207" s="95"/>
      <c r="E207" s="62"/>
      <c r="F207" s="199"/>
      <c r="G207" s="63">
        <f t="shared" si="4"/>
        <v>0</v>
      </c>
      <c r="H207" s="29"/>
      <c r="I207" s="3"/>
      <c r="J207" s="3"/>
      <c r="K207" s="3"/>
      <c r="L207" s="3"/>
      <c r="M207" s="3"/>
      <c r="N207" s="3"/>
      <c r="O207" s="3"/>
      <c r="P207" s="3"/>
      <c r="Q207" s="3"/>
      <c r="R207" s="3"/>
      <c r="S207" s="3"/>
      <c r="T207" s="138"/>
      <c r="U207" s="138"/>
    </row>
    <row r="208" spans="1:21" x14ac:dyDescent="0.2">
      <c r="A208" s="29"/>
      <c r="B208" s="59">
        <v>45</v>
      </c>
      <c r="C208" s="94"/>
      <c r="D208" s="95"/>
      <c r="E208" s="62"/>
      <c r="F208" s="199"/>
      <c r="G208" s="63">
        <f t="shared" si="4"/>
        <v>0</v>
      </c>
      <c r="H208" s="29"/>
      <c r="I208" s="3"/>
      <c r="J208" s="3"/>
      <c r="K208" s="3"/>
      <c r="L208" s="3"/>
      <c r="M208" s="3"/>
      <c r="N208" s="3"/>
      <c r="O208" s="3"/>
      <c r="P208" s="3"/>
      <c r="Q208" s="3"/>
      <c r="R208" s="3"/>
      <c r="S208" s="3"/>
      <c r="T208" s="138"/>
      <c r="U208" s="138"/>
    </row>
    <row r="209" spans="1:21" x14ac:dyDescent="0.2">
      <c r="A209" s="29"/>
      <c r="B209" s="59">
        <v>46</v>
      </c>
      <c r="C209" s="94"/>
      <c r="D209" s="95"/>
      <c r="E209" s="62"/>
      <c r="F209" s="199"/>
      <c r="G209" s="63">
        <f t="shared" si="4"/>
        <v>0</v>
      </c>
      <c r="H209" s="29"/>
      <c r="I209" s="3"/>
      <c r="J209" s="3"/>
      <c r="K209" s="3"/>
      <c r="L209" s="3"/>
      <c r="M209" s="3"/>
      <c r="N209" s="3"/>
      <c r="O209" s="3"/>
      <c r="P209" s="3"/>
      <c r="Q209" s="3"/>
      <c r="R209" s="3"/>
      <c r="S209" s="3"/>
      <c r="T209" s="138"/>
      <c r="U209" s="138"/>
    </row>
    <row r="210" spans="1:21" x14ac:dyDescent="0.2">
      <c r="A210" s="29"/>
      <c r="B210" s="59">
        <v>47</v>
      </c>
      <c r="C210" s="94"/>
      <c r="D210" s="95"/>
      <c r="E210" s="62"/>
      <c r="F210" s="199"/>
      <c r="G210" s="63">
        <f t="shared" si="4"/>
        <v>0</v>
      </c>
      <c r="H210" s="29"/>
      <c r="I210" s="3"/>
      <c r="J210" s="3"/>
      <c r="K210" s="3"/>
      <c r="L210" s="3"/>
      <c r="M210" s="3"/>
      <c r="N210" s="3"/>
      <c r="O210" s="3"/>
      <c r="P210" s="3"/>
      <c r="Q210" s="3"/>
      <c r="R210" s="3"/>
      <c r="S210" s="3"/>
      <c r="T210" s="138"/>
      <c r="U210" s="138"/>
    </row>
    <row r="211" spans="1:21" x14ac:dyDescent="0.2">
      <c r="A211" s="29"/>
      <c r="B211" s="59">
        <v>48</v>
      </c>
      <c r="C211" s="94"/>
      <c r="D211" s="95"/>
      <c r="E211" s="62"/>
      <c r="F211" s="199"/>
      <c r="G211" s="63">
        <f t="shared" si="4"/>
        <v>0</v>
      </c>
      <c r="H211" s="29"/>
      <c r="I211" s="3"/>
      <c r="J211" s="3"/>
      <c r="K211" s="3"/>
      <c r="L211" s="3"/>
      <c r="M211" s="3"/>
      <c r="N211" s="3"/>
      <c r="O211" s="3"/>
      <c r="P211" s="3"/>
      <c r="Q211" s="3"/>
      <c r="R211" s="3"/>
      <c r="S211" s="3"/>
      <c r="T211" s="138"/>
      <c r="U211" s="138"/>
    </row>
    <row r="212" spans="1:21" x14ac:dyDescent="0.2">
      <c r="A212" s="29"/>
      <c r="B212" s="59">
        <v>49</v>
      </c>
      <c r="C212" s="94"/>
      <c r="D212" s="95"/>
      <c r="E212" s="62"/>
      <c r="F212" s="199"/>
      <c r="G212" s="63">
        <f t="shared" si="4"/>
        <v>0</v>
      </c>
      <c r="H212" s="29"/>
      <c r="I212" s="3"/>
      <c r="J212" s="3"/>
      <c r="K212" s="3"/>
      <c r="L212" s="3"/>
      <c r="M212" s="3"/>
      <c r="N212" s="3"/>
      <c r="O212" s="3"/>
      <c r="P212" s="3"/>
      <c r="Q212" s="3"/>
      <c r="R212" s="3"/>
      <c r="S212" s="3"/>
      <c r="T212" s="138"/>
      <c r="U212" s="138"/>
    </row>
    <row r="213" spans="1:21" x14ac:dyDescent="0.2">
      <c r="A213" s="29"/>
      <c r="B213" s="59">
        <v>50</v>
      </c>
      <c r="C213" s="94"/>
      <c r="D213" s="95"/>
      <c r="E213" s="62"/>
      <c r="F213" s="199"/>
      <c r="G213" s="63">
        <f t="shared" si="4"/>
        <v>0</v>
      </c>
      <c r="H213" s="29"/>
      <c r="I213" s="3"/>
      <c r="J213" s="3"/>
      <c r="K213" s="3"/>
      <c r="L213" s="3"/>
      <c r="M213" s="3"/>
      <c r="N213" s="3"/>
      <c r="O213" s="3"/>
      <c r="P213" s="3"/>
      <c r="Q213" s="3"/>
      <c r="R213" s="3"/>
      <c r="S213" s="3"/>
      <c r="T213" s="138"/>
      <c r="U213" s="138"/>
    </row>
    <row r="214" spans="1:21" x14ac:dyDescent="0.2">
      <c r="A214" s="29"/>
      <c r="B214" s="59">
        <v>51</v>
      </c>
      <c r="C214" s="94"/>
      <c r="D214" s="95"/>
      <c r="E214" s="62"/>
      <c r="F214" s="199"/>
      <c r="G214" s="63">
        <f t="shared" si="4"/>
        <v>0</v>
      </c>
      <c r="H214" s="29"/>
      <c r="I214" s="3"/>
      <c r="J214" s="3"/>
      <c r="K214" s="3"/>
      <c r="L214" s="3"/>
      <c r="M214" s="3"/>
      <c r="N214" s="3"/>
      <c r="O214" s="3"/>
      <c r="P214" s="3"/>
      <c r="Q214" s="3"/>
      <c r="R214" s="3"/>
      <c r="S214" s="3"/>
      <c r="T214" s="138"/>
      <c r="U214" s="138"/>
    </row>
    <row r="215" spans="1:21" x14ac:dyDescent="0.2">
      <c r="A215" s="29"/>
      <c r="B215" s="59">
        <v>52</v>
      </c>
      <c r="C215" s="94"/>
      <c r="D215" s="95"/>
      <c r="E215" s="62"/>
      <c r="F215" s="199"/>
      <c r="G215" s="63">
        <f t="shared" si="4"/>
        <v>0</v>
      </c>
      <c r="H215" s="29"/>
      <c r="I215" s="3"/>
      <c r="J215" s="3"/>
      <c r="K215" s="3"/>
      <c r="L215" s="3"/>
      <c r="M215" s="3"/>
      <c r="N215" s="3"/>
      <c r="O215" s="3"/>
      <c r="P215" s="3"/>
      <c r="Q215" s="3"/>
      <c r="R215" s="3"/>
      <c r="S215" s="3"/>
      <c r="T215" s="138"/>
      <c r="U215" s="138"/>
    </row>
    <row r="216" spans="1:21" x14ac:dyDescent="0.2">
      <c r="A216" s="29"/>
      <c r="B216" s="59">
        <v>53</v>
      </c>
      <c r="C216" s="94"/>
      <c r="D216" s="95"/>
      <c r="E216" s="62"/>
      <c r="F216" s="199"/>
      <c r="G216" s="63">
        <f t="shared" si="4"/>
        <v>0</v>
      </c>
      <c r="H216" s="29"/>
      <c r="I216" s="3"/>
      <c r="J216" s="3"/>
      <c r="K216" s="3"/>
      <c r="L216" s="3"/>
      <c r="M216" s="3"/>
      <c r="N216" s="3"/>
      <c r="O216" s="3"/>
      <c r="P216" s="3"/>
      <c r="Q216" s="3"/>
      <c r="R216" s="3"/>
      <c r="S216" s="3"/>
      <c r="T216" s="138"/>
      <c r="U216" s="138"/>
    </row>
    <row r="217" spans="1:21" x14ac:dyDescent="0.2">
      <c r="A217" s="29"/>
      <c r="B217" s="59">
        <v>54</v>
      </c>
      <c r="C217" s="94"/>
      <c r="D217" s="95"/>
      <c r="E217" s="62"/>
      <c r="F217" s="199"/>
      <c r="G217" s="63">
        <f t="shared" si="4"/>
        <v>0</v>
      </c>
      <c r="H217" s="29"/>
      <c r="I217" s="3"/>
      <c r="J217" s="3"/>
      <c r="K217" s="3"/>
      <c r="L217" s="3"/>
      <c r="M217" s="3"/>
      <c r="N217" s="3"/>
      <c r="O217" s="3"/>
      <c r="P217" s="3"/>
      <c r="Q217" s="3"/>
      <c r="R217" s="3"/>
      <c r="S217" s="3"/>
      <c r="T217" s="138"/>
      <c r="U217" s="138"/>
    </row>
    <row r="218" spans="1:21" x14ac:dyDescent="0.2">
      <c r="A218" s="29"/>
      <c r="B218" s="59">
        <v>55</v>
      </c>
      <c r="C218" s="94"/>
      <c r="D218" s="95"/>
      <c r="E218" s="62"/>
      <c r="F218" s="199"/>
      <c r="G218" s="63">
        <f t="shared" si="4"/>
        <v>0</v>
      </c>
      <c r="H218" s="29"/>
      <c r="I218" s="3"/>
      <c r="J218" s="3"/>
      <c r="K218" s="3"/>
      <c r="L218" s="3"/>
      <c r="M218" s="3"/>
      <c r="N218" s="3"/>
      <c r="O218" s="3"/>
      <c r="P218" s="3"/>
      <c r="Q218" s="3"/>
      <c r="R218" s="3"/>
      <c r="S218" s="3"/>
      <c r="T218" s="138"/>
      <c r="U218" s="138"/>
    </row>
    <row r="219" spans="1:21" x14ac:dyDescent="0.2">
      <c r="A219" s="29"/>
      <c r="B219" s="59">
        <v>56</v>
      </c>
      <c r="C219" s="94"/>
      <c r="D219" s="95"/>
      <c r="E219" s="62"/>
      <c r="F219" s="199"/>
      <c r="G219" s="63">
        <f t="shared" si="4"/>
        <v>0</v>
      </c>
      <c r="H219" s="29"/>
      <c r="I219" s="3"/>
      <c r="J219" s="3"/>
      <c r="K219" s="3"/>
      <c r="L219" s="3"/>
      <c r="M219" s="3"/>
      <c r="N219" s="3"/>
      <c r="O219" s="3"/>
      <c r="P219" s="3"/>
      <c r="Q219" s="3"/>
      <c r="R219" s="3"/>
      <c r="S219" s="3"/>
      <c r="T219" s="138"/>
      <c r="U219" s="138"/>
    </row>
    <row r="220" spans="1:21" x14ac:dyDescent="0.2">
      <c r="A220" s="29"/>
      <c r="B220" s="59">
        <v>57</v>
      </c>
      <c r="C220" s="94"/>
      <c r="D220" s="95"/>
      <c r="E220" s="62"/>
      <c r="F220" s="199"/>
      <c r="G220" s="63">
        <f t="shared" si="4"/>
        <v>0</v>
      </c>
      <c r="H220" s="29"/>
      <c r="I220" s="3"/>
      <c r="J220" s="3"/>
      <c r="K220" s="3"/>
      <c r="L220" s="3"/>
      <c r="M220" s="3"/>
      <c r="N220" s="3"/>
      <c r="O220" s="3"/>
      <c r="P220" s="3"/>
      <c r="Q220" s="3"/>
      <c r="R220" s="3"/>
      <c r="S220" s="3"/>
      <c r="T220" s="138"/>
      <c r="U220" s="138"/>
    </row>
    <row r="221" spans="1:21" x14ac:dyDescent="0.2">
      <c r="A221" s="29"/>
      <c r="B221" s="59">
        <v>58</v>
      </c>
      <c r="C221" s="94"/>
      <c r="D221" s="95"/>
      <c r="E221" s="62"/>
      <c r="F221" s="199"/>
      <c r="G221" s="63">
        <f t="shared" si="4"/>
        <v>0</v>
      </c>
      <c r="H221" s="29"/>
      <c r="I221" s="3"/>
      <c r="J221" s="3"/>
      <c r="K221" s="3"/>
      <c r="L221" s="3"/>
      <c r="M221" s="3"/>
      <c r="N221" s="3"/>
      <c r="O221" s="3"/>
      <c r="P221" s="3"/>
      <c r="Q221" s="3"/>
      <c r="R221" s="3"/>
      <c r="S221" s="3"/>
      <c r="T221" s="138"/>
      <c r="U221" s="138"/>
    </row>
    <row r="222" spans="1:21" x14ac:dyDescent="0.2">
      <c r="A222" s="29"/>
      <c r="B222" s="59">
        <v>59</v>
      </c>
      <c r="C222" s="94"/>
      <c r="D222" s="95"/>
      <c r="E222" s="62"/>
      <c r="F222" s="199"/>
      <c r="G222" s="63">
        <f t="shared" si="4"/>
        <v>0</v>
      </c>
      <c r="H222" s="29"/>
      <c r="I222" s="3"/>
      <c r="J222" s="3"/>
      <c r="K222" s="3"/>
      <c r="L222" s="3"/>
      <c r="M222" s="3"/>
      <c r="N222" s="3"/>
      <c r="O222" s="3"/>
      <c r="P222" s="3"/>
      <c r="Q222" s="3"/>
      <c r="R222" s="3"/>
      <c r="S222" s="3"/>
      <c r="T222" s="138"/>
      <c r="U222" s="138"/>
    </row>
    <row r="223" spans="1:21" x14ac:dyDescent="0.2">
      <c r="A223" s="29"/>
      <c r="B223" s="59">
        <v>60</v>
      </c>
      <c r="C223" s="94"/>
      <c r="D223" s="95"/>
      <c r="E223" s="62"/>
      <c r="F223" s="199"/>
      <c r="G223" s="63">
        <f t="shared" si="4"/>
        <v>0</v>
      </c>
      <c r="H223" s="29"/>
      <c r="I223" s="3"/>
      <c r="J223" s="3"/>
      <c r="K223" s="3"/>
      <c r="L223" s="3"/>
      <c r="M223" s="3"/>
      <c r="N223" s="3"/>
      <c r="O223" s="3"/>
      <c r="P223" s="3"/>
      <c r="Q223" s="3"/>
      <c r="R223" s="3"/>
      <c r="S223" s="3"/>
      <c r="T223" s="138"/>
      <c r="U223" s="138"/>
    </row>
    <row r="224" spans="1:21" x14ac:dyDescent="0.2">
      <c r="A224" s="29"/>
      <c r="B224" s="59">
        <v>61</v>
      </c>
      <c r="C224" s="94"/>
      <c r="D224" s="95"/>
      <c r="E224" s="62"/>
      <c r="F224" s="199"/>
      <c r="G224" s="63">
        <f t="shared" si="4"/>
        <v>0</v>
      </c>
      <c r="H224" s="29"/>
      <c r="I224" s="3"/>
      <c r="J224" s="3"/>
      <c r="K224" s="3"/>
      <c r="L224" s="3"/>
      <c r="M224" s="3"/>
      <c r="N224" s="3"/>
      <c r="O224" s="3"/>
      <c r="P224" s="3"/>
      <c r="Q224" s="3"/>
      <c r="R224" s="3"/>
      <c r="S224" s="3"/>
      <c r="T224" s="138"/>
      <c r="U224" s="138"/>
    </row>
    <row r="225" spans="1:21" x14ac:dyDescent="0.2">
      <c r="A225" s="29"/>
      <c r="B225" s="59">
        <v>62</v>
      </c>
      <c r="C225" s="94"/>
      <c r="D225" s="95"/>
      <c r="E225" s="62"/>
      <c r="F225" s="199"/>
      <c r="G225" s="63">
        <f t="shared" si="4"/>
        <v>0</v>
      </c>
      <c r="H225" s="29"/>
      <c r="I225" s="3"/>
      <c r="J225" s="3"/>
      <c r="K225" s="3"/>
      <c r="L225" s="3"/>
      <c r="M225" s="3"/>
      <c r="N225" s="3"/>
      <c r="O225" s="3"/>
      <c r="P225" s="3"/>
      <c r="Q225" s="3"/>
      <c r="R225" s="3"/>
      <c r="S225" s="3"/>
      <c r="T225" s="138"/>
      <c r="U225" s="138"/>
    </row>
    <row r="226" spans="1:21" x14ac:dyDescent="0.2">
      <c r="A226" s="29"/>
      <c r="B226" s="59">
        <v>63</v>
      </c>
      <c r="C226" s="94"/>
      <c r="D226" s="95"/>
      <c r="E226" s="62"/>
      <c r="F226" s="199"/>
      <c r="G226" s="63">
        <f t="shared" si="4"/>
        <v>0</v>
      </c>
      <c r="H226" s="29"/>
      <c r="I226" s="3"/>
      <c r="J226" s="3"/>
      <c r="K226" s="3"/>
      <c r="L226" s="3"/>
      <c r="M226" s="3"/>
      <c r="N226" s="3"/>
      <c r="O226" s="3"/>
      <c r="P226" s="3"/>
      <c r="Q226" s="3"/>
      <c r="R226" s="3"/>
      <c r="S226" s="3"/>
      <c r="T226" s="138"/>
      <c r="U226" s="138"/>
    </row>
    <row r="227" spans="1:21" x14ac:dyDescent="0.2">
      <c r="A227" s="29"/>
      <c r="B227" s="59">
        <v>64</v>
      </c>
      <c r="C227" s="94"/>
      <c r="D227" s="95"/>
      <c r="E227" s="62"/>
      <c r="F227" s="199"/>
      <c r="G227" s="63">
        <f t="shared" si="4"/>
        <v>0</v>
      </c>
      <c r="H227" s="29"/>
      <c r="I227" s="3"/>
      <c r="J227" s="3"/>
      <c r="K227" s="3"/>
      <c r="L227" s="3"/>
      <c r="M227" s="3"/>
      <c r="N227" s="3"/>
      <c r="O227" s="3"/>
      <c r="P227" s="3"/>
      <c r="Q227" s="3"/>
      <c r="R227" s="3"/>
      <c r="S227" s="3"/>
      <c r="T227" s="138"/>
      <c r="U227" s="138"/>
    </row>
    <row r="228" spans="1:21" x14ac:dyDescent="0.2">
      <c r="A228" s="29"/>
      <c r="B228" s="59">
        <v>65</v>
      </c>
      <c r="C228" s="94"/>
      <c r="D228" s="95"/>
      <c r="E228" s="62"/>
      <c r="F228" s="199"/>
      <c r="G228" s="63">
        <f t="shared" si="4"/>
        <v>0</v>
      </c>
      <c r="H228" s="29"/>
      <c r="I228" s="3"/>
      <c r="J228" s="3"/>
      <c r="K228" s="3"/>
      <c r="L228" s="3"/>
      <c r="M228" s="3"/>
      <c r="N228" s="3"/>
      <c r="O228" s="3"/>
      <c r="P228" s="3"/>
      <c r="Q228" s="3"/>
      <c r="R228" s="3"/>
      <c r="S228" s="3"/>
      <c r="T228" s="138"/>
      <c r="U228" s="138"/>
    </row>
    <row r="229" spans="1:21" x14ac:dyDescent="0.2">
      <c r="A229" s="29"/>
      <c r="B229" s="59">
        <v>66</v>
      </c>
      <c r="C229" s="94"/>
      <c r="D229" s="95"/>
      <c r="E229" s="62"/>
      <c r="F229" s="199"/>
      <c r="G229" s="63">
        <f t="shared" ref="G229:G292" si="5">IF(C229=0,0,IF(D229=0,0,IF(E229=0,0,15)))</f>
        <v>0</v>
      </c>
      <c r="H229" s="29"/>
      <c r="I229" s="3"/>
      <c r="J229" s="3"/>
      <c r="K229" s="3"/>
      <c r="L229" s="3"/>
      <c r="M229" s="3"/>
      <c r="N229" s="3"/>
      <c r="O229" s="3"/>
      <c r="P229" s="3"/>
      <c r="Q229" s="3"/>
      <c r="R229" s="3"/>
      <c r="S229" s="3"/>
      <c r="T229" s="138"/>
      <c r="U229" s="138"/>
    </row>
    <row r="230" spans="1:21" x14ac:dyDescent="0.2">
      <c r="A230" s="29"/>
      <c r="B230" s="59">
        <v>67</v>
      </c>
      <c r="C230" s="94"/>
      <c r="D230" s="95"/>
      <c r="E230" s="62"/>
      <c r="F230" s="199"/>
      <c r="G230" s="63">
        <f t="shared" si="5"/>
        <v>0</v>
      </c>
      <c r="H230" s="29"/>
      <c r="I230" s="3"/>
      <c r="J230" s="3"/>
      <c r="K230" s="3"/>
      <c r="L230" s="3"/>
      <c r="M230" s="3"/>
      <c r="N230" s="3"/>
      <c r="O230" s="3"/>
      <c r="P230" s="3"/>
      <c r="Q230" s="3"/>
      <c r="R230" s="3"/>
      <c r="S230" s="3"/>
      <c r="T230" s="138"/>
      <c r="U230" s="138"/>
    </row>
    <row r="231" spans="1:21" x14ac:dyDescent="0.2">
      <c r="A231" s="29"/>
      <c r="B231" s="59">
        <v>68</v>
      </c>
      <c r="C231" s="94"/>
      <c r="D231" s="95"/>
      <c r="E231" s="62"/>
      <c r="F231" s="199"/>
      <c r="G231" s="63">
        <f t="shared" si="5"/>
        <v>0</v>
      </c>
      <c r="H231" s="29"/>
      <c r="I231" s="3"/>
      <c r="J231" s="3"/>
      <c r="K231" s="3"/>
      <c r="L231" s="3"/>
      <c r="M231" s="3"/>
      <c r="N231" s="3"/>
      <c r="O231" s="3"/>
      <c r="P231" s="3"/>
      <c r="Q231" s="3"/>
      <c r="R231" s="3"/>
      <c r="S231" s="3"/>
      <c r="T231" s="138"/>
      <c r="U231" s="138"/>
    </row>
    <row r="232" spans="1:21" x14ac:dyDescent="0.2">
      <c r="A232" s="29"/>
      <c r="B232" s="59">
        <v>69</v>
      </c>
      <c r="C232" s="94"/>
      <c r="D232" s="95"/>
      <c r="E232" s="62"/>
      <c r="F232" s="199"/>
      <c r="G232" s="63">
        <f t="shared" si="5"/>
        <v>0</v>
      </c>
      <c r="H232" s="29"/>
      <c r="I232" s="3"/>
      <c r="J232" s="3"/>
      <c r="K232" s="3"/>
      <c r="L232" s="3"/>
      <c r="M232" s="3"/>
      <c r="N232" s="3"/>
      <c r="O232" s="3"/>
      <c r="P232" s="3"/>
      <c r="Q232" s="3"/>
      <c r="R232" s="3"/>
      <c r="S232" s="3"/>
      <c r="T232" s="138"/>
      <c r="U232" s="138"/>
    </row>
    <row r="233" spans="1:21" x14ac:dyDescent="0.2">
      <c r="A233" s="29"/>
      <c r="B233" s="59">
        <v>70</v>
      </c>
      <c r="C233" s="94"/>
      <c r="D233" s="95"/>
      <c r="E233" s="62"/>
      <c r="F233" s="199"/>
      <c r="G233" s="63">
        <f t="shared" si="5"/>
        <v>0</v>
      </c>
      <c r="H233" s="29"/>
      <c r="I233" s="3"/>
      <c r="J233" s="3"/>
      <c r="K233" s="3"/>
      <c r="L233" s="3"/>
      <c r="M233" s="3"/>
      <c r="N233" s="3"/>
      <c r="O233" s="3"/>
      <c r="P233" s="3"/>
      <c r="Q233" s="3"/>
      <c r="R233" s="3"/>
      <c r="S233" s="3"/>
      <c r="T233" s="138"/>
      <c r="U233" s="138"/>
    </row>
    <row r="234" spans="1:21" x14ac:dyDescent="0.2">
      <c r="A234" s="29"/>
      <c r="B234" s="59">
        <v>71</v>
      </c>
      <c r="C234" s="94"/>
      <c r="D234" s="95"/>
      <c r="E234" s="62"/>
      <c r="F234" s="199"/>
      <c r="G234" s="63">
        <f t="shared" si="5"/>
        <v>0</v>
      </c>
      <c r="H234" s="29"/>
      <c r="I234" s="3"/>
      <c r="J234" s="3"/>
      <c r="K234" s="3"/>
      <c r="L234" s="3"/>
      <c r="M234" s="3"/>
      <c r="N234" s="3"/>
      <c r="O234" s="3"/>
      <c r="P234" s="3"/>
      <c r="Q234" s="3"/>
      <c r="R234" s="3"/>
      <c r="S234" s="3"/>
      <c r="T234" s="138"/>
      <c r="U234" s="138"/>
    </row>
    <row r="235" spans="1:21" x14ac:dyDescent="0.2">
      <c r="A235" s="29"/>
      <c r="B235" s="59">
        <v>72</v>
      </c>
      <c r="C235" s="94"/>
      <c r="D235" s="95"/>
      <c r="E235" s="62"/>
      <c r="F235" s="199"/>
      <c r="G235" s="63">
        <f t="shared" si="5"/>
        <v>0</v>
      </c>
      <c r="H235" s="29"/>
      <c r="I235" s="3"/>
      <c r="J235" s="3"/>
      <c r="K235" s="3"/>
      <c r="L235" s="3"/>
      <c r="M235" s="3"/>
      <c r="N235" s="3"/>
      <c r="O235" s="3"/>
      <c r="P235" s="3"/>
      <c r="Q235" s="3"/>
      <c r="R235" s="3"/>
      <c r="S235" s="3"/>
      <c r="T235" s="138"/>
      <c r="U235" s="138"/>
    </row>
    <row r="236" spans="1:21" x14ac:dyDescent="0.2">
      <c r="A236" s="29"/>
      <c r="B236" s="59">
        <v>73</v>
      </c>
      <c r="C236" s="94"/>
      <c r="D236" s="95"/>
      <c r="E236" s="62"/>
      <c r="F236" s="199"/>
      <c r="G236" s="63">
        <f t="shared" si="5"/>
        <v>0</v>
      </c>
      <c r="H236" s="29"/>
      <c r="I236" s="3"/>
      <c r="J236" s="3"/>
      <c r="K236" s="3"/>
      <c r="L236" s="3"/>
      <c r="M236" s="3"/>
      <c r="N236" s="3"/>
      <c r="O236" s="3"/>
      <c r="P236" s="3"/>
      <c r="Q236" s="3"/>
      <c r="R236" s="3"/>
      <c r="S236" s="3"/>
      <c r="T236" s="138"/>
      <c r="U236" s="138"/>
    </row>
    <row r="237" spans="1:21" x14ac:dyDescent="0.2">
      <c r="A237" s="29"/>
      <c r="B237" s="59">
        <v>74</v>
      </c>
      <c r="C237" s="94"/>
      <c r="D237" s="95"/>
      <c r="E237" s="62"/>
      <c r="F237" s="199"/>
      <c r="G237" s="63">
        <f t="shared" si="5"/>
        <v>0</v>
      </c>
      <c r="H237" s="29"/>
      <c r="I237" s="3"/>
      <c r="J237" s="3"/>
      <c r="K237" s="3"/>
      <c r="L237" s="3"/>
      <c r="M237" s="3"/>
      <c r="N237" s="3"/>
      <c r="O237" s="3"/>
      <c r="P237" s="3"/>
      <c r="Q237" s="3"/>
      <c r="R237" s="3"/>
      <c r="S237" s="3"/>
      <c r="T237" s="138"/>
      <c r="U237" s="138"/>
    </row>
    <row r="238" spans="1:21" x14ac:dyDescent="0.2">
      <c r="A238" s="29"/>
      <c r="B238" s="59">
        <v>75</v>
      </c>
      <c r="C238" s="94"/>
      <c r="D238" s="95"/>
      <c r="E238" s="62"/>
      <c r="F238" s="199"/>
      <c r="G238" s="63">
        <f t="shared" si="5"/>
        <v>0</v>
      </c>
      <c r="H238" s="29"/>
      <c r="I238" s="3"/>
      <c r="J238" s="3"/>
      <c r="K238" s="3"/>
      <c r="L238" s="3"/>
      <c r="M238" s="3"/>
      <c r="N238" s="3"/>
      <c r="O238" s="3"/>
      <c r="P238" s="3"/>
      <c r="Q238" s="3"/>
      <c r="R238" s="3"/>
      <c r="S238" s="3"/>
      <c r="T238" s="138"/>
      <c r="U238" s="138"/>
    </row>
    <row r="239" spans="1:21" x14ac:dyDescent="0.2">
      <c r="A239" s="29"/>
      <c r="B239" s="59">
        <v>76</v>
      </c>
      <c r="C239" s="94"/>
      <c r="D239" s="95"/>
      <c r="E239" s="62"/>
      <c r="F239" s="199"/>
      <c r="G239" s="63">
        <f t="shared" si="5"/>
        <v>0</v>
      </c>
      <c r="H239" s="29"/>
      <c r="I239" s="3"/>
      <c r="J239" s="3"/>
      <c r="K239" s="3"/>
      <c r="L239" s="3"/>
      <c r="M239" s="3"/>
      <c r="N239" s="3"/>
      <c r="O239" s="3"/>
      <c r="P239" s="3"/>
      <c r="Q239" s="3"/>
      <c r="R239" s="3"/>
      <c r="S239" s="3"/>
      <c r="T239" s="138"/>
      <c r="U239" s="138"/>
    </row>
    <row r="240" spans="1:21" x14ac:dyDescent="0.2">
      <c r="A240" s="29"/>
      <c r="B240" s="59">
        <v>77</v>
      </c>
      <c r="C240" s="94"/>
      <c r="D240" s="95"/>
      <c r="E240" s="62"/>
      <c r="F240" s="199"/>
      <c r="G240" s="63">
        <f t="shared" si="5"/>
        <v>0</v>
      </c>
      <c r="H240" s="29"/>
      <c r="I240" s="3"/>
      <c r="J240" s="3"/>
      <c r="K240" s="3"/>
      <c r="L240" s="3"/>
      <c r="M240" s="3"/>
      <c r="N240" s="3"/>
      <c r="O240" s="3"/>
      <c r="P240" s="3"/>
      <c r="Q240" s="3"/>
      <c r="R240" s="3"/>
      <c r="S240" s="3"/>
      <c r="T240" s="138"/>
      <c r="U240" s="138"/>
    </row>
    <row r="241" spans="1:21" x14ac:dyDescent="0.2">
      <c r="A241" s="29"/>
      <c r="B241" s="59">
        <v>78</v>
      </c>
      <c r="C241" s="94"/>
      <c r="D241" s="95"/>
      <c r="E241" s="62"/>
      <c r="F241" s="199"/>
      <c r="G241" s="63">
        <f t="shared" si="5"/>
        <v>0</v>
      </c>
      <c r="H241" s="29"/>
      <c r="I241" s="3"/>
      <c r="J241" s="3"/>
      <c r="K241" s="3"/>
      <c r="L241" s="3"/>
      <c r="M241" s="3"/>
      <c r="N241" s="3"/>
      <c r="O241" s="3"/>
      <c r="P241" s="3"/>
      <c r="Q241" s="3"/>
      <c r="R241" s="3"/>
      <c r="S241" s="3"/>
      <c r="T241" s="138"/>
      <c r="U241" s="138"/>
    </row>
    <row r="242" spans="1:21" x14ac:dyDescent="0.2">
      <c r="A242" s="29"/>
      <c r="B242" s="59">
        <v>79</v>
      </c>
      <c r="C242" s="94"/>
      <c r="D242" s="95"/>
      <c r="E242" s="62"/>
      <c r="F242" s="199"/>
      <c r="G242" s="63">
        <f t="shared" si="5"/>
        <v>0</v>
      </c>
      <c r="H242" s="29"/>
      <c r="I242" s="3"/>
      <c r="J242" s="3"/>
      <c r="K242" s="3"/>
      <c r="L242" s="3"/>
      <c r="M242" s="3"/>
      <c r="N242" s="3"/>
      <c r="O242" s="3"/>
      <c r="P242" s="3"/>
      <c r="Q242" s="3"/>
      <c r="R242" s="3"/>
      <c r="S242" s="3"/>
      <c r="T242" s="138"/>
      <c r="U242" s="138"/>
    </row>
    <row r="243" spans="1:21" x14ac:dyDescent="0.2">
      <c r="A243" s="29"/>
      <c r="B243" s="59">
        <v>80</v>
      </c>
      <c r="C243" s="94"/>
      <c r="D243" s="95"/>
      <c r="E243" s="62"/>
      <c r="F243" s="199"/>
      <c r="G243" s="63">
        <f t="shared" si="5"/>
        <v>0</v>
      </c>
      <c r="H243" s="29"/>
      <c r="I243" s="3"/>
      <c r="J243" s="3"/>
      <c r="K243" s="3"/>
      <c r="L243" s="3"/>
      <c r="M243" s="3"/>
      <c r="N243" s="3"/>
      <c r="O243" s="3"/>
      <c r="P243" s="3"/>
      <c r="Q243" s="3"/>
      <c r="R243" s="3"/>
      <c r="S243" s="3"/>
      <c r="T243" s="138"/>
      <c r="U243" s="138"/>
    </row>
    <row r="244" spans="1:21" x14ac:dyDescent="0.2">
      <c r="A244" s="29"/>
      <c r="B244" s="59">
        <v>81</v>
      </c>
      <c r="C244" s="94"/>
      <c r="D244" s="95"/>
      <c r="E244" s="62"/>
      <c r="F244" s="199"/>
      <c r="G244" s="63">
        <f t="shared" si="5"/>
        <v>0</v>
      </c>
      <c r="H244" s="29"/>
      <c r="I244" s="3"/>
      <c r="J244" s="3"/>
      <c r="K244" s="3"/>
      <c r="L244" s="3"/>
      <c r="M244" s="3"/>
      <c r="N244" s="3"/>
      <c r="O244" s="3"/>
      <c r="P244" s="3"/>
      <c r="Q244" s="3"/>
      <c r="R244" s="3"/>
      <c r="S244" s="3"/>
      <c r="T244" s="138"/>
      <c r="U244" s="138"/>
    </row>
    <row r="245" spans="1:21" x14ac:dyDescent="0.2">
      <c r="A245" s="29"/>
      <c r="B245" s="59">
        <v>82</v>
      </c>
      <c r="C245" s="94"/>
      <c r="D245" s="95"/>
      <c r="E245" s="62"/>
      <c r="F245" s="199"/>
      <c r="G245" s="63">
        <f t="shared" si="5"/>
        <v>0</v>
      </c>
      <c r="H245" s="29"/>
      <c r="I245" s="3"/>
      <c r="J245" s="3"/>
      <c r="K245" s="3"/>
      <c r="L245" s="3"/>
      <c r="M245" s="3"/>
      <c r="N245" s="3"/>
      <c r="O245" s="3"/>
      <c r="P245" s="3"/>
      <c r="Q245" s="3"/>
      <c r="R245" s="3"/>
      <c r="S245" s="3"/>
      <c r="T245" s="138"/>
      <c r="U245" s="138"/>
    </row>
    <row r="246" spans="1:21" x14ac:dyDescent="0.2">
      <c r="A246" s="29"/>
      <c r="B246" s="59">
        <v>83</v>
      </c>
      <c r="C246" s="94"/>
      <c r="D246" s="95"/>
      <c r="E246" s="62"/>
      <c r="F246" s="199"/>
      <c r="G246" s="63">
        <f t="shared" si="5"/>
        <v>0</v>
      </c>
      <c r="H246" s="29"/>
      <c r="I246" s="3"/>
      <c r="J246" s="3"/>
      <c r="K246" s="3"/>
      <c r="L246" s="3"/>
      <c r="M246" s="3"/>
      <c r="N246" s="3"/>
      <c r="O246" s="3"/>
      <c r="P246" s="3"/>
      <c r="Q246" s="3"/>
      <c r="R246" s="3"/>
      <c r="S246" s="3"/>
      <c r="T246" s="138"/>
      <c r="U246" s="138"/>
    </row>
    <row r="247" spans="1:21" x14ac:dyDescent="0.2">
      <c r="A247" s="29"/>
      <c r="B247" s="59">
        <v>84</v>
      </c>
      <c r="C247" s="94"/>
      <c r="D247" s="95"/>
      <c r="E247" s="62"/>
      <c r="F247" s="199"/>
      <c r="G247" s="63">
        <f t="shared" si="5"/>
        <v>0</v>
      </c>
      <c r="H247" s="29"/>
      <c r="I247" s="3"/>
      <c r="J247" s="3"/>
      <c r="K247" s="3"/>
      <c r="L247" s="3"/>
      <c r="M247" s="3"/>
      <c r="N247" s="3"/>
      <c r="O247" s="3"/>
      <c r="P247" s="3"/>
      <c r="Q247" s="3"/>
      <c r="R247" s="3"/>
      <c r="S247" s="3"/>
      <c r="T247" s="138"/>
      <c r="U247" s="138"/>
    </row>
    <row r="248" spans="1:21" x14ac:dyDescent="0.2">
      <c r="A248" s="29"/>
      <c r="B248" s="59">
        <v>85</v>
      </c>
      <c r="C248" s="94"/>
      <c r="D248" s="95"/>
      <c r="E248" s="62"/>
      <c r="F248" s="199"/>
      <c r="G248" s="63">
        <f t="shared" si="5"/>
        <v>0</v>
      </c>
      <c r="H248" s="29"/>
      <c r="I248" s="3"/>
      <c r="J248" s="3"/>
      <c r="K248" s="3"/>
      <c r="L248" s="3"/>
      <c r="M248" s="3"/>
      <c r="N248" s="3"/>
      <c r="O248" s="3"/>
      <c r="P248" s="3"/>
      <c r="Q248" s="3"/>
      <c r="R248" s="3"/>
      <c r="S248" s="3"/>
      <c r="T248" s="138"/>
      <c r="U248" s="138"/>
    </row>
    <row r="249" spans="1:21" x14ac:dyDescent="0.2">
      <c r="A249" s="29"/>
      <c r="B249" s="59">
        <v>86</v>
      </c>
      <c r="C249" s="94"/>
      <c r="D249" s="95"/>
      <c r="E249" s="62"/>
      <c r="F249" s="199"/>
      <c r="G249" s="63">
        <f t="shared" si="5"/>
        <v>0</v>
      </c>
      <c r="H249" s="29"/>
      <c r="I249" s="3"/>
      <c r="J249" s="3"/>
      <c r="K249" s="3"/>
      <c r="L249" s="3"/>
      <c r="M249" s="3"/>
      <c r="N249" s="3"/>
      <c r="O249" s="3"/>
      <c r="P249" s="3"/>
      <c r="Q249" s="3"/>
      <c r="R249" s="3"/>
      <c r="S249" s="3"/>
      <c r="T249" s="138"/>
      <c r="U249" s="138"/>
    </row>
    <row r="250" spans="1:21" x14ac:dyDescent="0.2">
      <c r="A250" s="29"/>
      <c r="B250" s="59">
        <v>87</v>
      </c>
      <c r="C250" s="94"/>
      <c r="D250" s="95"/>
      <c r="E250" s="62"/>
      <c r="F250" s="199"/>
      <c r="G250" s="63">
        <f t="shared" si="5"/>
        <v>0</v>
      </c>
      <c r="H250" s="29"/>
      <c r="I250" s="3"/>
      <c r="J250" s="3"/>
      <c r="K250" s="3"/>
      <c r="L250" s="3"/>
      <c r="M250" s="3"/>
      <c r="N250" s="3"/>
      <c r="O250" s="3"/>
      <c r="P250" s="3"/>
      <c r="Q250" s="3"/>
      <c r="R250" s="3"/>
      <c r="S250" s="3"/>
      <c r="T250" s="138"/>
      <c r="U250" s="138"/>
    </row>
    <row r="251" spans="1:21" x14ac:dyDescent="0.2">
      <c r="A251" s="29"/>
      <c r="B251" s="59">
        <v>88</v>
      </c>
      <c r="C251" s="94"/>
      <c r="D251" s="95"/>
      <c r="E251" s="62"/>
      <c r="F251" s="199"/>
      <c r="G251" s="63">
        <f t="shared" si="5"/>
        <v>0</v>
      </c>
      <c r="H251" s="29"/>
      <c r="I251" s="3"/>
      <c r="J251" s="3"/>
      <c r="K251" s="3"/>
      <c r="L251" s="3"/>
      <c r="M251" s="3"/>
      <c r="N251" s="3"/>
      <c r="O251" s="3"/>
      <c r="P251" s="3"/>
      <c r="Q251" s="3"/>
      <c r="R251" s="3"/>
      <c r="S251" s="3"/>
      <c r="T251" s="138"/>
      <c r="U251" s="138"/>
    </row>
    <row r="252" spans="1:21" x14ac:dyDescent="0.2">
      <c r="A252" s="29"/>
      <c r="B252" s="59">
        <v>89</v>
      </c>
      <c r="C252" s="94"/>
      <c r="D252" s="95"/>
      <c r="E252" s="62"/>
      <c r="F252" s="199"/>
      <c r="G252" s="63">
        <f t="shared" si="5"/>
        <v>0</v>
      </c>
      <c r="H252" s="29"/>
      <c r="I252" s="3"/>
      <c r="J252" s="3"/>
      <c r="K252" s="3"/>
      <c r="L252" s="3"/>
      <c r="M252" s="3"/>
      <c r="N252" s="3"/>
      <c r="O252" s="3"/>
      <c r="P252" s="3"/>
      <c r="Q252" s="3"/>
      <c r="R252" s="3"/>
      <c r="S252" s="3"/>
      <c r="T252" s="138"/>
      <c r="U252" s="138"/>
    </row>
    <row r="253" spans="1:21" x14ac:dyDescent="0.2">
      <c r="A253" s="29"/>
      <c r="B253" s="59">
        <v>90</v>
      </c>
      <c r="C253" s="94"/>
      <c r="D253" s="95"/>
      <c r="E253" s="62"/>
      <c r="F253" s="199"/>
      <c r="G253" s="63">
        <f t="shared" si="5"/>
        <v>0</v>
      </c>
      <c r="H253" s="29"/>
      <c r="I253" s="3"/>
      <c r="J253" s="3"/>
      <c r="K253" s="3"/>
      <c r="L253" s="3"/>
      <c r="M253" s="3"/>
      <c r="N253" s="3"/>
      <c r="O253" s="3"/>
      <c r="P253" s="3"/>
      <c r="Q253" s="3"/>
      <c r="R253" s="3"/>
      <c r="S253" s="3"/>
      <c r="T253" s="138"/>
      <c r="U253" s="138"/>
    </row>
    <row r="254" spans="1:21" x14ac:dyDescent="0.2">
      <c r="A254" s="29"/>
      <c r="B254" s="59">
        <v>91</v>
      </c>
      <c r="C254" s="94"/>
      <c r="D254" s="95"/>
      <c r="E254" s="62"/>
      <c r="F254" s="199"/>
      <c r="G254" s="63">
        <f t="shared" si="5"/>
        <v>0</v>
      </c>
      <c r="H254" s="29"/>
      <c r="I254" s="3"/>
      <c r="J254" s="3"/>
      <c r="K254" s="3"/>
      <c r="L254" s="3"/>
      <c r="M254" s="3"/>
      <c r="N254" s="3"/>
      <c r="O254" s="3"/>
      <c r="P254" s="3"/>
      <c r="Q254" s="3"/>
      <c r="R254" s="3"/>
      <c r="S254" s="3"/>
      <c r="T254" s="138"/>
      <c r="U254" s="138"/>
    </row>
    <row r="255" spans="1:21" x14ac:dyDescent="0.2">
      <c r="A255" s="29"/>
      <c r="B255" s="59">
        <v>92</v>
      </c>
      <c r="C255" s="94"/>
      <c r="D255" s="95"/>
      <c r="E255" s="62"/>
      <c r="F255" s="199"/>
      <c r="G255" s="63">
        <f t="shared" si="5"/>
        <v>0</v>
      </c>
      <c r="H255" s="29"/>
      <c r="I255" s="3"/>
      <c r="J255" s="3"/>
      <c r="K255" s="3"/>
      <c r="L255" s="3"/>
      <c r="M255" s="3"/>
      <c r="N255" s="3"/>
      <c r="O255" s="3"/>
      <c r="P255" s="3"/>
      <c r="Q255" s="3"/>
      <c r="R255" s="3"/>
      <c r="S255" s="3"/>
      <c r="T255" s="138"/>
      <c r="U255" s="138"/>
    </row>
    <row r="256" spans="1:21" x14ac:dyDescent="0.2">
      <c r="A256" s="29"/>
      <c r="B256" s="59">
        <v>93</v>
      </c>
      <c r="C256" s="94"/>
      <c r="D256" s="95"/>
      <c r="E256" s="62"/>
      <c r="F256" s="199"/>
      <c r="G256" s="63">
        <f t="shared" si="5"/>
        <v>0</v>
      </c>
      <c r="H256" s="29"/>
      <c r="I256" s="3"/>
      <c r="J256" s="3"/>
      <c r="K256" s="3"/>
      <c r="L256" s="3"/>
      <c r="M256" s="3"/>
      <c r="N256" s="3"/>
      <c r="O256" s="3"/>
      <c r="P256" s="3"/>
      <c r="Q256" s="3"/>
      <c r="R256" s="3"/>
      <c r="S256" s="3"/>
      <c r="T256" s="138"/>
      <c r="U256" s="138"/>
    </row>
    <row r="257" spans="1:21" x14ac:dyDescent="0.2">
      <c r="A257" s="29"/>
      <c r="B257" s="59">
        <v>94</v>
      </c>
      <c r="C257" s="94"/>
      <c r="D257" s="95"/>
      <c r="E257" s="62"/>
      <c r="F257" s="199"/>
      <c r="G257" s="63">
        <f t="shared" si="5"/>
        <v>0</v>
      </c>
      <c r="H257" s="29"/>
      <c r="I257" s="3"/>
      <c r="J257" s="3"/>
      <c r="K257" s="3"/>
      <c r="L257" s="3"/>
      <c r="M257" s="3"/>
      <c r="N257" s="3"/>
      <c r="O257" s="3"/>
      <c r="P257" s="3"/>
      <c r="Q257" s="3"/>
      <c r="R257" s="3"/>
      <c r="S257" s="3"/>
      <c r="T257" s="138"/>
      <c r="U257" s="138"/>
    </row>
    <row r="258" spans="1:21" x14ac:dyDescent="0.2">
      <c r="A258" s="29"/>
      <c r="B258" s="59">
        <v>95</v>
      </c>
      <c r="C258" s="94"/>
      <c r="D258" s="95"/>
      <c r="E258" s="62"/>
      <c r="F258" s="199"/>
      <c r="G258" s="63">
        <f t="shared" si="5"/>
        <v>0</v>
      </c>
      <c r="H258" s="29"/>
      <c r="I258" s="3"/>
      <c r="J258" s="3"/>
      <c r="K258" s="3"/>
      <c r="L258" s="3"/>
      <c r="M258" s="3"/>
      <c r="N258" s="3"/>
      <c r="O258" s="3"/>
      <c r="P258" s="3"/>
      <c r="Q258" s="3"/>
      <c r="R258" s="3"/>
      <c r="S258" s="3"/>
      <c r="T258" s="138"/>
      <c r="U258" s="138"/>
    </row>
    <row r="259" spans="1:21" x14ac:dyDescent="0.2">
      <c r="A259" s="29"/>
      <c r="B259" s="59">
        <v>96</v>
      </c>
      <c r="C259" s="94"/>
      <c r="D259" s="95"/>
      <c r="E259" s="62"/>
      <c r="F259" s="199"/>
      <c r="G259" s="63">
        <f t="shared" si="5"/>
        <v>0</v>
      </c>
      <c r="H259" s="29"/>
      <c r="I259" s="3"/>
      <c r="J259" s="3"/>
      <c r="K259" s="3"/>
      <c r="L259" s="3"/>
      <c r="M259" s="3"/>
      <c r="N259" s="3"/>
      <c r="O259" s="3"/>
      <c r="P259" s="3"/>
      <c r="Q259" s="3"/>
      <c r="R259" s="3"/>
      <c r="S259" s="3"/>
      <c r="T259" s="138"/>
      <c r="U259" s="138"/>
    </row>
    <row r="260" spans="1:21" x14ac:dyDescent="0.2">
      <c r="A260" s="29"/>
      <c r="B260" s="59">
        <v>97</v>
      </c>
      <c r="C260" s="94"/>
      <c r="D260" s="95"/>
      <c r="E260" s="62"/>
      <c r="F260" s="199"/>
      <c r="G260" s="63">
        <f t="shared" si="5"/>
        <v>0</v>
      </c>
      <c r="H260" s="29"/>
      <c r="I260" s="3"/>
      <c r="J260" s="3"/>
      <c r="K260" s="3"/>
      <c r="L260" s="3"/>
      <c r="M260" s="3"/>
      <c r="N260" s="3"/>
      <c r="O260" s="3"/>
      <c r="P260" s="3"/>
      <c r="Q260" s="3"/>
      <c r="R260" s="3"/>
      <c r="S260" s="3"/>
      <c r="T260" s="138"/>
      <c r="U260" s="138"/>
    </row>
    <row r="261" spans="1:21" x14ac:dyDescent="0.2">
      <c r="A261" s="29"/>
      <c r="B261" s="59">
        <v>98</v>
      </c>
      <c r="C261" s="94"/>
      <c r="D261" s="95"/>
      <c r="E261" s="62"/>
      <c r="F261" s="199"/>
      <c r="G261" s="63">
        <f t="shared" si="5"/>
        <v>0</v>
      </c>
      <c r="H261" s="29"/>
      <c r="I261" s="3"/>
      <c r="J261" s="3"/>
      <c r="K261" s="3"/>
      <c r="L261" s="3"/>
      <c r="M261" s="3"/>
      <c r="N261" s="3"/>
      <c r="O261" s="3"/>
      <c r="P261" s="3"/>
      <c r="Q261" s="3"/>
      <c r="R261" s="3"/>
      <c r="S261" s="3"/>
      <c r="T261" s="138"/>
      <c r="U261" s="138"/>
    </row>
    <row r="262" spans="1:21" x14ac:dyDescent="0.2">
      <c r="A262" s="29"/>
      <c r="B262" s="59">
        <v>99</v>
      </c>
      <c r="C262" s="94"/>
      <c r="D262" s="95"/>
      <c r="E262" s="62"/>
      <c r="F262" s="199"/>
      <c r="G262" s="63">
        <f t="shared" si="5"/>
        <v>0</v>
      </c>
      <c r="H262" s="29"/>
      <c r="I262" s="3"/>
      <c r="J262" s="3"/>
      <c r="K262" s="3"/>
      <c r="L262" s="3"/>
      <c r="M262" s="3"/>
      <c r="N262" s="3"/>
      <c r="O262" s="3"/>
      <c r="P262" s="3"/>
      <c r="Q262" s="3"/>
      <c r="R262" s="3"/>
      <c r="S262" s="3"/>
      <c r="T262" s="138"/>
      <c r="U262" s="138"/>
    </row>
    <row r="263" spans="1:21" x14ac:dyDescent="0.2">
      <c r="A263" s="29"/>
      <c r="B263" s="59">
        <v>100</v>
      </c>
      <c r="C263" s="94"/>
      <c r="D263" s="95"/>
      <c r="E263" s="62"/>
      <c r="F263" s="199"/>
      <c r="G263" s="63">
        <f t="shared" si="5"/>
        <v>0</v>
      </c>
      <c r="H263" s="29"/>
      <c r="I263" s="3"/>
      <c r="J263" s="3"/>
      <c r="K263" s="3"/>
      <c r="L263" s="3"/>
      <c r="M263" s="3"/>
      <c r="N263" s="3"/>
      <c r="O263" s="3"/>
      <c r="P263" s="3"/>
      <c r="Q263" s="3"/>
      <c r="R263" s="3"/>
      <c r="S263" s="3"/>
      <c r="T263" s="138"/>
      <c r="U263" s="138"/>
    </row>
    <row r="264" spans="1:21" x14ac:dyDescent="0.2">
      <c r="A264" s="29"/>
      <c r="B264" s="59">
        <v>101</v>
      </c>
      <c r="C264" s="94"/>
      <c r="D264" s="95"/>
      <c r="E264" s="62"/>
      <c r="F264" s="199"/>
      <c r="G264" s="63">
        <f t="shared" si="5"/>
        <v>0</v>
      </c>
      <c r="H264" s="29"/>
      <c r="I264" s="3"/>
      <c r="J264" s="3"/>
      <c r="K264" s="3"/>
      <c r="L264" s="3"/>
      <c r="M264" s="3"/>
      <c r="N264" s="3"/>
      <c r="O264" s="3"/>
      <c r="P264" s="3"/>
      <c r="Q264" s="3"/>
      <c r="R264" s="3"/>
      <c r="S264" s="3"/>
      <c r="T264" s="138"/>
      <c r="U264" s="138"/>
    </row>
    <row r="265" spans="1:21" x14ac:dyDescent="0.2">
      <c r="A265" s="29"/>
      <c r="B265" s="59">
        <v>102</v>
      </c>
      <c r="C265" s="94"/>
      <c r="D265" s="95"/>
      <c r="E265" s="62"/>
      <c r="F265" s="199"/>
      <c r="G265" s="63">
        <f t="shared" si="5"/>
        <v>0</v>
      </c>
      <c r="H265" s="29"/>
      <c r="I265" s="3"/>
      <c r="J265" s="3"/>
      <c r="K265" s="3"/>
      <c r="L265" s="3"/>
      <c r="M265" s="3"/>
      <c r="N265" s="3"/>
      <c r="O265" s="3"/>
      <c r="P265" s="3"/>
      <c r="Q265" s="3"/>
      <c r="R265" s="3"/>
      <c r="S265" s="3"/>
      <c r="T265" s="138"/>
      <c r="U265" s="138"/>
    </row>
    <row r="266" spans="1:21" x14ac:dyDescent="0.2">
      <c r="A266" s="29"/>
      <c r="B266" s="59">
        <v>103</v>
      </c>
      <c r="C266" s="94"/>
      <c r="D266" s="95"/>
      <c r="E266" s="62"/>
      <c r="F266" s="199"/>
      <c r="G266" s="63">
        <f t="shared" si="5"/>
        <v>0</v>
      </c>
      <c r="H266" s="29"/>
      <c r="I266" s="3"/>
      <c r="J266" s="3"/>
      <c r="K266" s="3"/>
      <c r="L266" s="3"/>
      <c r="M266" s="3"/>
      <c r="N266" s="3"/>
      <c r="O266" s="3"/>
      <c r="P266" s="3"/>
      <c r="Q266" s="3"/>
      <c r="R266" s="3"/>
      <c r="S266" s="3"/>
      <c r="T266" s="138"/>
      <c r="U266" s="138"/>
    </row>
    <row r="267" spans="1:21" x14ac:dyDescent="0.2">
      <c r="A267" s="29"/>
      <c r="B267" s="59">
        <v>104</v>
      </c>
      <c r="C267" s="94"/>
      <c r="D267" s="95"/>
      <c r="E267" s="62"/>
      <c r="F267" s="199"/>
      <c r="G267" s="63">
        <f t="shared" si="5"/>
        <v>0</v>
      </c>
      <c r="H267" s="29"/>
      <c r="I267" s="3"/>
      <c r="J267" s="3"/>
      <c r="K267" s="3"/>
      <c r="L267" s="3"/>
      <c r="M267" s="3"/>
      <c r="N267" s="3"/>
      <c r="O267" s="3"/>
      <c r="P267" s="3"/>
      <c r="Q267" s="3"/>
      <c r="R267" s="3"/>
      <c r="S267" s="3"/>
      <c r="T267" s="138"/>
      <c r="U267" s="138"/>
    </row>
    <row r="268" spans="1:21" x14ac:dyDescent="0.2">
      <c r="A268" s="29"/>
      <c r="B268" s="59">
        <v>105</v>
      </c>
      <c r="C268" s="94"/>
      <c r="D268" s="95"/>
      <c r="E268" s="62"/>
      <c r="F268" s="199"/>
      <c r="G268" s="63">
        <f t="shared" si="5"/>
        <v>0</v>
      </c>
      <c r="H268" s="29"/>
      <c r="I268" s="3"/>
      <c r="J268" s="3"/>
      <c r="K268" s="3"/>
      <c r="L268" s="3"/>
      <c r="M268" s="3"/>
      <c r="N268" s="3"/>
      <c r="O268" s="3"/>
      <c r="P268" s="3"/>
      <c r="Q268" s="3"/>
      <c r="R268" s="3"/>
      <c r="S268" s="3"/>
      <c r="T268" s="138"/>
      <c r="U268" s="138"/>
    </row>
    <row r="269" spans="1:21" x14ac:dyDescent="0.2">
      <c r="A269" s="29"/>
      <c r="B269" s="59">
        <v>106</v>
      </c>
      <c r="C269" s="94"/>
      <c r="D269" s="95"/>
      <c r="E269" s="62"/>
      <c r="F269" s="199"/>
      <c r="G269" s="63">
        <f t="shared" si="5"/>
        <v>0</v>
      </c>
      <c r="H269" s="29"/>
      <c r="I269" s="3"/>
      <c r="J269" s="3"/>
      <c r="K269" s="3"/>
      <c r="L269" s="3"/>
      <c r="M269" s="3"/>
      <c r="N269" s="3"/>
      <c r="O269" s="3"/>
      <c r="P269" s="3"/>
      <c r="Q269" s="3"/>
      <c r="R269" s="3"/>
      <c r="S269" s="3"/>
      <c r="T269" s="138"/>
      <c r="U269" s="138"/>
    </row>
    <row r="270" spans="1:21" x14ac:dyDescent="0.2">
      <c r="A270" s="29"/>
      <c r="B270" s="59">
        <v>107</v>
      </c>
      <c r="C270" s="94"/>
      <c r="D270" s="95"/>
      <c r="E270" s="62"/>
      <c r="F270" s="199"/>
      <c r="G270" s="63">
        <f t="shared" si="5"/>
        <v>0</v>
      </c>
      <c r="H270" s="29"/>
      <c r="I270" s="3"/>
      <c r="J270" s="3"/>
      <c r="K270" s="3"/>
      <c r="L270" s="3"/>
      <c r="M270" s="3"/>
      <c r="N270" s="3"/>
      <c r="O270" s="3"/>
      <c r="P270" s="3"/>
      <c r="Q270" s="3"/>
      <c r="R270" s="3"/>
      <c r="S270" s="3"/>
      <c r="T270" s="138"/>
      <c r="U270" s="138"/>
    </row>
    <row r="271" spans="1:21" x14ac:dyDescent="0.2">
      <c r="A271" s="29"/>
      <c r="B271" s="59">
        <v>108</v>
      </c>
      <c r="C271" s="94"/>
      <c r="D271" s="95"/>
      <c r="E271" s="62"/>
      <c r="F271" s="199"/>
      <c r="G271" s="63">
        <f t="shared" si="5"/>
        <v>0</v>
      </c>
      <c r="H271" s="29"/>
      <c r="I271" s="3"/>
      <c r="J271" s="3"/>
      <c r="K271" s="3"/>
      <c r="L271" s="3"/>
      <c r="M271" s="3"/>
      <c r="N271" s="3"/>
      <c r="O271" s="3"/>
      <c r="P271" s="3"/>
      <c r="Q271" s="3"/>
      <c r="R271" s="3"/>
      <c r="S271" s="3"/>
      <c r="T271" s="138"/>
      <c r="U271" s="138"/>
    </row>
    <row r="272" spans="1:21" x14ac:dyDescent="0.2">
      <c r="A272" s="29"/>
      <c r="B272" s="59">
        <v>109</v>
      </c>
      <c r="C272" s="94"/>
      <c r="D272" s="95"/>
      <c r="E272" s="62"/>
      <c r="F272" s="199"/>
      <c r="G272" s="63">
        <f t="shared" si="5"/>
        <v>0</v>
      </c>
      <c r="H272" s="29"/>
      <c r="I272" s="3"/>
      <c r="J272" s="3"/>
      <c r="K272" s="3"/>
      <c r="L272" s="3"/>
      <c r="M272" s="3"/>
      <c r="N272" s="3"/>
      <c r="O272" s="3"/>
      <c r="P272" s="3"/>
      <c r="Q272" s="3"/>
      <c r="R272" s="3"/>
      <c r="S272" s="3"/>
      <c r="T272" s="138"/>
      <c r="U272" s="138"/>
    </row>
    <row r="273" spans="1:21" x14ac:dyDescent="0.2">
      <c r="A273" s="29"/>
      <c r="B273" s="59">
        <v>110</v>
      </c>
      <c r="C273" s="94"/>
      <c r="D273" s="95"/>
      <c r="E273" s="62"/>
      <c r="F273" s="199"/>
      <c r="G273" s="63">
        <f t="shared" si="5"/>
        <v>0</v>
      </c>
      <c r="H273" s="29"/>
      <c r="I273" s="3"/>
      <c r="J273" s="3"/>
      <c r="K273" s="3"/>
      <c r="L273" s="3"/>
      <c r="M273" s="3"/>
      <c r="N273" s="3"/>
      <c r="O273" s="3"/>
      <c r="P273" s="3"/>
      <c r="Q273" s="3"/>
      <c r="R273" s="3"/>
      <c r="S273" s="3"/>
      <c r="T273" s="138"/>
      <c r="U273" s="138"/>
    </row>
    <row r="274" spans="1:21" x14ac:dyDescent="0.2">
      <c r="A274" s="29"/>
      <c r="B274" s="59">
        <v>111</v>
      </c>
      <c r="C274" s="94"/>
      <c r="D274" s="95"/>
      <c r="E274" s="62"/>
      <c r="F274" s="199"/>
      <c r="G274" s="63">
        <f t="shared" si="5"/>
        <v>0</v>
      </c>
      <c r="H274" s="29"/>
      <c r="I274" s="3"/>
      <c r="J274" s="3"/>
      <c r="K274" s="3"/>
      <c r="L274" s="3"/>
      <c r="M274" s="3"/>
      <c r="N274" s="3"/>
      <c r="O274" s="3"/>
      <c r="P274" s="3"/>
      <c r="Q274" s="3"/>
      <c r="R274" s="3"/>
      <c r="S274" s="3"/>
      <c r="T274" s="138"/>
      <c r="U274" s="138"/>
    </row>
    <row r="275" spans="1:21" x14ac:dyDescent="0.2">
      <c r="A275" s="29"/>
      <c r="B275" s="59">
        <v>112</v>
      </c>
      <c r="C275" s="94"/>
      <c r="D275" s="95"/>
      <c r="E275" s="62"/>
      <c r="F275" s="199"/>
      <c r="G275" s="63">
        <f t="shared" si="5"/>
        <v>0</v>
      </c>
      <c r="H275" s="29"/>
      <c r="I275" s="3"/>
      <c r="J275" s="3"/>
      <c r="K275" s="3"/>
      <c r="L275" s="3"/>
      <c r="M275" s="3"/>
      <c r="N275" s="3"/>
      <c r="O275" s="3"/>
      <c r="P275" s="3"/>
      <c r="Q275" s="3"/>
      <c r="R275" s="3"/>
      <c r="S275" s="3"/>
      <c r="T275" s="138"/>
      <c r="U275" s="138"/>
    </row>
    <row r="276" spans="1:21" x14ac:dyDescent="0.2">
      <c r="A276" s="29"/>
      <c r="B276" s="59">
        <v>113</v>
      </c>
      <c r="C276" s="94"/>
      <c r="D276" s="95"/>
      <c r="E276" s="62"/>
      <c r="F276" s="199"/>
      <c r="G276" s="63">
        <f t="shared" si="5"/>
        <v>0</v>
      </c>
      <c r="H276" s="29"/>
      <c r="I276" s="3"/>
      <c r="J276" s="3"/>
      <c r="K276" s="3"/>
      <c r="L276" s="3"/>
      <c r="M276" s="3"/>
      <c r="N276" s="3"/>
      <c r="O276" s="3"/>
      <c r="P276" s="3"/>
      <c r="Q276" s="3"/>
      <c r="R276" s="3"/>
      <c r="S276" s="3"/>
      <c r="T276" s="138"/>
      <c r="U276" s="138"/>
    </row>
    <row r="277" spans="1:21" x14ac:dyDescent="0.2">
      <c r="A277" s="29"/>
      <c r="B277" s="59">
        <v>114</v>
      </c>
      <c r="C277" s="94"/>
      <c r="D277" s="95"/>
      <c r="E277" s="62"/>
      <c r="F277" s="199"/>
      <c r="G277" s="63">
        <f t="shared" si="5"/>
        <v>0</v>
      </c>
      <c r="H277" s="29"/>
      <c r="I277" s="3"/>
      <c r="J277" s="3"/>
      <c r="K277" s="3"/>
      <c r="L277" s="3"/>
      <c r="M277" s="3"/>
      <c r="N277" s="3"/>
      <c r="O277" s="3"/>
      <c r="P277" s="3"/>
      <c r="Q277" s="3"/>
      <c r="R277" s="3"/>
      <c r="S277" s="3"/>
      <c r="T277" s="138"/>
      <c r="U277" s="138"/>
    </row>
    <row r="278" spans="1:21" x14ac:dyDescent="0.2">
      <c r="A278" s="29"/>
      <c r="B278" s="59">
        <v>115</v>
      </c>
      <c r="C278" s="94"/>
      <c r="D278" s="95"/>
      <c r="E278" s="62"/>
      <c r="F278" s="199"/>
      <c r="G278" s="63">
        <f t="shared" si="5"/>
        <v>0</v>
      </c>
      <c r="H278" s="29"/>
      <c r="I278" s="3"/>
      <c r="J278" s="3"/>
      <c r="K278" s="3"/>
      <c r="L278" s="3"/>
      <c r="M278" s="3"/>
      <c r="N278" s="3"/>
      <c r="O278" s="3"/>
      <c r="P278" s="3"/>
      <c r="Q278" s="3"/>
      <c r="R278" s="3"/>
      <c r="S278" s="3"/>
      <c r="T278" s="138"/>
      <c r="U278" s="138"/>
    </row>
    <row r="279" spans="1:21" x14ac:dyDescent="0.2">
      <c r="A279" s="29"/>
      <c r="B279" s="59">
        <v>116</v>
      </c>
      <c r="C279" s="94"/>
      <c r="D279" s="95"/>
      <c r="E279" s="62"/>
      <c r="F279" s="199"/>
      <c r="G279" s="63">
        <f t="shared" si="5"/>
        <v>0</v>
      </c>
      <c r="H279" s="29"/>
      <c r="I279" s="3"/>
      <c r="J279" s="3"/>
      <c r="K279" s="3"/>
      <c r="L279" s="3"/>
      <c r="M279" s="3"/>
      <c r="N279" s="3"/>
      <c r="O279" s="3"/>
      <c r="P279" s="3"/>
      <c r="Q279" s="3"/>
      <c r="R279" s="3"/>
      <c r="S279" s="3"/>
      <c r="T279" s="138"/>
      <c r="U279" s="138"/>
    </row>
    <row r="280" spans="1:21" x14ac:dyDescent="0.2">
      <c r="A280" s="29"/>
      <c r="B280" s="59">
        <v>117</v>
      </c>
      <c r="C280" s="94"/>
      <c r="D280" s="95"/>
      <c r="E280" s="62"/>
      <c r="F280" s="199"/>
      <c r="G280" s="63">
        <f t="shared" si="5"/>
        <v>0</v>
      </c>
      <c r="H280" s="29"/>
      <c r="I280" s="3"/>
      <c r="J280" s="3"/>
      <c r="K280" s="3"/>
      <c r="L280" s="3"/>
      <c r="M280" s="3"/>
      <c r="N280" s="3"/>
      <c r="O280" s="3"/>
      <c r="P280" s="3"/>
      <c r="Q280" s="3"/>
      <c r="R280" s="3"/>
      <c r="S280" s="3"/>
      <c r="T280" s="138"/>
      <c r="U280" s="138"/>
    </row>
    <row r="281" spans="1:21" x14ac:dyDescent="0.2">
      <c r="A281" s="29"/>
      <c r="B281" s="59">
        <v>118</v>
      </c>
      <c r="C281" s="94"/>
      <c r="D281" s="95"/>
      <c r="E281" s="62"/>
      <c r="F281" s="199"/>
      <c r="G281" s="63">
        <f t="shared" si="5"/>
        <v>0</v>
      </c>
      <c r="H281" s="29"/>
      <c r="I281" s="3"/>
      <c r="J281" s="3"/>
      <c r="K281" s="3"/>
      <c r="L281" s="3"/>
      <c r="M281" s="3"/>
      <c r="N281" s="3"/>
      <c r="O281" s="3"/>
      <c r="P281" s="3"/>
      <c r="Q281" s="3"/>
      <c r="R281" s="3"/>
      <c r="S281" s="3"/>
      <c r="T281" s="138"/>
      <c r="U281" s="138"/>
    </row>
    <row r="282" spans="1:21" x14ac:dyDescent="0.2">
      <c r="A282" s="29"/>
      <c r="B282" s="59">
        <v>119</v>
      </c>
      <c r="C282" s="94"/>
      <c r="D282" s="95"/>
      <c r="E282" s="62"/>
      <c r="F282" s="199"/>
      <c r="G282" s="63">
        <f t="shared" si="5"/>
        <v>0</v>
      </c>
      <c r="H282" s="29"/>
      <c r="I282" s="3"/>
      <c r="J282" s="3"/>
      <c r="K282" s="3"/>
      <c r="L282" s="3"/>
      <c r="M282" s="3"/>
      <c r="N282" s="3"/>
      <c r="O282" s="3"/>
      <c r="P282" s="3"/>
      <c r="Q282" s="3"/>
      <c r="R282" s="3"/>
      <c r="S282" s="3"/>
      <c r="T282" s="138"/>
      <c r="U282" s="138"/>
    </row>
    <row r="283" spans="1:21" x14ac:dyDescent="0.2">
      <c r="A283" s="29"/>
      <c r="B283" s="59">
        <v>120</v>
      </c>
      <c r="C283" s="94"/>
      <c r="D283" s="95"/>
      <c r="E283" s="62"/>
      <c r="F283" s="199"/>
      <c r="G283" s="63">
        <f t="shared" si="5"/>
        <v>0</v>
      </c>
      <c r="H283" s="29"/>
      <c r="I283" s="3"/>
      <c r="J283" s="3"/>
      <c r="K283" s="3"/>
      <c r="L283" s="3"/>
      <c r="M283" s="3"/>
      <c r="N283" s="3"/>
      <c r="O283" s="3"/>
      <c r="P283" s="3"/>
      <c r="Q283" s="3"/>
      <c r="R283" s="3"/>
      <c r="S283" s="3"/>
      <c r="T283" s="138"/>
      <c r="U283" s="138"/>
    </row>
    <row r="284" spans="1:21" x14ac:dyDescent="0.2">
      <c r="A284" s="29"/>
      <c r="B284" s="59">
        <v>121</v>
      </c>
      <c r="C284" s="94"/>
      <c r="D284" s="95"/>
      <c r="E284" s="62"/>
      <c r="F284" s="199"/>
      <c r="G284" s="63">
        <f t="shared" si="5"/>
        <v>0</v>
      </c>
      <c r="H284" s="29"/>
      <c r="I284" s="3"/>
      <c r="J284" s="3"/>
      <c r="K284" s="3"/>
      <c r="L284" s="3"/>
      <c r="M284" s="3"/>
      <c r="N284" s="3"/>
      <c r="O284" s="3"/>
      <c r="P284" s="3"/>
      <c r="Q284" s="3"/>
      <c r="R284" s="3"/>
      <c r="S284" s="3"/>
      <c r="T284" s="138"/>
      <c r="U284" s="138"/>
    </row>
    <row r="285" spans="1:21" x14ac:dyDescent="0.2">
      <c r="A285" s="29"/>
      <c r="B285" s="59">
        <v>122</v>
      </c>
      <c r="C285" s="94"/>
      <c r="D285" s="95"/>
      <c r="E285" s="62"/>
      <c r="F285" s="199"/>
      <c r="G285" s="63">
        <f t="shared" si="5"/>
        <v>0</v>
      </c>
      <c r="H285" s="29"/>
      <c r="I285" s="3"/>
      <c r="J285" s="3"/>
      <c r="K285" s="3"/>
      <c r="L285" s="3"/>
      <c r="M285" s="3"/>
      <c r="N285" s="3"/>
      <c r="O285" s="3"/>
      <c r="P285" s="3"/>
      <c r="Q285" s="3"/>
      <c r="R285" s="3"/>
      <c r="S285" s="3"/>
      <c r="T285" s="138"/>
      <c r="U285" s="138"/>
    </row>
    <row r="286" spans="1:21" x14ac:dyDescent="0.2">
      <c r="A286" s="29"/>
      <c r="B286" s="59">
        <v>123</v>
      </c>
      <c r="C286" s="94"/>
      <c r="D286" s="95"/>
      <c r="E286" s="62"/>
      <c r="F286" s="199"/>
      <c r="G286" s="63">
        <f t="shared" si="5"/>
        <v>0</v>
      </c>
      <c r="H286" s="29"/>
      <c r="I286" s="3"/>
      <c r="J286" s="3"/>
      <c r="K286" s="3"/>
      <c r="L286" s="3"/>
      <c r="M286" s="3"/>
      <c r="N286" s="3"/>
      <c r="O286" s="3"/>
      <c r="P286" s="3"/>
      <c r="Q286" s="3"/>
      <c r="R286" s="3"/>
      <c r="S286" s="3"/>
      <c r="T286" s="138"/>
      <c r="U286" s="138"/>
    </row>
    <row r="287" spans="1:21" x14ac:dyDescent="0.2">
      <c r="A287" s="29"/>
      <c r="B287" s="59">
        <v>124</v>
      </c>
      <c r="C287" s="94"/>
      <c r="D287" s="95"/>
      <c r="E287" s="62"/>
      <c r="F287" s="199"/>
      <c r="G287" s="63">
        <f t="shared" si="5"/>
        <v>0</v>
      </c>
      <c r="H287" s="29"/>
      <c r="I287" s="3"/>
      <c r="J287" s="3"/>
      <c r="K287" s="3"/>
      <c r="L287" s="3"/>
      <c r="M287" s="3"/>
      <c r="N287" s="3"/>
      <c r="O287" s="3"/>
      <c r="P287" s="3"/>
      <c r="Q287" s="3"/>
      <c r="R287" s="3"/>
      <c r="S287" s="3"/>
      <c r="T287" s="138"/>
      <c r="U287" s="138"/>
    </row>
    <row r="288" spans="1:21" x14ac:dyDescent="0.2">
      <c r="A288" s="29"/>
      <c r="B288" s="59">
        <v>125</v>
      </c>
      <c r="C288" s="94"/>
      <c r="D288" s="95"/>
      <c r="E288" s="62"/>
      <c r="F288" s="199"/>
      <c r="G288" s="63">
        <f t="shared" si="5"/>
        <v>0</v>
      </c>
      <c r="H288" s="29"/>
      <c r="I288" s="3"/>
      <c r="J288" s="3"/>
      <c r="K288" s="3"/>
      <c r="L288" s="3"/>
      <c r="M288" s="3"/>
      <c r="N288" s="3"/>
      <c r="O288" s="3"/>
      <c r="P288" s="3"/>
      <c r="Q288" s="3"/>
      <c r="R288" s="3"/>
      <c r="S288" s="3"/>
      <c r="T288" s="138"/>
      <c r="U288" s="138"/>
    </row>
    <row r="289" spans="1:21" x14ac:dyDescent="0.2">
      <c r="A289" s="29"/>
      <c r="B289" s="59">
        <v>126</v>
      </c>
      <c r="C289" s="94"/>
      <c r="D289" s="95"/>
      <c r="E289" s="62"/>
      <c r="F289" s="199"/>
      <c r="G289" s="63">
        <f t="shared" si="5"/>
        <v>0</v>
      </c>
      <c r="H289" s="29"/>
      <c r="I289" s="3"/>
      <c r="J289" s="3"/>
      <c r="K289" s="3"/>
      <c r="L289" s="3"/>
      <c r="M289" s="3"/>
      <c r="N289" s="3"/>
      <c r="O289" s="3"/>
      <c r="P289" s="3"/>
      <c r="Q289" s="3"/>
      <c r="R289" s="3"/>
      <c r="S289" s="3"/>
      <c r="T289" s="138"/>
      <c r="U289" s="138"/>
    </row>
    <row r="290" spans="1:21" x14ac:dyDescent="0.2">
      <c r="A290" s="29"/>
      <c r="B290" s="59">
        <v>127</v>
      </c>
      <c r="C290" s="94"/>
      <c r="D290" s="95"/>
      <c r="E290" s="62"/>
      <c r="F290" s="199"/>
      <c r="G290" s="63">
        <f t="shared" si="5"/>
        <v>0</v>
      </c>
      <c r="H290" s="29"/>
      <c r="I290" s="3"/>
      <c r="J290" s="3"/>
      <c r="K290" s="3"/>
      <c r="L290" s="3"/>
      <c r="M290" s="3"/>
      <c r="N290" s="3"/>
      <c r="O290" s="3"/>
      <c r="P290" s="3"/>
      <c r="Q290" s="3"/>
      <c r="R290" s="3"/>
      <c r="S290" s="3"/>
      <c r="T290" s="138"/>
      <c r="U290" s="138"/>
    </row>
    <row r="291" spans="1:21" x14ac:dyDescent="0.2">
      <c r="A291" s="29"/>
      <c r="B291" s="59">
        <v>128</v>
      </c>
      <c r="C291" s="94"/>
      <c r="D291" s="95"/>
      <c r="E291" s="62"/>
      <c r="F291" s="199"/>
      <c r="G291" s="63">
        <f t="shared" si="5"/>
        <v>0</v>
      </c>
      <c r="H291" s="29"/>
      <c r="I291" s="3"/>
      <c r="J291" s="3"/>
      <c r="K291" s="3"/>
      <c r="L291" s="3"/>
      <c r="M291" s="3"/>
      <c r="N291" s="3"/>
      <c r="O291" s="3"/>
      <c r="P291" s="3"/>
      <c r="Q291" s="3"/>
      <c r="R291" s="3"/>
      <c r="S291" s="3"/>
      <c r="T291" s="138"/>
      <c r="U291" s="138"/>
    </row>
    <row r="292" spans="1:21" x14ac:dyDescent="0.2">
      <c r="A292" s="29"/>
      <c r="B292" s="59">
        <v>129</v>
      </c>
      <c r="C292" s="94"/>
      <c r="D292" s="95"/>
      <c r="E292" s="62"/>
      <c r="F292" s="199"/>
      <c r="G292" s="63">
        <f t="shared" si="5"/>
        <v>0</v>
      </c>
      <c r="H292" s="29"/>
      <c r="I292" s="3"/>
      <c r="J292" s="3"/>
      <c r="K292" s="3"/>
      <c r="L292" s="3"/>
      <c r="M292" s="3"/>
      <c r="N292" s="3"/>
      <c r="O292" s="3"/>
      <c r="P292" s="3"/>
      <c r="Q292" s="3"/>
      <c r="R292" s="3"/>
      <c r="S292" s="3"/>
      <c r="T292" s="138"/>
      <c r="U292" s="138"/>
    </row>
    <row r="293" spans="1:21" x14ac:dyDescent="0.2">
      <c r="A293" s="29"/>
      <c r="B293" s="59">
        <v>130</v>
      </c>
      <c r="C293" s="94"/>
      <c r="D293" s="95"/>
      <c r="E293" s="62"/>
      <c r="F293" s="199"/>
      <c r="G293" s="63">
        <f t="shared" ref="G293:G313" si="6">IF(C293=0,0,IF(D293=0,0,IF(E293=0,0,15)))</f>
        <v>0</v>
      </c>
      <c r="H293" s="29"/>
      <c r="I293" s="3"/>
      <c r="J293" s="3"/>
      <c r="K293" s="3"/>
      <c r="L293" s="3"/>
      <c r="M293" s="3"/>
      <c r="N293" s="3"/>
      <c r="O293" s="3"/>
      <c r="P293" s="3"/>
      <c r="Q293" s="3"/>
      <c r="R293" s="3"/>
      <c r="S293" s="3"/>
      <c r="T293" s="138"/>
      <c r="U293" s="138"/>
    </row>
    <row r="294" spans="1:21" x14ac:dyDescent="0.2">
      <c r="A294" s="29"/>
      <c r="B294" s="59">
        <v>131</v>
      </c>
      <c r="C294" s="94"/>
      <c r="D294" s="95"/>
      <c r="E294" s="62"/>
      <c r="F294" s="199"/>
      <c r="G294" s="63">
        <f t="shared" si="6"/>
        <v>0</v>
      </c>
      <c r="H294" s="29"/>
      <c r="I294" s="3"/>
      <c r="J294" s="3"/>
      <c r="K294" s="3"/>
      <c r="L294" s="3"/>
      <c r="M294" s="3"/>
      <c r="N294" s="3"/>
      <c r="O294" s="3"/>
      <c r="P294" s="3"/>
      <c r="Q294" s="3"/>
      <c r="R294" s="3"/>
      <c r="S294" s="3"/>
      <c r="T294" s="138"/>
      <c r="U294" s="138"/>
    </row>
    <row r="295" spans="1:21" x14ac:dyDescent="0.2">
      <c r="A295" s="29"/>
      <c r="B295" s="59">
        <v>132</v>
      </c>
      <c r="C295" s="94"/>
      <c r="D295" s="95"/>
      <c r="E295" s="62"/>
      <c r="F295" s="199"/>
      <c r="G295" s="63">
        <f t="shared" si="6"/>
        <v>0</v>
      </c>
      <c r="H295" s="29"/>
      <c r="I295" s="3"/>
      <c r="J295" s="3"/>
      <c r="K295" s="3"/>
      <c r="L295" s="3"/>
      <c r="M295" s="3"/>
      <c r="N295" s="3"/>
      <c r="O295" s="3"/>
      <c r="P295" s="3"/>
      <c r="Q295" s="3"/>
      <c r="R295" s="3"/>
      <c r="S295" s="3"/>
      <c r="T295" s="138"/>
      <c r="U295" s="138"/>
    </row>
    <row r="296" spans="1:21" x14ac:dyDescent="0.2">
      <c r="A296" s="29"/>
      <c r="B296" s="59">
        <v>133</v>
      </c>
      <c r="C296" s="94"/>
      <c r="D296" s="95"/>
      <c r="E296" s="62"/>
      <c r="F296" s="199"/>
      <c r="G296" s="63">
        <f t="shared" si="6"/>
        <v>0</v>
      </c>
      <c r="H296" s="29"/>
      <c r="I296" s="3"/>
      <c r="J296" s="3"/>
      <c r="K296" s="3"/>
      <c r="L296" s="3"/>
      <c r="M296" s="3"/>
      <c r="N296" s="3"/>
      <c r="O296" s="3"/>
      <c r="P296" s="3"/>
      <c r="Q296" s="3"/>
      <c r="R296" s="3"/>
      <c r="S296" s="3"/>
      <c r="T296" s="138"/>
      <c r="U296" s="138"/>
    </row>
    <row r="297" spans="1:21" x14ac:dyDescent="0.2">
      <c r="A297" s="29"/>
      <c r="B297" s="59">
        <v>134</v>
      </c>
      <c r="C297" s="94"/>
      <c r="D297" s="95"/>
      <c r="E297" s="62"/>
      <c r="F297" s="199"/>
      <c r="G297" s="63">
        <f t="shared" si="6"/>
        <v>0</v>
      </c>
      <c r="H297" s="29"/>
      <c r="I297" s="3"/>
      <c r="J297" s="3"/>
      <c r="K297" s="3"/>
      <c r="L297" s="3"/>
      <c r="M297" s="3"/>
      <c r="N297" s="3"/>
      <c r="O297" s="3"/>
      <c r="P297" s="3"/>
      <c r="Q297" s="3"/>
      <c r="R297" s="3"/>
      <c r="S297" s="3"/>
      <c r="T297" s="138"/>
      <c r="U297" s="138"/>
    </row>
    <row r="298" spans="1:21" x14ac:dyDescent="0.2">
      <c r="A298" s="29"/>
      <c r="B298" s="59">
        <v>135</v>
      </c>
      <c r="C298" s="94"/>
      <c r="D298" s="95"/>
      <c r="E298" s="62"/>
      <c r="F298" s="199"/>
      <c r="G298" s="63">
        <f t="shared" si="6"/>
        <v>0</v>
      </c>
      <c r="H298" s="29"/>
      <c r="I298" s="3"/>
      <c r="J298" s="3"/>
      <c r="K298" s="3"/>
      <c r="L298" s="3"/>
      <c r="M298" s="3"/>
      <c r="N298" s="3"/>
      <c r="O298" s="3"/>
      <c r="P298" s="3"/>
      <c r="Q298" s="3"/>
      <c r="R298" s="3"/>
      <c r="S298" s="3"/>
      <c r="T298" s="138"/>
      <c r="U298" s="138"/>
    </row>
    <row r="299" spans="1:21" x14ac:dyDescent="0.2">
      <c r="A299" s="29"/>
      <c r="B299" s="59">
        <v>136</v>
      </c>
      <c r="C299" s="94"/>
      <c r="D299" s="95"/>
      <c r="E299" s="62"/>
      <c r="F299" s="199"/>
      <c r="G299" s="63">
        <f t="shared" si="6"/>
        <v>0</v>
      </c>
      <c r="H299" s="29"/>
      <c r="I299" s="3"/>
      <c r="J299" s="3"/>
      <c r="K299" s="3"/>
      <c r="L299" s="3"/>
      <c r="M299" s="3"/>
      <c r="N299" s="3"/>
      <c r="O299" s="3"/>
      <c r="P299" s="3"/>
      <c r="Q299" s="3"/>
      <c r="R299" s="3"/>
      <c r="S299" s="3"/>
      <c r="T299" s="138"/>
      <c r="U299" s="138"/>
    </row>
    <row r="300" spans="1:21" x14ac:dyDescent="0.2">
      <c r="A300" s="29"/>
      <c r="B300" s="59">
        <v>137</v>
      </c>
      <c r="C300" s="94"/>
      <c r="D300" s="95"/>
      <c r="E300" s="62"/>
      <c r="F300" s="199"/>
      <c r="G300" s="63">
        <f t="shared" si="6"/>
        <v>0</v>
      </c>
      <c r="H300" s="29"/>
      <c r="I300" s="3"/>
      <c r="J300" s="3"/>
      <c r="K300" s="3"/>
      <c r="L300" s="3"/>
      <c r="M300" s="3"/>
      <c r="N300" s="3"/>
      <c r="O300" s="3"/>
      <c r="P300" s="3"/>
      <c r="Q300" s="3"/>
      <c r="R300" s="3"/>
      <c r="S300" s="3"/>
      <c r="T300" s="138"/>
      <c r="U300" s="138"/>
    </row>
    <row r="301" spans="1:21" x14ac:dyDescent="0.2">
      <c r="A301" s="29"/>
      <c r="B301" s="59">
        <v>138</v>
      </c>
      <c r="C301" s="94"/>
      <c r="D301" s="95"/>
      <c r="E301" s="62"/>
      <c r="F301" s="199"/>
      <c r="G301" s="63">
        <f t="shared" si="6"/>
        <v>0</v>
      </c>
      <c r="H301" s="29"/>
      <c r="I301" s="3"/>
      <c r="J301" s="3"/>
      <c r="K301" s="3"/>
      <c r="L301" s="3"/>
      <c r="M301" s="3"/>
      <c r="N301" s="3"/>
      <c r="O301" s="3"/>
      <c r="P301" s="3"/>
      <c r="Q301" s="3"/>
      <c r="R301" s="3"/>
      <c r="S301" s="3"/>
      <c r="T301" s="138"/>
      <c r="U301" s="138"/>
    </row>
    <row r="302" spans="1:21" x14ac:dyDescent="0.2">
      <c r="A302" s="29"/>
      <c r="B302" s="59">
        <v>139</v>
      </c>
      <c r="C302" s="94"/>
      <c r="D302" s="95"/>
      <c r="E302" s="62"/>
      <c r="F302" s="199"/>
      <c r="G302" s="63">
        <f t="shared" si="6"/>
        <v>0</v>
      </c>
      <c r="H302" s="29"/>
      <c r="I302" s="3"/>
      <c r="J302" s="3"/>
      <c r="K302" s="3"/>
      <c r="L302" s="3"/>
      <c r="M302" s="3"/>
      <c r="N302" s="3"/>
      <c r="O302" s="3"/>
      <c r="P302" s="3"/>
      <c r="Q302" s="3"/>
      <c r="R302" s="3"/>
      <c r="S302" s="3"/>
      <c r="T302" s="138"/>
      <c r="U302" s="138"/>
    </row>
    <row r="303" spans="1:21" x14ac:dyDescent="0.2">
      <c r="A303" s="29"/>
      <c r="B303" s="59">
        <v>140</v>
      </c>
      <c r="C303" s="94"/>
      <c r="D303" s="95"/>
      <c r="E303" s="62"/>
      <c r="F303" s="199"/>
      <c r="G303" s="63">
        <f t="shared" si="6"/>
        <v>0</v>
      </c>
      <c r="H303" s="29"/>
      <c r="I303" s="3"/>
      <c r="J303" s="3"/>
      <c r="K303" s="3"/>
      <c r="L303" s="3"/>
      <c r="M303" s="3"/>
      <c r="N303" s="3"/>
      <c r="O303" s="3"/>
      <c r="P303" s="3"/>
      <c r="Q303" s="3"/>
      <c r="R303" s="3"/>
      <c r="S303" s="3"/>
      <c r="T303" s="138"/>
      <c r="U303" s="138"/>
    </row>
    <row r="304" spans="1:21" x14ac:dyDescent="0.2">
      <c r="A304" s="29"/>
      <c r="B304" s="59">
        <v>141</v>
      </c>
      <c r="C304" s="94"/>
      <c r="D304" s="95"/>
      <c r="E304" s="62"/>
      <c r="F304" s="199"/>
      <c r="G304" s="63">
        <f t="shared" si="6"/>
        <v>0</v>
      </c>
      <c r="H304" s="29"/>
      <c r="I304" s="3"/>
      <c r="J304" s="3"/>
      <c r="K304" s="3"/>
      <c r="L304" s="3"/>
      <c r="M304" s="3"/>
      <c r="N304" s="3"/>
      <c r="O304" s="3"/>
      <c r="P304" s="3"/>
      <c r="Q304" s="3"/>
      <c r="R304" s="3"/>
      <c r="S304" s="3"/>
      <c r="T304" s="138"/>
      <c r="U304" s="138"/>
    </row>
    <row r="305" spans="1:21" x14ac:dyDescent="0.2">
      <c r="A305" s="29"/>
      <c r="B305" s="59">
        <v>142</v>
      </c>
      <c r="C305" s="94"/>
      <c r="D305" s="95"/>
      <c r="E305" s="62"/>
      <c r="F305" s="199"/>
      <c r="G305" s="63">
        <f t="shared" si="6"/>
        <v>0</v>
      </c>
      <c r="H305" s="29"/>
      <c r="I305" s="3"/>
      <c r="J305" s="3"/>
      <c r="K305" s="3"/>
      <c r="L305" s="3"/>
      <c r="M305" s="3"/>
      <c r="N305" s="3"/>
      <c r="O305" s="3"/>
      <c r="P305" s="3"/>
      <c r="Q305" s="3"/>
      <c r="R305" s="3"/>
      <c r="S305" s="3"/>
      <c r="T305" s="138"/>
      <c r="U305" s="138"/>
    </row>
    <row r="306" spans="1:21" x14ac:dyDescent="0.2">
      <c r="A306" s="29"/>
      <c r="B306" s="59">
        <v>143</v>
      </c>
      <c r="C306" s="94"/>
      <c r="D306" s="95"/>
      <c r="E306" s="62"/>
      <c r="F306" s="199"/>
      <c r="G306" s="63">
        <f t="shared" si="6"/>
        <v>0</v>
      </c>
      <c r="H306" s="29"/>
      <c r="I306" s="3"/>
      <c r="J306" s="3"/>
      <c r="K306" s="3"/>
      <c r="L306" s="3"/>
      <c r="M306" s="3"/>
      <c r="N306" s="3"/>
      <c r="O306" s="3"/>
      <c r="P306" s="3"/>
      <c r="Q306" s="3"/>
      <c r="R306" s="3"/>
      <c r="S306" s="3"/>
      <c r="T306" s="138"/>
      <c r="U306" s="138"/>
    </row>
    <row r="307" spans="1:21" x14ac:dyDescent="0.2">
      <c r="A307" s="29"/>
      <c r="B307" s="59">
        <v>144</v>
      </c>
      <c r="C307" s="94"/>
      <c r="D307" s="95"/>
      <c r="E307" s="62"/>
      <c r="F307" s="199"/>
      <c r="G307" s="63">
        <f t="shared" si="6"/>
        <v>0</v>
      </c>
      <c r="H307" s="29"/>
      <c r="I307" s="3"/>
      <c r="J307" s="3"/>
      <c r="K307" s="3"/>
      <c r="L307" s="3"/>
      <c r="M307" s="3"/>
      <c r="N307" s="3"/>
      <c r="O307" s="3"/>
      <c r="P307" s="3"/>
      <c r="Q307" s="3"/>
      <c r="R307" s="3"/>
      <c r="S307" s="3"/>
      <c r="T307" s="138"/>
      <c r="U307" s="138"/>
    </row>
    <row r="308" spans="1:21" x14ac:dyDescent="0.2">
      <c r="A308" s="29"/>
      <c r="B308" s="59">
        <v>145</v>
      </c>
      <c r="C308" s="94"/>
      <c r="D308" s="95"/>
      <c r="E308" s="62"/>
      <c r="F308" s="199"/>
      <c r="G308" s="63">
        <f t="shared" si="6"/>
        <v>0</v>
      </c>
      <c r="H308" s="29"/>
      <c r="I308" s="3"/>
      <c r="J308" s="3"/>
      <c r="K308" s="3"/>
      <c r="L308" s="3"/>
      <c r="M308" s="3"/>
      <c r="N308" s="3"/>
      <c r="O308" s="3"/>
      <c r="P308" s="3"/>
      <c r="Q308" s="3"/>
      <c r="R308" s="3"/>
      <c r="S308" s="3"/>
      <c r="T308" s="138"/>
      <c r="U308" s="138"/>
    </row>
    <row r="309" spans="1:21" x14ac:dyDescent="0.2">
      <c r="A309" s="29"/>
      <c r="B309" s="59">
        <v>146</v>
      </c>
      <c r="C309" s="94"/>
      <c r="D309" s="95"/>
      <c r="E309" s="62"/>
      <c r="F309" s="199"/>
      <c r="G309" s="63">
        <f t="shared" si="6"/>
        <v>0</v>
      </c>
      <c r="H309" s="29"/>
      <c r="I309" s="3"/>
      <c r="J309" s="3"/>
      <c r="K309" s="3"/>
      <c r="L309" s="3"/>
      <c r="M309" s="3"/>
      <c r="N309" s="3"/>
      <c r="O309" s="3"/>
      <c r="P309" s="3"/>
      <c r="Q309" s="3"/>
      <c r="R309" s="3"/>
      <c r="S309" s="3"/>
      <c r="T309" s="138"/>
      <c r="U309" s="138"/>
    </row>
    <row r="310" spans="1:21" x14ac:dyDescent="0.2">
      <c r="A310" s="29"/>
      <c r="B310" s="59">
        <v>147</v>
      </c>
      <c r="C310" s="94"/>
      <c r="D310" s="95"/>
      <c r="E310" s="62"/>
      <c r="F310" s="199"/>
      <c r="G310" s="63">
        <f t="shared" si="6"/>
        <v>0</v>
      </c>
      <c r="H310" s="29"/>
      <c r="I310" s="3"/>
      <c r="J310" s="3"/>
      <c r="K310" s="3"/>
      <c r="L310" s="3"/>
      <c r="M310" s="3"/>
      <c r="N310" s="3"/>
      <c r="O310" s="3"/>
      <c r="P310" s="3"/>
      <c r="Q310" s="3"/>
      <c r="R310" s="3"/>
      <c r="S310" s="3"/>
      <c r="T310" s="138"/>
      <c r="U310" s="138"/>
    </row>
    <row r="311" spans="1:21" x14ac:dyDescent="0.2">
      <c r="A311" s="29"/>
      <c r="B311" s="59">
        <v>148</v>
      </c>
      <c r="C311" s="94"/>
      <c r="D311" s="95"/>
      <c r="E311" s="62"/>
      <c r="F311" s="199"/>
      <c r="G311" s="63">
        <f t="shared" si="6"/>
        <v>0</v>
      </c>
      <c r="H311" s="29"/>
      <c r="I311" s="3"/>
      <c r="J311" s="3"/>
      <c r="K311" s="3"/>
      <c r="L311" s="3"/>
      <c r="M311" s="3"/>
      <c r="N311" s="3"/>
      <c r="O311" s="3"/>
      <c r="P311" s="3"/>
      <c r="Q311" s="3"/>
      <c r="R311" s="3"/>
      <c r="S311" s="3"/>
      <c r="T311" s="138"/>
      <c r="U311" s="138"/>
    </row>
    <row r="312" spans="1:21" x14ac:dyDescent="0.2">
      <c r="A312" s="29"/>
      <c r="B312" s="59">
        <v>149</v>
      </c>
      <c r="C312" s="94"/>
      <c r="D312" s="95"/>
      <c r="E312" s="62"/>
      <c r="F312" s="199"/>
      <c r="G312" s="63">
        <f t="shared" si="6"/>
        <v>0</v>
      </c>
      <c r="H312" s="29"/>
      <c r="I312" s="3"/>
      <c r="J312" s="3"/>
      <c r="K312" s="3"/>
      <c r="L312" s="3"/>
      <c r="M312" s="3"/>
      <c r="N312" s="3"/>
      <c r="O312" s="3"/>
      <c r="P312" s="3"/>
      <c r="Q312" s="3"/>
      <c r="R312" s="3"/>
      <c r="S312" s="3"/>
      <c r="T312" s="138"/>
      <c r="U312" s="138"/>
    </row>
    <row r="313" spans="1:21" ht="13.5" thickBot="1" x14ac:dyDescent="0.25">
      <c r="A313" s="29"/>
      <c r="B313" s="59">
        <v>150</v>
      </c>
      <c r="C313" s="94"/>
      <c r="D313" s="95"/>
      <c r="E313" s="62"/>
      <c r="F313" s="199"/>
      <c r="G313" s="63">
        <f t="shared" si="6"/>
        <v>0</v>
      </c>
      <c r="H313" s="29"/>
      <c r="I313" s="3"/>
      <c r="J313" s="3"/>
      <c r="K313" s="3"/>
      <c r="L313" s="3"/>
      <c r="M313" s="3"/>
      <c r="N313" s="3"/>
      <c r="O313" s="3"/>
      <c r="P313" s="3"/>
      <c r="Q313" s="3"/>
      <c r="R313" s="3"/>
      <c r="S313" s="3"/>
      <c r="T313" s="138"/>
      <c r="U313" s="138"/>
    </row>
    <row r="314" spans="1:21" ht="13.5" thickBot="1" x14ac:dyDescent="0.25">
      <c r="A314" s="29"/>
      <c r="B314" s="90"/>
      <c r="C314" s="139" t="s">
        <v>136</v>
      </c>
      <c r="D314" s="140"/>
      <c r="E314" s="302" t="s">
        <v>35</v>
      </c>
      <c r="F314" s="29"/>
      <c r="G314" s="303">
        <f>IF(SUM(G164:G313)&gt;2250,2250,SUM(G164:G313))</f>
        <v>0</v>
      </c>
      <c r="H314" s="29"/>
      <c r="I314" s="3"/>
      <c r="J314" s="3"/>
      <c r="K314" s="3"/>
      <c r="L314" s="3"/>
      <c r="M314" s="3"/>
      <c r="N314" s="3"/>
      <c r="O314" s="3"/>
      <c r="P314" s="3"/>
      <c r="Q314" s="3"/>
      <c r="R314" s="3"/>
      <c r="S314" s="3"/>
      <c r="T314" s="138"/>
      <c r="U314" s="138"/>
    </row>
    <row r="315" spans="1:21" x14ac:dyDescent="0.2">
      <c r="A315" s="29"/>
      <c r="B315" s="29"/>
      <c r="C315" s="90"/>
      <c r="D315" s="29"/>
      <c r="E315" s="90"/>
      <c r="F315" s="29"/>
      <c r="G315" s="29"/>
      <c r="H315" s="29"/>
      <c r="I315" s="3"/>
      <c r="J315" s="3"/>
      <c r="K315" s="3"/>
      <c r="L315" s="3"/>
      <c r="M315" s="3"/>
      <c r="N315" s="3"/>
      <c r="O315" s="3"/>
      <c r="P315" s="3"/>
      <c r="Q315" s="3"/>
      <c r="R315" s="3"/>
      <c r="S315" s="3"/>
      <c r="T315" s="138"/>
      <c r="U315" s="138"/>
    </row>
    <row r="316" spans="1:21" x14ac:dyDescent="0.2">
      <c r="A316" s="3"/>
      <c r="B316" s="3"/>
      <c r="C316" s="3"/>
      <c r="D316" s="3"/>
      <c r="E316" s="3"/>
      <c r="F316" s="3"/>
      <c r="G316" s="3"/>
      <c r="H316" s="3"/>
      <c r="I316" s="3"/>
      <c r="J316" s="3"/>
      <c r="K316" s="3"/>
      <c r="L316" s="3"/>
      <c r="M316" s="3"/>
      <c r="N316" s="3"/>
      <c r="O316" s="3"/>
      <c r="P316" s="3"/>
      <c r="Q316" s="3"/>
      <c r="R316" s="3"/>
      <c r="S316" s="3"/>
      <c r="T316" s="138"/>
      <c r="U316" s="138"/>
    </row>
    <row r="317" spans="1:21" x14ac:dyDescent="0.2">
      <c r="A317" s="3"/>
      <c r="B317" s="3"/>
      <c r="C317" s="3"/>
      <c r="D317" s="3"/>
      <c r="E317" s="3"/>
      <c r="F317" s="3"/>
      <c r="G317" s="3"/>
      <c r="H317" s="3"/>
      <c r="I317" s="3"/>
      <c r="J317" s="3"/>
      <c r="K317" s="3"/>
      <c r="L317" s="3"/>
      <c r="M317" s="3"/>
      <c r="N317" s="3"/>
      <c r="O317" s="3"/>
      <c r="P317" s="3"/>
      <c r="Q317" s="3"/>
      <c r="R317" s="3"/>
      <c r="S317" s="3"/>
      <c r="T317" s="138"/>
      <c r="U317" s="138"/>
    </row>
    <row r="318" spans="1:21" x14ac:dyDescent="0.2">
      <c r="A318" s="3"/>
      <c r="B318" s="3"/>
      <c r="C318" s="3"/>
      <c r="D318" s="3"/>
      <c r="E318" s="3"/>
      <c r="F318" s="3"/>
      <c r="G318" s="3"/>
      <c r="H318" s="3"/>
      <c r="I318" s="3"/>
      <c r="J318" s="3"/>
      <c r="K318" s="3"/>
      <c r="L318" s="3"/>
      <c r="M318" s="3"/>
      <c r="N318" s="3"/>
      <c r="O318" s="3"/>
      <c r="P318" s="3"/>
      <c r="Q318" s="3"/>
      <c r="R318" s="3"/>
      <c r="S318" s="3"/>
      <c r="T318" s="138"/>
      <c r="U318" s="138"/>
    </row>
    <row r="319" spans="1:21" x14ac:dyDescent="0.2">
      <c r="A319" s="3"/>
      <c r="B319" s="3"/>
      <c r="C319" s="3"/>
      <c r="D319" s="3"/>
      <c r="E319" s="3"/>
      <c r="F319" s="3"/>
      <c r="G319" s="3"/>
      <c r="H319" s="3"/>
      <c r="I319" s="3"/>
      <c r="J319" s="3"/>
      <c r="K319" s="3"/>
      <c r="L319" s="3"/>
      <c r="M319" s="3"/>
      <c r="N319" s="3"/>
      <c r="O319" s="3"/>
      <c r="P319" s="3"/>
      <c r="Q319" s="3"/>
      <c r="R319" s="3"/>
      <c r="S319" s="3"/>
      <c r="T319" s="138"/>
      <c r="U319" s="138"/>
    </row>
    <row r="320" spans="1:21" x14ac:dyDescent="0.2">
      <c r="A320" s="3"/>
      <c r="B320" s="3"/>
      <c r="C320" s="3"/>
      <c r="D320" s="3"/>
      <c r="E320" s="3"/>
      <c r="F320" s="3"/>
      <c r="G320" s="3"/>
      <c r="H320" s="3"/>
      <c r="I320" s="3"/>
      <c r="J320" s="3"/>
      <c r="K320" s="3"/>
      <c r="L320" s="3"/>
      <c r="M320" s="3"/>
      <c r="N320" s="3"/>
      <c r="O320" s="3"/>
      <c r="P320" s="3"/>
      <c r="Q320" s="3"/>
      <c r="R320" s="3"/>
      <c r="S320" s="3"/>
      <c r="T320" s="138"/>
      <c r="U320" s="138"/>
    </row>
    <row r="321" spans="1:21" x14ac:dyDescent="0.2">
      <c r="A321" s="3"/>
      <c r="B321" s="3"/>
      <c r="C321" s="3"/>
      <c r="D321" s="3"/>
      <c r="E321" s="3"/>
      <c r="F321" s="3"/>
      <c r="G321" s="3"/>
      <c r="H321" s="3"/>
      <c r="I321" s="3"/>
      <c r="J321" s="3"/>
      <c r="K321" s="3"/>
      <c r="L321" s="3"/>
      <c r="M321" s="3"/>
      <c r="N321" s="3"/>
      <c r="O321" s="3"/>
      <c r="P321" s="3"/>
      <c r="Q321" s="3"/>
      <c r="R321" s="3"/>
      <c r="S321" s="3"/>
      <c r="T321" s="138"/>
      <c r="U321" s="138"/>
    </row>
    <row r="322" spans="1:21" x14ac:dyDescent="0.2">
      <c r="A322" s="3"/>
      <c r="B322" s="3"/>
      <c r="C322" s="3"/>
      <c r="D322" s="3"/>
      <c r="E322" s="3"/>
      <c r="F322" s="3"/>
      <c r="G322" s="3"/>
      <c r="H322" s="3"/>
      <c r="I322" s="3"/>
      <c r="J322" s="3"/>
      <c r="K322" s="3"/>
      <c r="L322" s="3"/>
      <c r="M322" s="3"/>
      <c r="N322" s="3"/>
      <c r="O322" s="3"/>
      <c r="P322" s="3"/>
      <c r="Q322" s="3"/>
      <c r="R322" s="3"/>
      <c r="S322" s="3"/>
      <c r="T322" s="138"/>
      <c r="U322" s="138"/>
    </row>
    <row r="323" spans="1:21" x14ac:dyDescent="0.2">
      <c r="A323" s="3"/>
      <c r="B323" s="3"/>
      <c r="C323" s="3"/>
      <c r="D323" s="3"/>
      <c r="E323" s="3"/>
      <c r="F323" s="3"/>
      <c r="G323" s="3"/>
      <c r="H323" s="3"/>
      <c r="I323" s="3"/>
      <c r="J323" s="3"/>
      <c r="K323" s="3"/>
      <c r="L323" s="3"/>
      <c r="M323" s="3"/>
      <c r="N323" s="3"/>
      <c r="O323" s="3"/>
      <c r="P323" s="3"/>
      <c r="Q323" s="3"/>
      <c r="R323" s="3"/>
      <c r="S323" s="3"/>
      <c r="T323" s="138"/>
      <c r="U323" s="138"/>
    </row>
    <row r="324" spans="1:21" x14ac:dyDescent="0.2">
      <c r="A324" s="3"/>
      <c r="B324" s="3"/>
      <c r="C324" s="3"/>
      <c r="D324" s="3"/>
      <c r="E324" s="3"/>
      <c r="F324" s="3"/>
      <c r="G324" s="3"/>
      <c r="H324" s="3"/>
      <c r="I324" s="3"/>
      <c r="J324" s="3"/>
      <c r="K324" s="3"/>
      <c r="L324" s="3"/>
      <c r="M324" s="3"/>
      <c r="N324" s="3"/>
      <c r="O324" s="3"/>
      <c r="P324" s="3"/>
      <c r="Q324" s="3"/>
      <c r="R324" s="3"/>
      <c r="S324" s="3"/>
      <c r="T324" s="138"/>
      <c r="U324" s="138"/>
    </row>
    <row r="325" spans="1:21" x14ac:dyDescent="0.2">
      <c r="A325" s="3"/>
      <c r="B325" s="3"/>
      <c r="C325" s="3"/>
      <c r="D325" s="3"/>
      <c r="E325" s="3"/>
      <c r="F325" s="3"/>
      <c r="G325" s="3"/>
      <c r="H325" s="3"/>
      <c r="I325" s="3"/>
      <c r="J325" s="3"/>
      <c r="K325" s="3"/>
      <c r="L325" s="3"/>
      <c r="M325" s="3"/>
      <c r="N325" s="3"/>
      <c r="O325" s="3"/>
      <c r="P325" s="3"/>
      <c r="Q325" s="3"/>
      <c r="R325" s="3"/>
      <c r="S325" s="3"/>
      <c r="T325" s="138"/>
      <c r="U325" s="138"/>
    </row>
    <row r="326" spans="1:21" x14ac:dyDescent="0.2">
      <c r="A326" s="3"/>
      <c r="B326" s="3"/>
      <c r="C326" s="3"/>
      <c r="D326" s="3"/>
      <c r="E326" s="3"/>
      <c r="F326" s="3"/>
      <c r="G326" s="3"/>
      <c r="H326" s="3"/>
      <c r="I326" s="3"/>
      <c r="J326" s="3"/>
      <c r="K326" s="3"/>
      <c r="L326" s="3"/>
      <c r="M326" s="3"/>
      <c r="N326" s="3"/>
      <c r="O326" s="3"/>
      <c r="P326" s="3"/>
      <c r="Q326" s="3"/>
      <c r="R326" s="3"/>
      <c r="S326" s="3"/>
      <c r="T326" s="138"/>
      <c r="U326" s="138"/>
    </row>
    <row r="327" spans="1:21" x14ac:dyDescent="0.2">
      <c r="A327" s="3"/>
      <c r="B327" s="3"/>
      <c r="C327" s="3"/>
      <c r="D327" s="3"/>
      <c r="E327" s="3"/>
      <c r="F327" s="3"/>
      <c r="G327" s="3"/>
      <c r="H327" s="3"/>
      <c r="I327" s="3"/>
      <c r="J327" s="3"/>
      <c r="K327" s="3"/>
      <c r="L327" s="3"/>
      <c r="M327" s="3"/>
      <c r="N327" s="3"/>
      <c r="O327" s="3"/>
      <c r="P327" s="3"/>
      <c r="Q327" s="3"/>
      <c r="R327" s="3"/>
      <c r="S327" s="3"/>
      <c r="T327" s="138"/>
      <c r="U327" s="138"/>
    </row>
    <row r="328" spans="1:21" x14ac:dyDescent="0.2">
      <c r="A328" s="3"/>
      <c r="B328" s="3"/>
      <c r="C328" s="3"/>
      <c r="D328" s="3"/>
      <c r="E328" s="3"/>
      <c r="F328" s="3"/>
      <c r="G328" s="3"/>
      <c r="H328" s="3"/>
      <c r="I328" s="3"/>
      <c r="J328" s="3"/>
      <c r="K328" s="3"/>
      <c r="L328" s="3"/>
      <c r="M328" s="3"/>
      <c r="N328" s="3"/>
      <c r="O328" s="3"/>
      <c r="P328" s="3"/>
      <c r="Q328" s="3"/>
      <c r="R328" s="3"/>
      <c r="S328" s="3"/>
      <c r="T328" s="138"/>
      <c r="U328" s="138"/>
    </row>
    <row r="329" spans="1:21" x14ac:dyDescent="0.2">
      <c r="A329" s="3"/>
      <c r="B329" s="3"/>
      <c r="C329" s="3"/>
      <c r="D329" s="3"/>
      <c r="E329" s="3"/>
      <c r="F329" s="3"/>
      <c r="G329" s="3"/>
      <c r="H329" s="3"/>
      <c r="I329" s="3"/>
      <c r="J329" s="3"/>
      <c r="K329" s="3"/>
      <c r="L329" s="3"/>
      <c r="M329" s="3"/>
      <c r="N329" s="3"/>
      <c r="O329" s="3"/>
      <c r="P329" s="3"/>
      <c r="Q329" s="3"/>
      <c r="R329" s="3"/>
      <c r="S329" s="3"/>
      <c r="T329" s="138"/>
      <c r="U329" s="138"/>
    </row>
    <row r="330" spans="1:21" x14ac:dyDescent="0.2">
      <c r="A330" s="3"/>
      <c r="B330" s="3"/>
      <c r="C330" s="3"/>
      <c r="D330" s="3"/>
      <c r="E330" s="3"/>
      <c r="F330" s="3"/>
      <c r="G330" s="3"/>
      <c r="H330" s="3"/>
      <c r="I330" s="3"/>
      <c r="J330" s="3"/>
      <c r="K330" s="3"/>
      <c r="L330" s="3"/>
      <c r="M330" s="3"/>
      <c r="N330" s="3"/>
      <c r="O330" s="3"/>
      <c r="P330" s="3"/>
      <c r="Q330" s="3"/>
      <c r="R330" s="3"/>
      <c r="S330" s="3"/>
      <c r="T330" s="138"/>
      <c r="U330" s="138"/>
    </row>
    <row r="331" spans="1:21" x14ac:dyDescent="0.2">
      <c r="A331" s="3"/>
      <c r="B331" s="3"/>
      <c r="C331" s="3"/>
      <c r="D331" s="3"/>
      <c r="E331" s="3"/>
      <c r="F331" s="3"/>
      <c r="G331" s="3"/>
      <c r="H331" s="3"/>
      <c r="I331" s="3"/>
      <c r="J331" s="3"/>
      <c r="K331" s="3"/>
      <c r="L331" s="3"/>
      <c r="M331" s="3"/>
      <c r="N331" s="3"/>
      <c r="O331" s="3"/>
      <c r="P331" s="3"/>
      <c r="Q331" s="3"/>
      <c r="R331" s="3"/>
      <c r="S331" s="3"/>
      <c r="T331" s="138"/>
      <c r="U331" s="138"/>
    </row>
    <row r="332" spans="1:21" x14ac:dyDescent="0.2">
      <c r="A332" s="3"/>
      <c r="B332" s="3"/>
      <c r="C332" s="3"/>
      <c r="D332" s="3"/>
      <c r="E332" s="3"/>
      <c r="F332" s="3"/>
      <c r="G332" s="3"/>
      <c r="H332" s="3"/>
      <c r="I332" s="3"/>
      <c r="J332" s="3"/>
      <c r="K332" s="3"/>
      <c r="L332" s="3"/>
      <c r="M332" s="3"/>
      <c r="N332" s="3"/>
      <c r="O332" s="3"/>
      <c r="P332" s="3"/>
      <c r="Q332" s="3"/>
      <c r="R332" s="3"/>
      <c r="S332" s="3"/>
      <c r="T332" s="138"/>
      <c r="U332" s="138"/>
    </row>
    <row r="333" spans="1:21" x14ac:dyDescent="0.2">
      <c r="A333" s="3"/>
      <c r="B333" s="3"/>
      <c r="C333" s="3"/>
      <c r="D333" s="3"/>
      <c r="E333" s="3"/>
      <c r="F333" s="3"/>
      <c r="G333" s="3"/>
      <c r="H333" s="3"/>
      <c r="I333" s="3"/>
      <c r="J333" s="3"/>
      <c r="K333" s="3"/>
      <c r="L333" s="3"/>
      <c r="M333" s="3"/>
      <c r="N333" s="3"/>
      <c r="O333" s="3"/>
      <c r="P333" s="3"/>
      <c r="Q333" s="3"/>
      <c r="R333" s="3"/>
      <c r="S333" s="3"/>
      <c r="T333" s="138"/>
      <c r="U333" s="138"/>
    </row>
    <row r="334" spans="1:21" x14ac:dyDescent="0.2">
      <c r="A334" s="3"/>
      <c r="B334" s="3"/>
      <c r="C334" s="3"/>
      <c r="D334" s="3"/>
      <c r="E334" s="3"/>
      <c r="F334" s="3"/>
      <c r="G334" s="3"/>
      <c r="H334" s="3"/>
      <c r="I334" s="3"/>
      <c r="J334" s="3"/>
      <c r="K334" s="3"/>
      <c r="L334" s="3"/>
      <c r="M334" s="3"/>
      <c r="N334" s="3"/>
      <c r="O334" s="3"/>
      <c r="P334" s="3"/>
      <c r="Q334" s="3"/>
      <c r="R334" s="3"/>
      <c r="S334" s="3"/>
      <c r="T334" s="138"/>
      <c r="U334" s="138"/>
    </row>
    <row r="335" spans="1:21" x14ac:dyDescent="0.2">
      <c r="A335" s="3"/>
      <c r="B335" s="3"/>
      <c r="C335" s="3"/>
      <c r="D335" s="3"/>
      <c r="E335" s="3"/>
      <c r="F335" s="3"/>
      <c r="G335" s="3"/>
      <c r="H335" s="3"/>
      <c r="I335" s="3"/>
      <c r="J335" s="3"/>
      <c r="K335" s="3"/>
      <c r="L335" s="3"/>
      <c r="M335" s="3"/>
      <c r="N335" s="3"/>
      <c r="O335" s="3"/>
      <c r="P335" s="3"/>
      <c r="Q335" s="3"/>
      <c r="R335" s="3"/>
      <c r="S335" s="3"/>
      <c r="T335" s="138"/>
      <c r="U335" s="138"/>
    </row>
    <row r="336" spans="1:21" x14ac:dyDescent="0.2">
      <c r="A336" s="3"/>
      <c r="B336" s="3"/>
      <c r="C336" s="3"/>
      <c r="D336" s="3"/>
      <c r="E336" s="3"/>
      <c r="F336" s="3"/>
      <c r="G336" s="3"/>
      <c r="H336" s="3"/>
      <c r="I336" s="3"/>
      <c r="J336" s="3"/>
      <c r="K336" s="3"/>
      <c r="L336" s="3"/>
      <c r="M336" s="3"/>
      <c r="N336" s="3"/>
      <c r="O336" s="3"/>
      <c r="P336" s="3"/>
      <c r="Q336" s="3"/>
      <c r="R336" s="3"/>
      <c r="S336" s="3"/>
      <c r="T336" s="138"/>
      <c r="U336" s="138"/>
    </row>
    <row r="337" spans="1:21" x14ac:dyDescent="0.2">
      <c r="A337" s="3"/>
      <c r="B337" s="3"/>
      <c r="C337" s="3"/>
      <c r="D337" s="3"/>
      <c r="E337" s="3"/>
      <c r="F337" s="3"/>
      <c r="G337" s="3"/>
      <c r="H337" s="3"/>
      <c r="I337" s="3"/>
      <c r="J337" s="3"/>
      <c r="K337" s="3"/>
      <c r="L337" s="3"/>
      <c r="M337" s="3"/>
      <c r="N337" s="3"/>
      <c r="O337" s="3"/>
      <c r="P337" s="3"/>
      <c r="Q337" s="3"/>
      <c r="R337" s="3"/>
      <c r="S337" s="3"/>
      <c r="T337" s="138"/>
      <c r="U337" s="138"/>
    </row>
    <row r="338" spans="1:21" x14ac:dyDescent="0.2">
      <c r="A338" s="3"/>
      <c r="B338" s="3"/>
      <c r="C338" s="3"/>
      <c r="D338" s="3"/>
      <c r="E338" s="3"/>
      <c r="F338" s="3"/>
      <c r="G338" s="3"/>
      <c r="H338" s="3"/>
      <c r="I338" s="3"/>
      <c r="J338" s="3"/>
      <c r="K338" s="3"/>
      <c r="L338" s="3"/>
      <c r="M338" s="3"/>
      <c r="N338" s="3"/>
      <c r="O338" s="3"/>
      <c r="P338" s="3"/>
      <c r="Q338" s="3"/>
      <c r="R338" s="3"/>
      <c r="S338" s="3"/>
      <c r="T338" s="138"/>
      <c r="U338" s="138"/>
    </row>
    <row r="339" spans="1:21" x14ac:dyDescent="0.2">
      <c r="A339" s="3"/>
      <c r="B339" s="3"/>
      <c r="C339" s="3"/>
      <c r="D339" s="3"/>
      <c r="E339" s="3"/>
      <c r="F339" s="3"/>
      <c r="G339" s="3"/>
      <c r="H339" s="3"/>
      <c r="I339" s="3"/>
      <c r="J339" s="3"/>
      <c r="K339" s="3"/>
      <c r="L339" s="3"/>
      <c r="M339" s="3"/>
      <c r="N339" s="3"/>
      <c r="O339" s="3"/>
      <c r="P339" s="3"/>
      <c r="Q339" s="3"/>
      <c r="R339" s="3"/>
      <c r="S339" s="3"/>
      <c r="T339" s="138"/>
      <c r="U339" s="138"/>
    </row>
    <row r="340" spans="1:21" x14ac:dyDescent="0.2">
      <c r="A340" s="3"/>
      <c r="B340" s="3"/>
      <c r="C340" s="3"/>
      <c r="D340" s="3"/>
      <c r="E340" s="3"/>
      <c r="F340" s="3"/>
      <c r="G340" s="3"/>
      <c r="H340" s="3"/>
      <c r="I340" s="3"/>
      <c r="J340" s="3"/>
      <c r="K340" s="3"/>
      <c r="L340" s="3"/>
      <c r="M340" s="3"/>
      <c r="N340" s="3"/>
      <c r="O340" s="3"/>
      <c r="P340" s="3"/>
      <c r="Q340" s="3"/>
      <c r="R340" s="3"/>
      <c r="S340" s="3"/>
      <c r="T340" s="138"/>
      <c r="U340" s="138"/>
    </row>
    <row r="341" spans="1:21" x14ac:dyDescent="0.2">
      <c r="A341" s="3"/>
      <c r="B341" s="3"/>
      <c r="C341" s="3"/>
      <c r="D341" s="3"/>
      <c r="E341" s="3"/>
      <c r="F341" s="3"/>
      <c r="G341" s="3"/>
      <c r="H341" s="3"/>
      <c r="I341" s="3"/>
      <c r="J341" s="3"/>
      <c r="K341" s="3"/>
      <c r="L341" s="3"/>
      <c r="M341" s="3"/>
      <c r="N341" s="3"/>
      <c r="O341" s="3"/>
      <c r="P341" s="3"/>
      <c r="Q341" s="3"/>
      <c r="R341" s="3"/>
      <c r="S341" s="3"/>
      <c r="T341" s="138"/>
      <c r="U341" s="138"/>
    </row>
    <row r="342" spans="1:21" x14ac:dyDescent="0.2">
      <c r="A342" s="3"/>
      <c r="B342" s="3"/>
      <c r="C342" s="3"/>
      <c r="D342" s="3"/>
      <c r="E342" s="3"/>
      <c r="F342" s="3"/>
      <c r="G342" s="3"/>
      <c r="H342" s="3"/>
      <c r="I342" s="3"/>
      <c r="J342" s="3"/>
      <c r="K342" s="3"/>
      <c r="L342" s="3"/>
      <c r="M342" s="3"/>
      <c r="N342" s="3"/>
      <c r="O342" s="3"/>
      <c r="P342" s="3"/>
      <c r="Q342" s="3"/>
      <c r="R342" s="3"/>
      <c r="S342" s="3"/>
      <c r="T342" s="138"/>
      <c r="U342" s="138"/>
    </row>
    <row r="343" spans="1:21" x14ac:dyDescent="0.2">
      <c r="A343" s="3"/>
      <c r="B343" s="3"/>
      <c r="C343" s="3"/>
      <c r="D343" s="3"/>
      <c r="E343" s="3"/>
      <c r="F343" s="3"/>
      <c r="G343" s="3"/>
      <c r="H343" s="3"/>
      <c r="I343" s="3"/>
      <c r="J343" s="3"/>
      <c r="K343" s="3"/>
      <c r="L343" s="3"/>
      <c r="M343" s="3"/>
      <c r="N343" s="3"/>
      <c r="O343" s="3"/>
      <c r="P343" s="3"/>
      <c r="Q343" s="3"/>
      <c r="R343" s="3"/>
      <c r="S343" s="3"/>
      <c r="T343" s="138"/>
      <c r="U343" s="138"/>
    </row>
    <row r="344" spans="1:21" x14ac:dyDescent="0.2">
      <c r="A344" s="3"/>
      <c r="B344" s="3"/>
      <c r="C344" s="3"/>
      <c r="D344" s="3"/>
      <c r="E344" s="3"/>
      <c r="F344" s="3"/>
      <c r="G344" s="3"/>
      <c r="H344" s="3"/>
      <c r="I344" s="3"/>
      <c r="J344" s="3"/>
      <c r="K344" s="3"/>
      <c r="L344" s="3"/>
      <c r="M344" s="3"/>
      <c r="N344" s="3"/>
      <c r="O344" s="3"/>
      <c r="P344" s="3"/>
      <c r="Q344" s="3"/>
      <c r="R344" s="3"/>
      <c r="S344" s="3"/>
      <c r="T344" s="138"/>
      <c r="U344" s="138"/>
    </row>
    <row r="345" spans="1:21" x14ac:dyDescent="0.2">
      <c r="A345" s="3"/>
      <c r="B345" s="3"/>
      <c r="C345" s="3"/>
      <c r="D345" s="3"/>
      <c r="E345" s="3"/>
      <c r="F345" s="3"/>
      <c r="G345" s="3"/>
      <c r="H345" s="3"/>
      <c r="I345" s="3"/>
      <c r="J345" s="3"/>
      <c r="K345" s="3"/>
      <c r="L345" s="3"/>
      <c r="M345" s="3"/>
      <c r="N345" s="3"/>
      <c r="O345" s="3"/>
      <c r="P345" s="3"/>
      <c r="Q345" s="3"/>
      <c r="R345" s="3"/>
      <c r="S345" s="3"/>
      <c r="T345" s="138"/>
      <c r="U345" s="138"/>
    </row>
    <row r="346" spans="1:21" x14ac:dyDescent="0.2">
      <c r="A346" s="3"/>
      <c r="B346" s="3"/>
      <c r="C346" s="3"/>
      <c r="D346" s="3"/>
      <c r="E346" s="3"/>
      <c r="F346" s="3"/>
      <c r="G346" s="3"/>
      <c r="H346" s="3"/>
      <c r="I346" s="3"/>
      <c r="J346" s="3"/>
      <c r="K346" s="3"/>
      <c r="L346" s="3"/>
      <c r="M346" s="3"/>
      <c r="N346" s="3"/>
      <c r="O346" s="3"/>
      <c r="P346" s="3"/>
      <c r="Q346" s="3"/>
      <c r="R346" s="3"/>
      <c r="S346" s="3"/>
      <c r="T346" s="138"/>
      <c r="U346" s="138"/>
    </row>
    <row r="347" spans="1:21" x14ac:dyDescent="0.2">
      <c r="A347" s="3"/>
      <c r="B347" s="3"/>
      <c r="C347" s="3"/>
      <c r="D347" s="3"/>
      <c r="E347" s="3"/>
      <c r="F347" s="3"/>
      <c r="G347" s="3"/>
      <c r="H347" s="3"/>
      <c r="I347" s="3"/>
      <c r="J347" s="3"/>
      <c r="K347" s="3"/>
      <c r="L347" s="3"/>
      <c r="M347" s="3"/>
      <c r="N347" s="3"/>
      <c r="O347" s="3"/>
      <c r="P347" s="3"/>
      <c r="Q347" s="3"/>
      <c r="R347" s="3"/>
      <c r="S347" s="3"/>
      <c r="T347" s="138"/>
      <c r="U347" s="138"/>
    </row>
    <row r="348" spans="1:21" x14ac:dyDescent="0.2">
      <c r="A348" s="3"/>
      <c r="B348" s="3"/>
      <c r="C348" s="3"/>
      <c r="D348" s="3"/>
      <c r="E348" s="3"/>
      <c r="F348" s="3"/>
      <c r="G348" s="3"/>
      <c r="H348" s="3"/>
      <c r="I348" s="3"/>
      <c r="J348" s="3"/>
      <c r="K348" s="3"/>
      <c r="L348" s="3"/>
      <c r="M348" s="3"/>
      <c r="N348" s="3"/>
      <c r="O348" s="3"/>
      <c r="P348" s="3"/>
      <c r="Q348" s="3"/>
      <c r="R348" s="3"/>
      <c r="S348" s="3"/>
      <c r="T348" s="138"/>
      <c r="U348" s="138"/>
    </row>
    <row r="349" spans="1:21" x14ac:dyDescent="0.2">
      <c r="A349" s="3"/>
      <c r="B349" s="3"/>
      <c r="C349" s="3"/>
      <c r="D349" s="3"/>
      <c r="E349" s="3"/>
      <c r="F349" s="3"/>
      <c r="G349" s="3"/>
      <c r="H349" s="3"/>
      <c r="I349" s="3"/>
      <c r="J349" s="3"/>
      <c r="K349" s="3"/>
      <c r="L349" s="3"/>
      <c r="M349" s="3"/>
      <c r="N349" s="3"/>
      <c r="O349" s="3"/>
      <c r="P349" s="3"/>
      <c r="Q349" s="3"/>
      <c r="R349" s="3"/>
      <c r="S349" s="3"/>
      <c r="T349" s="138"/>
      <c r="U349" s="138"/>
    </row>
    <row r="350" spans="1:21" x14ac:dyDescent="0.2">
      <c r="A350" s="3"/>
      <c r="B350" s="3"/>
      <c r="C350" s="3"/>
      <c r="D350" s="3"/>
      <c r="E350" s="3"/>
      <c r="F350" s="3"/>
      <c r="G350" s="3"/>
      <c r="H350" s="3"/>
      <c r="I350" s="3"/>
      <c r="J350" s="3"/>
      <c r="K350" s="3"/>
      <c r="L350" s="3"/>
      <c r="M350" s="3"/>
      <c r="N350" s="3"/>
      <c r="O350" s="138"/>
      <c r="P350" s="3"/>
      <c r="Q350" s="3"/>
      <c r="R350" s="3"/>
      <c r="S350" s="3"/>
      <c r="T350" s="138"/>
      <c r="U350" s="138"/>
    </row>
    <row r="351" spans="1:21" x14ac:dyDescent="0.2">
      <c r="A351" s="3"/>
      <c r="B351" s="3"/>
      <c r="C351" s="3"/>
      <c r="D351" s="3"/>
      <c r="E351" s="3"/>
      <c r="F351" s="3"/>
      <c r="G351" s="3"/>
      <c r="H351" s="3"/>
      <c r="I351" s="3"/>
      <c r="J351" s="3"/>
      <c r="K351" s="3"/>
      <c r="L351" s="3"/>
      <c r="M351" s="3"/>
      <c r="N351" s="3"/>
      <c r="O351" s="138"/>
      <c r="P351" s="3"/>
      <c r="Q351" s="3"/>
      <c r="R351" s="3"/>
      <c r="S351" s="3"/>
      <c r="T351" s="138"/>
      <c r="U351" s="138"/>
    </row>
  </sheetData>
  <sheetProtection algorithmName="SHA-512" hashValue="qurqYTyi112klYkL/oKDdElhHaMk5KmTk89seGvagA8BUPNHLXRYilQ5ZDFdxn4uGAFzbH2ZrycJmJaand/pPQ==" saltValue="7oTZKNoHE2Qv7fG7/CvCeA==" spinCount="100000" sheet="1" objects="1" scenarios="1"/>
  <mergeCells count="6">
    <mergeCell ref="B161:G161"/>
    <mergeCell ref="A1:C1"/>
    <mergeCell ref="A2:C2"/>
    <mergeCell ref="A3:G3"/>
    <mergeCell ref="B4:G4"/>
    <mergeCell ref="B6:G6"/>
  </mergeCells>
  <dataValidations count="7">
    <dataValidation type="list" allowBlank="1" showInputMessage="1" showErrorMessage="1" sqref="WVK983204:WVK983353 IY164:IY313 SU164:SU313 ACQ164:ACQ313 AMM164:AMM313 AWI164:AWI313 BGE164:BGE313 BQA164:BQA313 BZW164:BZW313 CJS164:CJS313 CTO164:CTO313 DDK164:DDK313 DNG164:DNG313 DXC164:DXC313 EGY164:EGY313 EQU164:EQU313 FAQ164:FAQ313 FKM164:FKM313 FUI164:FUI313 GEE164:GEE313 GOA164:GOA313 GXW164:GXW313 HHS164:HHS313 HRO164:HRO313 IBK164:IBK313 ILG164:ILG313 IVC164:IVC313 JEY164:JEY313 JOU164:JOU313 JYQ164:JYQ313 KIM164:KIM313 KSI164:KSI313 LCE164:LCE313 LMA164:LMA313 LVW164:LVW313 MFS164:MFS313 MPO164:MPO313 MZK164:MZK313 NJG164:NJG313 NTC164:NTC313 OCY164:OCY313 OMU164:OMU313 OWQ164:OWQ313 PGM164:PGM313 PQI164:PQI313 QAE164:QAE313 QKA164:QKA313 QTW164:QTW313 RDS164:RDS313 RNO164:RNO313 RXK164:RXK313 SHG164:SHG313 SRC164:SRC313 TAY164:TAY313 TKU164:TKU313 TUQ164:TUQ313 UEM164:UEM313 UOI164:UOI313 UYE164:UYE313 VIA164:VIA313 VRW164:VRW313 WBS164:WBS313 WLO164:WLO313 WVK164:WVK313 C65700:C65849 IY65700:IY65849 SU65700:SU65849 ACQ65700:ACQ65849 AMM65700:AMM65849 AWI65700:AWI65849 BGE65700:BGE65849 BQA65700:BQA65849 BZW65700:BZW65849 CJS65700:CJS65849 CTO65700:CTO65849 DDK65700:DDK65849 DNG65700:DNG65849 DXC65700:DXC65849 EGY65700:EGY65849 EQU65700:EQU65849 FAQ65700:FAQ65849 FKM65700:FKM65849 FUI65700:FUI65849 GEE65700:GEE65849 GOA65700:GOA65849 GXW65700:GXW65849 HHS65700:HHS65849 HRO65700:HRO65849 IBK65700:IBK65849 ILG65700:ILG65849 IVC65700:IVC65849 JEY65700:JEY65849 JOU65700:JOU65849 JYQ65700:JYQ65849 KIM65700:KIM65849 KSI65700:KSI65849 LCE65700:LCE65849 LMA65700:LMA65849 LVW65700:LVW65849 MFS65700:MFS65849 MPO65700:MPO65849 MZK65700:MZK65849 NJG65700:NJG65849 NTC65700:NTC65849 OCY65700:OCY65849 OMU65700:OMU65849 OWQ65700:OWQ65849 PGM65700:PGM65849 PQI65700:PQI65849 QAE65700:QAE65849 QKA65700:QKA65849 QTW65700:QTW65849 RDS65700:RDS65849 RNO65700:RNO65849 RXK65700:RXK65849 SHG65700:SHG65849 SRC65700:SRC65849 TAY65700:TAY65849 TKU65700:TKU65849 TUQ65700:TUQ65849 UEM65700:UEM65849 UOI65700:UOI65849 UYE65700:UYE65849 VIA65700:VIA65849 VRW65700:VRW65849 WBS65700:WBS65849 WLO65700:WLO65849 WVK65700:WVK65849 C131236:C131385 IY131236:IY131385 SU131236:SU131385 ACQ131236:ACQ131385 AMM131236:AMM131385 AWI131236:AWI131385 BGE131236:BGE131385 BQA131236:BQA131385 BZW131236:BZW131385 CJS131236:CJS131385 CTO131236:CTO131385 DDK131236:DDK131385 DNG131236:DNG131385 DXC131236:DXC131385 EGY131236:EGY131385 EQU131236:EQU131385 FAQ131236:FAQ131385 FKM131236:FKM131385 FUI131236:FUI131385 GEE131236:GEE131385 GOA131236:GOA131385 GXW131236:GXW131385 HHS131236:HHS131385 HRO131236:HRO131385 IBK131236:IBK131385 ILG131236:ILG131385 IVC131236:IVC131385 JEY131236:JEY131385 JOU131236:JOU131385 JYQ131236:JYQ131385 KIM131236:KIM131385 KSI131236:KSI131385 LCE131236:LCE131385 LMA131236:LMA131385 LVW131236:LVW131385 MFS131236:MFS131385 MPO131236:MPO131385 MZK131236:MZK131385 NJG131236:NJG131385 NTC131236:NTC131385 OCY131236:OCY131385 OMU131236:OMU131385 OWQ131236:OWQ131385 PGM131236:PGM131385 PQI131236:PQI131385 QAE131236:QAE131385 QKA131236:QKA131385 QTW131236:QTW131385 RDS131236:RDS131385 RNO131236:RNO131385 RXK131236:RXK131385 SHG131236:SHG131385 SRC131236:SRC131385 TAY131236:TAY131385 TKU131236:TKU131385 TUQ131236:TUQ131385 UEM131236:UEM131385 UOI131236:UOI131385 UYE131236:UYE131385 VIA131236:VIA131385 VRW131236:VRW131385 WBS131236:WBS131385 WLO131236:WLO131385 WVK131236:WVK131385 C196772:C196921 IY196772:IY196921 SU196772:SU196921 ACQ196772:ACQ196921 AMM196772:AMM196921 AWI196772:AWI196921 BGE196772:BGE196921 BQA196772:BQA196921 BZW196772:BZW196921 CJS196772:CJS196921 CTO196772:CTO196921 DDK196772:DDK196921 DNG196772:DNG196921 DXC196772:DXC196921 EGY196772:EGY196921 EQU196772:EQU196921 FAQ196772:FAQ196921 FKM196772:FKM196921 FUI196772:FUI196921 GEE196772:GEE196921 GOA196772:GOA196921 GXW196772:GXW196921 HHS196772:HHS196921 HRO196772:HRO196921 IBK196772:IBK196921 ILG196772:ILG196921 IVC196772:IVC196921 JEY196772:JEY196921 JOU196772:JOU196921 JYQ196772:JYQ196921 KIM196772:KIM196921 KSI196772:KSI196921 LCE196772:LCE196921 LMA196772:LMA196921 LVW196772:LVW196921 MFS196772:MFS196921 MPO196772:MPO196921 MZK196772:MZK196921 NJG196772:NJG196921 NTC196772:NTC196921 OCY196772:OCY196921 OMU196772:OMU196921 OWQ196772:OWQ196921 PGM196772:PGM196921 PQI196772:PQI196921 QAE196772:QAE196921 QKA196772:QKA196921 QTW196772:QTW196921 RDS196772:RDS196921 RNO196772:RNO196921 RXK196772:RXK196921 SHG196772:SHG196921 SRC196772:SRC196921 TAY196772:TAY196921 TKU196772:TKU196921 TUQ196772:TUQ196921 UEM196772:UEM196921 UOI196772:UOI196921 UYE196772:UYE196921 VIA196772:VIA196921 VRW196772:VRW196921 WBS196772:WBS196921 WLO196772:WLO196921 WVK196772:WVK196921 C262308:C262457 IY262308:IY262457 SU262308:SU262457 ACQ262308:ACQ262457 AMM262308:AMM262457 AWI262308:AWI262457 BGE262308:BGE262457 BQA262308:BQA262457 BZW262308:BZW262457 CJS262308:CJS262457 CTO262308:CTO262457 DDK262308:DDK262457 DNG262308:DNG262457 DXC262308:DXC262457 EGY262308:EGY262457 EQU262308:EQU262457 FAQ262308:FAQ262457 FKM262308:FKM262457 FUI262308:FUI262457 GEE262308:GEE262457 GOA262308:GOA262457 GXW262308:GXW262457 HHS262308:HHS262457 HRO262308:HRO262457 IBK262308:IBK262457 ILG262308:ILG262457 IVC262308:IVC262457 JEY262308:JEY262457 JOU262308:JOU262457 JYQ262308:JYQ262457 KIM262308:KIM262457 KSI262308:KSI262457 LCE262308:LCE262457 LMA262308:LMA262457 LVW262308:LVW262457 MFS262308:MFS262457 MPO262308:MPO262457 MZK262308:MZK262457 NJG262308:NJG262457 NTC262308:NTC262457 OCY262308:OCY262457 OMU262308:OMU262457 OWQ262308:OWQ262457 PGM262308:PGM262457 PQI262308:PQI262457 QAE262308:QAE262457 QKA262308:QKA262457 QTW262308:QTW262457 RDS262308:RDS262457 RNO262308:RNO262457 RXK262308:RXK262457 SHG262308:SHG262457 SRC262308:SRC262457 TAY262308:TAY262457 TKU262308:TKU262457 TUQ262308:TUQ262457 UEM262308:UEM262457 UOI262308:UOI262457 UYE262308:UYE262457 VIA262308:VIA262457 VRW262308:VRW262457 WBS262308:WBS262457 WLO262308:WLO262457 WVK262308:WVK262457 C327844:C327993 IY327844:IY327993 SU327844:SU327993 ACQ327844:ACQ327993 AMM327844:AMM327993 AWI327844:AWI327993 BGE327844:BGE327993 BQA327844:BQA327993 BZW327844:BZW327993 CJS327844:CJS327993 CTO327844:CTO327993 DDK327844:DDK327993 DNG327844:DNG327993 DXC327844:DXC327993 EGY327844:EGY327993 EQU327844:EQU327993 FAQ327844:FAQ327993 FKM327844:FKM327993 FUI327844:FUI327993 GEE327844:GEE327993 GOA327844:GOA327993 GXW327844:GXW327993 HHS327844:HHS327993 HRO327844:HRO327993 IBK327844:IBK327993 ILG327844:ILG327993 IVC327844:IVC327993 JEY327844:JEY327993 JOU327844:JOU327993 JYQ327844:JYQ327993 KIM327844:KIM327993 KSI327844:KSI327993 LCE327844:LCE327993 LMA327844:LMA327993 LVW327844:LVW327993 MFS327844:MFS327993 MPO327844:MPO327993 MZK327844:MZK327993 NJG327844:NJG327993 NTC327844:NTC327993 OCY327844:OCY327993 OMU327844:OMU327993 OWQ327844:OWQ327993 PGM327844:PGM327993 PQI327844:PQI327993 QAE327844:QAE327993 QKA327844:QKA327993 QTW327844:QTW327993 RDS327844:RDS327993 RNO327844:RNO327993 RXK327844:RXK327993 SHG327844:SHG327993 SRC327844:SRC327993 TAY327844:TAY327993 TKU327844:TKU327993 TUQ327844:TUQ327993 UEM327844:UEM327993 UOI327844:UOI327993 UYE327844:UYE327993 VIA327844:VIA327993 VRW327844:VRW327993 WBS327844:WBS327993 WLO327844:WLO327993 WVK327844:WVK327993 C393380:C393529 IY393380:IY393529 SU393380:SU393529 ACQ393380:ACQ393529 AMM393380:AMM393529 AWI393380:AWI393529 BGE393380:BGE393529 BQA393380:BQA393529 BZW393380:BZW393529 CJS393380:CJS393529 CTO393380:CTO393529 DDK393380:DDK393529 DNG393380:DNG393529 DXC393380:DXC393529 EGY393380:EGY393529 EQU393380:EQU393529 FAQ393380:FAQ393529 FKM393380:FKM393529 FUI393380:FUI393529 GEE393380:GEE393529 GOA393380:GOA393529 GXW393380:GXW393529 HHS393380:HHS393529 HRO393380:HRO393529 IBK393380:IBK393529 ILG393380:ILG393529 IVC393380:IVC393529 JEY393380:JEY393529 JOU393380:JOU393529 JYQ393380:JYQ393529 KIM393380:KIM393529 KSI393380:KSI393529 LCE393380:LCE393529 LMA393380:LMA393529 LVW393380:LVW393529 MFS393380:MFS393529 MPO393380:MPO393529 MZK393380:MZK393529 NJG393380:NJG393529 NTC393380:NTC393529 OCY393380:OCY393529 OMU393380:OMU393529 OWQ393380:OWQ393529 PGM393380:PGM393529 PQI393380:PQI393529 QAE393380:QAE393529 QKA393380:QKA393529 QTW393380:QTW393529 RDS393380:RDS393529 RNO393380:RNO393529 RXK393380:RXK393529 SHG393380:SHG393529 SRC393380:SRC393529 TAY393380:TAY393529 TKU393380:TKU393529 TUQ393380:TUQ393529 UEM393380:UEM393529 UOI393380:UOI393529 UYE393380:UYE393529 VIA393380:VIA393529 VRW393380:VRW393529 WBS393380:WBS393529 WLO393380:WLO393529 WVK393380:WVK393529 C458916:C459065 IY458916:IY459065 SU458916:SU459065 ACQ458916:ACQ459065 AMM458916:AMM459065 AWI458916:AWI459065 BGE458916:BGE459065 BQA458916:BQA459065 BZW458916:BZW459065 CJS458916:CJS459065 CTO458916:CTO459065 DDK458916:DDK459065 DNG458916:DNG459065 DXC458916:DXC459065 EGY458916:EGY459065 EQU458916:EQU459065 FAQ458916:FAQ459065 FKM458916:FKM459065 FUI458916:FUI459065 GEE458916:GEE459065 GOA458916:GOA459065 GXW458916:GXW459065 HHS458916:HHS459065 HRO458916:HRO459065 IBK458916:IBK459065 ILG458916:ILG459065 IVC458916:IVC459065 JEY458916:JEY459065 JOU458916:JOU459065 JYQ458916:JYQ459065 KIM458916:KIM459065 KSI458916:KSI459065 LCE458916:LCE459065 LMA458916:LMA459065 LVW458916:LVW459065 MFS458916:MFS459065 MPO458916:MPO459065 MZK458916:MZK459065 NJG458916:NJG459065 NTC458916:NTC459065 OCY458916:OCY459065 OMU458916:OMU459065 OWQ458916:OWQ459065 PGM458916:PGM459065 PQI458916:PQI459065 QAE458916:QAE459065 QKA458916:QKA459065 QTW458916:QTW459065 RDS458916:RDS459065 RNO458916:RNO459065 RXK458916:RXK459065 SHG458916:SHG459065 SRC458916:SRC459065 TAY458916:TAY459065 TKU458916:TKU459065 TUQ458916:TUQ459065 UEM458916:UEM459065 UOI458916:UOI459065 UYE458916:UYE459065 VIA458916:VIA459065 VRW458916:VRW459065 WBS458916:WBS459065 WLO458916:WLO459065 WVK458916:WVK459065 C524452:C524601 IY524452:IY524601 SU524452:SU524601 ACQ524452:ACQ524601 AMM524452:AMM524601 AWI524452:AWI524601 BGE524452:BGE524601 BQA524452:BQA524601 BZW524452:BZW524601 CJS524452:CJS524601 CTO524452:CTO524601 DDK524452:DDK524601 DNG524452:DNG524601 DXC524452:DXC524601 EGY524452:EGY524601 EQU524452:EQU524601 FAQ524452:FAQ524601 FKM524452:FKM524601 FUI524452:FUI524601 GEE524452:GEE524601 GOA524452:GOA524601 GXW524452:GXW524601 HHS524452:HHS524601 HRO524452:HRO524601 IBK524452:IBK524601 ILG524452:ILG524601 IVC524452:IVC524601 JEY524452:JEY524601 JOU524452:JOU524601 JYQ524452:JYQ524601 KIM524452:KIM524601 KSI524452:KSI524601 LCE524452:LCE524601 LMA524452:LMA524601 LVW524452:LVW524601 MFS524452:MFS524601 MPO524452:MPO524601 MZK524452:MZK524601 NJG524452:NJG524601 NTC524452:NTC524601 OCY524452:OCY524601 OMU524452:OMU524601 OWQ524452:OWQ524601 PGM524452:PGM524601 PQI524452:PQI524601 QAE524452:QAE524601 QKA524452:QKA524601 QTW524452:QTW524601 RDS524452:RDS524601 RNO524452:RNO524601 RXK524452:RXK524601 SHG524452:SHG524601 SRC524452:SRC524601 TAY524452:TAY524601 TKU524452:TKU524601 TUQ524452:TUQ524601 UEM524452:UEM524601 UOI524452:UOI524601 UYE524452:UYE524601 VIA524452:VIA524601 VRW524452:VRW524601 WBS524452:WBS524601 WLO524452:WLO524601 WVK524452:WVK524601 C589988:C590137 IY589988:IY590137 SU589988:SU590137 ACQ589988:ACQ590137 AMM589988:AMM590137 AWI589988:AWI590137 BGE589988:BGE590137 BQA589988:BQA590137 BZW589988:BZW590137 CJS589988:CJS590137 CTO589988:CTO590137 DDK589988:DDK590137 DNG589988:DNG590137 DXC589988:DXC590137 EGY589988:EGY590137 EQU589988:EQU590137 FAQ589988:FAQ590137 FKM589988:FKM590137 FUI589988:FUI590137 GEE589988:GEE590137 GOA589988:GOA590137 GXW589988:GXW590137 HHS589988:HHS590137 HRO589988:HRO590137 IBK589988:IBK590137 ILG589988:ILG590137 IVC589988:IVC590137 JEY589988:JEY590137 JOU589988:JOU590137 JYQ589988:JYQ590137 KIM589988:KIM590137 KSI589988:KSI590137 LCE589988:LCE590137 LMA589988:LMA590137 LVW589988:LVW590137 MFS589988:MFS590137 MPO589988:MPO590137 MZK589988:MZK590137 NJG589988:NJG590137 NTC589988:NTC590137 OCY589988:OCY590137 OMU589988:OMU590137 OWQ589988:OWQ590137 PGM589988:PGM590137 PQI589988:PQI590137 QAE589988:QAE590137 QKA589988:QKA590137 QTW589988:QTW590137 RDS589988:RDS590137 RNO589988:RNO590137 RXK589988:RXK590137 SHG589988:SHG590137 SRC589988:SRC590137 TAY589988:TAY590137 TKU589988:TKU590137 TUQ589988:TUQ590137 UEM589988:UEM590137 UOI589988:UOI590137 UYE589988:UYE590137 VIA589988:VIA590137 VRW589988:VRW590137 WBS589988:WBS590137 WLO589988:WLO590137 WVK589988:WVK590137 C655524:C655673 IY655524:IY655673 SU655524:SU655673 ACQ655524:ACQ655673 AMM655524:AMM655673 AWI655524:AWI655673 BGE655524:BGE655673 BQA655524:BQA655673 BZW655524:BZW655673 CJS655524:CJS655673 CTO655524:CTO655673 DDK655524:DDK655673 DNG655524:DNG655673 DXC655524:DXC655673 EGY655524:EGY655673 EQU655524:EQU655673 FAQ655524:FAQ655673 FKM655524:FKM655673 FUI655524:FUI655673 GEE655524:GEE655673 GOA655524:GOA655673 GXW655524:GXW655673 HHS655524:HHS655673 HRO655524:HRO655673 IBK655524:IBK655673 ILG655524:ILG655673 IVC655524:IVC655673 JEY655524:JEY655673 JOU655524:JOU655673 JYQ655524:JYQ655673 KIM655524:KIM655673 KSI655524:KSI655673 LCE655524:LCE655673 LMA655524:LMA655673 LVW655524:LVW655673 MFS655524:MFS655673 MPO655524:MPO655673 MZK655524:MZK655673 NJG655524:NJG655673 NTC655524:NTC655673 OCY655524:OCY655673 OMU655524:OMU655673 OWQ655524:OWQ655673 PGM655524:PGM655673 PQI655524:PQI655673 QAE655524:QAE655673 QKA655524:QKA655673 QTW655524:QTW655673 RDS655524:RDS655673 RNO655524:RNO655673 RXK655524:RXK655673 SHG655524:SHG655673 SRC655524:SRC655673 TAY655524:TAY655673 TKU655524:TKU655673 TUQ655524:TUQ655673 UEM655524:UEM655673 UOI655524:UOI655673 UYE655524:UYE655673 VIA655524:VIA655673 VRW655524:VRW655673 WBS655524:WBS655673 WLO655524:WLO655673 WVK655524:WVK655673 C721060:C721209 IY721060:IY721209 SU721060:SU721209 ACQ721060:ACQ721209 AMM721060:AMM721209 AWI721060:AWI721209 BGE721060:BGE721209 BQA721060:BQA721209 BZW721060:BZW721209 CJS721060:CJS721209 CTO721060:CTO721209 DDK721060:DDK721209 DNG721060:DNG721209 DXC721060:DXC721209 EGY721060:EGY721209 EQU721060:EQU721209 FAQ721060:FAQ721209 FKM721060:FKM721209 FUI721060:FUI721209 GEE721060:GEE721209 GOA721060:GOA721209 GXW721060:GXW721209 HHS721060:HHS721209 HRO721060:HRO721209 IBK721060:IBK721209 ILG721060:ILG721209 IVC721060:IVC721209 JEY721060:JEY721209 JOU721060:JOU721209 JYQ721060:JYQ721209 KIM721060:KIM721209 KSI721060:KSI721209 LCE721060:LCE721209 LMA721060:LMA721209 LVW721060:LVW721209 MFS721060:MFS721209 MPO721060:MPO721209 MZK721060:MZK721209 NJG721060:NJG721209 NTC721060:NTC721209 OCY721060:OCY721209 OMU721060:OMU721209 OWQ721060:OWQ721209 PGM721060:PGM721209 PQI721060:PQI721209 QAE721060:QAE721209 QKA721060:QKA721209 QTW721060:QTW721209 RDS721060:RDS721209 RNO721060:RNO721209 RXK721060:RXK721209 SHG721060:SHG721209 SRC721060:SRC721209 TAY721060:TAY721209 TKU721060:TKU721209 TUQ721060:TUQ721209 UEM721060:UEM721209 UOI721060:UOI721209 UYE721060:UYE721209 VIA721060:VIA721209 VRW721060:VRW721209 WBS721060:WBS721209 WLO721060:WLO721209 WVK721060:WVK721209 C786596:C786745 IY786596:IY786745 SU786596:SU786745 ACQ786596:ACQ786745 AMM786596:AMM786745 AWI786596:AWI786745 BGE786596:BGE786745 BQA786596:BQA786745 BZW786596:BZW786745 CJS786596:CJS786745 CTO786596:CTO786745 DDK786596:DDK786745 DNG786596:DNG786745 DXC786596:DXC786745 EGY786596:EGY786745 EQU786596:EQU786745 FAQ786596:FAQ786745 FKM786596:FKM786745 FUI786596:FUI786745 GEE786596:GEE786745 GOA786596:GOA786745 GXW786596:GXW786745 HHS786596:HHS786745 HRO786596:HRO786745 IBK786596:IBK786745 ILG786596:ILG786745 IVC786596:IVC786745 JEY786596:JEY786745 JOU786596:JOU786745 JYQ786596:JYQ786745 KIM786596:KIM786745 KSI786596:KSI786745 LCE786596:LCE786745 LMA786596:LMA786745 LVW786596:LVW786745 MFS786596:MFS786745 MPO786596:MPO786745 MZK786596:MZK786745 NJG786596:NJG786745 NTC786596:NTC786745 OCY786596:OCY786745 OMU786596:OMU786745 OWQ786596:OWQ786745 PGM786596:PGM786745 PQI786596:PQI786745 QAE786596:QAE786745 QKA786596:QKA786745 QTW786596:QTW786745 RDS786596:RDS786745 RNO786596:RNO786745 RXK786596:RXK786745 SHG786596:SHG786745 SRC786596:SRC786745 TAY786596:TAY786745 TKU786596:TKU786745 TUQ786596:TUQ786745 UEM786596:UEM786745 UOI786596:UOI786745 UYE786596:UYE786745 VIA786596:VIA786745 VRW786596:VRW786745 WBS786596:WBS786745 WLO786596:WLO786745 WVK786596:WVK786745 C852132:C852281 IY852132:IY852281 SU852132:SU852281 ACQ852132:ACQ852281 AMM852132:AMM852281 AWI852132:AWI852281 BGE852132:BGE852281 BQA852132:BQA852281 BZW852132:BZW852281 CJS852132:CJS852281 CTO852132:CTO852281 DDK852132:DDK852281 DNG852132:DNG852281 DXC852132:DXC852281 EGY852132:EGY852281 EQU852132:EQU852281 FAQ852132:FAQ852281 FKM852132:FKM852281 FUI852132:FUI852281 GEE852132:GEE852281 GOA852132:GOA852281 GXW852132:GXW852281 HHS852132:HHS852281 HRO852132:HRO852281 IBK852132:IBK852281 ILG852132:ILG852281 IVC852132:IVC852281 JEY852132:JEY852281 JOU852132:JOU852281 JYQ852132:JYQ852281 KIM852132:KIM852281 KSI852132:KSI852281 LCE852132:LCE852281 LMA852132:LMA852281 LVW852132:LVW852281 MFS852132:MFS852281 MPO852132:MPO852281 MZK852132:MZK852281 NJG852132:NJG852281 NTC852132:NTC852281 OCY852132:OCY852281 OMU852132:OMU852281 OWQ852132:OWQ852281 PGM852132:PGM852281 PQI852132:PQI852281 QAE852132:QAE852281 QKA852132:QKA852281 QTW852132:QTW852281 RDS852132:RDS852281 RNO852132:RNO852281 RXK852132:RXK852281 SHG852132:SHG852281 SRC852132:SRC852281 TAY852132:TAY852281 TKU852132:TKU852281 TUQ852132:TUQ852281 UEM852132:UEM852281 UOI852132:UOI852281 UYE852132:UYE852281 VIA852132:VIA852281 VRW852132:VRW852281 WBS852132:WBS852281 WLO852132:WLO852281 WVK852132:WVK852281 C917668:C917817 IY917668:IY917817 SU917668:SU917817 ACQ917668:ACQ917817 AMM917668:AMM917817 AWI917668:AWI917817 BGE917668:BGE917817 BQA917668:BQA917817 BZW917668:BZW917817 CJS917668:CJS917817 CTO917668:CTO917817 DDK917668:DDK917817 DNG917668:DNG917817 DXC917668:DXC917817 EGY917668:EGY917817 EQU917668:EQU917817 FAQ917668:FAQ917817 FKM917668:FKM917817 FUI917668:FUI917817 GEE917668:GEE917817 GOA917668:GOA917817 GXW917668:GXW917817 HHS917668:HHS917817 HRO917668:HRO917817 IBK917668:IBK917817 ILG917668:ILG917817 IVC917668:IVC917817 JEY917668:JEY917817 JOU917668:JOU917817 JYQ917668:JYQ917817 KIM917668:KIM917817 KSI917668:KSI917817 LCE917668:LCE917817 LMA917668:LMA917817 LVW917668:LVW917817 MFS917668:MFS917817 MPO917668:MPO917817 MZK917668:MZK917817 NJG917668:NJG917817 NTC917668:NTC917817 OCY917668:OCY917817 OMU917668:OMU917817 OWQ917668:OWQ917817 PGM917668:PGM917817 PQI917668:PQI917817 QAE917668:QAE917817 QKA917668:QKA917817 QTW917668:QTW917817 RDS917668:RDS917817 RNO917668:RNO917817 RXK917668:RXK917817 SHG917668:SHG917817 SRC917668:SRC917817 TAY917668:TAY917817 TKU917668:TKU917817 TUQ917668:TUQ917817 UEM917668:UEM917817 UOI917668:UOI917817 UYE917668:UYE917817 VIA917668:VIA917817 VRW917668:VRW917817 WBS917668:WBS917817 WLO917668:WLO917817 WVK917668:WVK917817 C983204:C983353 IY983204:IY983353 SU983204:SU983353 ACQ983204:ACQ983353 AMM983204:AMM983353 AWI983204:AWI983353 BGE983204:BGE983353 BQA983204:BQA983353 BZW983204:BZW983353 CJS983204:CJS983353 CTO983204:CTO983353 DDK983204:DDK983353 DNG983204:DNG983353 DXC983204:DXC983353 EGY983204:EGY983353 EQU983204:EQU983353 FAQ983204:FAQ983353 FKM983204:FKM983353 FUI983204:FUI983353 GEE983204:GEE983353 GOA983204:GOA983353 GXW983204:GXW983353 HHS983204:HHS983353 HRO983204:HRO983353 IBK983204:IBK983353 ILG983204:ILG983353 IVC983204:IVC983353 JEY983204:JEY983353 JOU983204:JOU983353 JYQ983204:JYQ983353 KIM983204:KIM983353 KSI983204:KSI983353 LCE983204:LCE983353 LMA983204:LMA983353 LVW983204:LVW983353 MFS983204:MFS983353 MPO983204:MPO983353 MZK983204:MZK983353 NJG983204:NJG983353 NTC983204:NTC983353 OCY983204:OCY983353 OMU983204:OMU983353 OWQ983204:OWQ983353 PGM983204:PGM983353 PQI983204:PQI983353 QAE983204:QAE983353 QKA983204:QKA983353 QTW983204:QTW983353 RDS983204:RDS983353 RNO983204:RNO983353 RXK983204:RXK983353 SHG983204:SHG983353 SRC983204:SRC983353 TAY983204:TAY983353 TKU983204:TKU983353 TUQ983204:TUQ983353 UEM983204:UEM983353 UOI983204:UOI983353 UYE983204:UYE983353 VIA983204:VIA983353 VRW983204:VRW983353 WBS983204:WBS983353 WLO983204:WLO983353" xr:uid="{01DF6545-5B7D-429A-A8F1-16AD69EFF454}">
      <formula1>$O$163:$O$192</formula1>
    </dataValidation>
    <dataValidation type="list" allowBlank="1" showInputMessage="1" showErrorMessage="1" sqref="WVK983049:WVK983198 IY9:IY158 SU9:SU158 ACQ9:ACQ158 AMM9:AMM158 AWI9:AWI158 BGE9:BGE158 BQA9:BQA158 BZW9:BZW158 CJS9:CJS158 CTO9:CTO158 DDK9:DDK158 DNG9:DNG158 DXC9:DXC158 EGY9:EGY158 EQU9:EQU158 FAQ9:FAQ158 FKM9:FKM158 FUI9:FUI158 GEE9:GEE158 GOA9:GOA158 GXW9:GXW158 HHS9:HHS158 HRO9:HRO158 IBK9:IBK158 ILG9:ILG158 IVC9:IVC158 JEY9:JEY158 JOU9:JOU158 JYQ9:JYQ158 KIM9:KIM158 KSI9:KSI158 LCE9:LCE158 LMA9:LMA158 LVW9:LVW158 MFS9:MFS158 MPO9:MPO158 MZK9:MZK158 NJG9:NJG158 NTC9:NTC158 OCY9:OCY158 OMU9:OMU158 OWQ9:OWQ158 PGM9:PGM158 PQI9:PQI158 QAE9:QAE158 QKA9:QKA158 QTW9:QTW158 RDS9:RDS158 RNO9:RNO158 RXK9:RXK158 SHG9:SHG158 SRC9:SRC158 TAY9:TAY158 TKU9:TKU158 TUQ9:TUQ158 UEM9:UEM158 UOI9:UOI158 UYE9:UYE158 VIA9:VIA158 VRW9:VRW158 WBS9:WBS158 WLO9:WLO158 WVK9:WVK158 C65545:C65694 IY65545:IY65694 SU65545:SU65694 ACQ65545:ACQ65694 AMM65545:AMM65694 AWI65545:AWI65694 BGE65545:BGE65694 BQA65545:BQA65694 BZW65545:BZW65694 CJS65545:CJS65694 CTO65545:CTO65694 DDK65545:DDK65694 DNG65545:DNG65694 DXC65545:DXC65694 EGY65545:EGY65694 EQU65545:EQU65694 FAQ65545:FAQ65694 FKM65545:FKM65694 FUI65545:FUI65694 GEE65545:GEE65694 GOA65545:GOA65694 GXW65545:GXW65694 HHS65545:HHS65694 HRO65545:HRO65694 IBK65545:IBK65694 ILG65545:ILG65694 IVC65545:IVC65694 JEY65545:JEY65694 JOU65545:JOU65694 JYQ65545:JYQ65694 KIM65545:KIM65694 KSI65545:KSI65694 LCE65545:LCE65694 LMA65545:LMA65694 LVW65545:LVW65694 MFS65545:MFS65694 MPO65545:MPO65694 MZK65545:MZK65694 NJG65545:NJG65694 NTC65545:NTC65694 OCY65545:OCY65694 OMU65545:OMU65694 OWQ65545:OWQ65694 PGM65545:PGM65694 PQI65545:PQI65694 QAE65545:QAE65694 QKA65545:QKA65694 QTW65545:QTW65694 RDS65545:RDS65694 RNO65545:RNO65694 RXK65545:RXK65694 SHG65545:SHG65694 SRC65545:SRC65694 TAY65545:TAY65694 TKU65545:TKU65694 TUQ65545:TUQ65694 UEM65545:UEM65694 UOI65545:UOI65694 UYE65545:UYE65694 VIA65545:VIA65694 VRW65545:VRW65694 WBS65545:WBS65694 WLO65545:WLO65694 WVK65545:WVK65694 C131081:C131230 IY131081:IY131230 SU131081:SU131230 ACQ131081:ACQ131230 AMM131081:AMM131230 AWI131081:AWI131230 BGE131081:BGE131230 BQA131081:BQA131230 BZW131081:BZW131230 CJS131081:CJS131230 CTO131081:CTO131230 DDK131081:DDK131230 DNG131081:DNG131230 DXC131081:DXC131230 EGY131081:EGY131230 EQU131081:EQU131230 FAQ131081:FAQ131230 FKM131081:FKM131230 FUI131081:FUI131230 GEE131081:GEE131230 GOA131081:GOA131230 GXW131081:GXW131230 HHS131081:HHS131230 HRO131081:HRO131230 IBK131081:IBK131230 ILG131081:ILG131230 IVC131081:IVC131230 JEY131081:JEY131230 JOU131081:JOU131230 JYQ131081:JYQ131230 KIM131081:KIM131230 KSI131081:KSI131230 LCE131081:LCE131230 LMA131081:LMA131230 LVW131081:LVW131230 MFS131081:MFS131230 MPO131081:MPO131230 MZK131081:MZK131230 NJG131081:NJG131230 NTC131081:NTC131230 OCY131081:OCY131230 OMU131081:OMU131230 OWQ131081:OWQ131230 PGM131081:PGM131230 PQI131081:PQI131230 QAE131081:QAE131230 QKA131081:QKA131230 QTW131081:QTW131230 RDS131081:RDS131230 RNO131081:RNO131230 RXK131081:RXK131230 SHG131081:SHG131230 SRC131081:SRC131230 TAY131081:TAY131230 TKU131081:TKU131230 TUQ131081:TUQ131230 UEM131081:UEM131230 UOI131081:UOI131230 UYE131081:UYE131230 VIA131081:VIA131230 VRW131081:VRW131230 WBS131081:WBS131230 WLO131081:WLO131230 WVK131081:WVK131230 C196617:C196766 IY196617:IY196766 SU196617:SU196766 ACQ196617:ACQ196766 AMM196617:AMM196766 AWI196617:AWI196766 BGE196617:BGE196766 BQA196617:BQA196766 BZW196617:BZW196766 CJS196617:CJS196766 CTO196617:CTO196766 DDK196617:DDK196766 DNG196617:DNG196766 DXC196617:DXC196766 EGY196617:EGY196766 EQU196617:EQU196766 FAQ196617:FAQ196766 FKM196617:FKM196766 FUI196617:FUI196766 GEE196617:GEE196766 GOA196617:GOA196766 GXW196617:GXW196766 HHS196617:HHS196766 HRO196617:HRO196766 IBK196617:IBK196766 ILG196617:ILG196766 IVC196617:IVC196766 JEY196617:JEY196766 JOU196617:JOU196766 JYQ196617:JYQ196766 KIM196617:KIM196766 KSI196617:KSI196766 LCE196617:LCE196766 LMA196617:LMA196766 LVW196617:LVW196766 MFS196617:MFS196766 MPO196617:MPO196766 MZK196617:MZK196766 NJG196617:NJG196766 NTC196617:NTC196766 OCY196617:OCY196766 OMU196617:OMU196766 OWQ196617:OWQ196766 PGM196617:PGM196766 PQI196617:PQI196766 QAE196617:QAE196766 QKA196617:QKA196766 QTW196617:QTW196766 RDS196617:RDS196766 RNO196617:RNO196766 RXK196617:RXK196766 SHG196617:SHG196766 SRC196617:SRC196766 TAY196617:TAY196766 TKU196617:TKU196766 TUQ196617:TUQ196766 UEM196617:UEM196766 UOI196617:UOI196766 UYE196617:UYE196766 VIA196617:VIA196766 VRW196617:VRW196766 WBS196617:WBS196766 WLO196617:WLO196766 WVK196617:WVK196766 C262153:C262302 IY262153:IY262302 SU262153:SU262302 ACQ262153:ACQ262302 AMM262153:AMM262302 AWI262153:AWI262302 BGE262153:BGE262302 BQA262153:BQA262302 BZW262153:BZW262302 CJS262153:CJS262302 CTO262153:CTO262302 DDK262153:DDK262302 DNG262153:DNG262302 DXC262153:DXC262302 EGY262153:EGY262302 EQU262153:EQU262302 FAQ262153:FAQ262302 FKM262153:FKM262302 FUI262153:FUI262302 GEE262153:GEE262302 GOA262153:GOA262302 GXW262153:GXW262302 HHS262153:HHS262302 HRO262153:HRO262302 IBK262153:IBK262302 ILG262153:ILG262302 IVC262153:IVC262302 JEY262153:JEY262302 JOU262153:JOU262302 JYQ262153:JYQ262302 KIM262153:KIM262302 KSI262153:KSI262302 LCE262153:LCE262302 LMA262153:LMA262302 LVW262153:LVW262302 MFS262153:MFS262302 MPO262153:MPO262302 MZK262153:MZK262302 NJG262153:NJG262302 NTC262153:NTC262302 OCY262153:OCY262302 OMU262153:OMU262302 OWQ262153:OWQ262302 PGM262153:PGM262302 PQI262153:PQI262302 QAE262153:QAE262302 QKA262153:QKA262302 QTW262153:QTW262302 RDS262153:RDS262302 RNO262153:RNO262302 RXK262153:RXK262302 SHG262153:SHG262302 SRC262153:SRC262302 TAY262153:TAY262302 TKU262153:TKU262302 TUQ262153:TUQ262302 UEM262153:UEM262302 UOI262153:UOI262302 UYE262153:UYE262302 VIA262153:VIA262302 VRW262153:VRW262302 WBS262153:WBS262302 WLO262153:WLO262302 WVK262153:WVK262302 C327689:C327838 IY327689:IY327838 SU327689:SU327838 ACQ327689:ACQ327838 AMM327689:AMM327838 AWI327689:AWI327838 BGE327689:BGE327838 BQA327689:BQA327838 BZW327689:BZW327838 CJS327689:CJS327838 CTO327689:CTO327838 DDK327689:DDK327838 DNG327689:DNG327838 DXC327689:DXC327838 EGY327689:EGY327838 EQU327689:EQU327838 FAQ327689:FAQ327838 FKM327689:FKM327838 FUI327689:FUI327838 GEE327689:GEE327838 GOA327689:GOA327838 GXW327689:GXW327838 HHS327689:HHS327838 HRO327689:HRO327838 IBK327689:IBK327838 ILG327689:ILG327838 IVC327689:IVC327838 JEY327689:JEY327838 JOU327689:JOU327838 JYQ327689:JYQ327838 KIM327689:KIM327838 KSI327689:KSI327838 LCE327689:LCE327838 LMA327689:LMA327838 LVW327689:LVW327838 MFS327689:MFS327838 MPO327689:MPO327838 MZK327689:MZK327838 NJG327689:NJG327838 NTC327689:NTC327838 OCY327689:OCY327838 OMU327689:OMU327838 OWQ327689:OWQ327838 PGM327689:PGM327838 PQI327689:PQI327838 QAE327689:QAE327838 QKA327689:QKA327838 QTW327689:QTW327838 RDS327689:RDS327838 RNO327689:RNO327838 RXK327689:RXK327838 SHG327689:SHG327838 SRC327689:SRC327838 TAY327689:TAY327838 TKU327689:TKU327838 TUQ327689:TUQ327838 UEM327689:UEM327838 UOI327689:UOI327838 UYE327689:UYE327838 VIA327689:VIA327838 VRW327689:VRW327838 WBS327689:WBS327838 WLO327689:WLO327838 WVK327689:WVK327838 C393225:C393374 IY393225:IY393374 SU393225:SU393374 ACQ393225:ACQ393374 AMM393225:AMM393374 AWI393225:AWI393374 BGE393225:BGE393374 BQA393225:BQA393374 BZW393225:BZW393374 CJS393225:CJS393374 CTO393225:CTO393374 DDK393225:DDK393374 DNG393225:DNG393374 DXC393225:DXC393374 EGY393225:EGY393374 EQU393225:EQU393374 FAQ393225:FAQ393374 FKM393225:FKM393374 FUI393225:FUI393374 GEE393225:GEE393374 GOA393225:GOA393374 GXW393225:GXW393374 HHS393225:HHS393374 HRO393225:HRO393374 IBK393225:IBK393374 ILG393225:ILG393374 IVC393225:IVC393374 JEY393225:JEY393374 JOU393225:JOU393374 JYQ393225:JYQ393374 KIM393225:KIM393374 KSI393225:KSI393374 LCE393225:LCE393374 LMA393225:LMA393374 LVW393225:LVW393374 MFS393225:MFS393374 MPO393225:MPO393374 MZK393225:MZK393374 NJG393225:NJG393374 NTC393225:NTC393374 OCY393225:OCY393374 OMU393225:OMU393374 OWQ393225:OWQ393374 PGM393225:PGM393374 PQI393225:PQI393374 QAE393225:QAE393374 QKA393225:QKA393374 QTW393225:QTW393374 RDS393225:RDS393374 RNO393225:RNO393374 RXK393225:RXK393374 SHG393225:SHG393374 SRC393225:SRC393374 TAY393225:TAY393374 TKU393225:TKU393374 TUQ393225:TUQ393374 UEM393225:UEM393374 UOI393225:UOI393374 UYE393225:UYE393374 VIA393225:VIA393374 VRW393225:VRW393374 WBS393225:WBS393374 WLO393225:WLO393374 WVK393225:WVK393374 C458761:C458910 IY458761:IY458910 SU458761:SU458910 ACQ458761:ACQ458910 AMM458761:AMM458910 AWI458761:AWI458910 BGE458761:BGE458910 BQA458761:BQA458910 BZW458761:BZW458910 CJS458761:CJS458910 CTO458761:CTO458910 DDK458761:DDK458910 DNG458761:DNG458910 DXC458761:DXC458910 EGY458761:EGY458910 EQU458761:EQU458910 FAQ458761:FAQ458910 FKM458761:FKM458910 FUI458761:FUI458910 GEE458761:GEE458910 GOA458761:GOA458910 GXW458761:GXW458910 HHS458761:HHS458910 HRO458761:HRO458910 IBK458761:IBK458910 ILG458761:ILG458910 IVC458761:IVC458910 JEY458761:JEY458910 JOU458761:JOU458910 JYQ458761:JYQ458910 KIM458761:KIM458910 KSI458761:KSI458910 LCE458761:LCE458910 LMA458761:LMA458910 LVW458761:LVW458910 MFS458761:MFS458910 MPO458761:MPO458910 MZK458761:MZK458910 NJG458761:NJG458910 NTC458761:NTC458910 OCY458761:OCY458910 OMU458761:OMU458910 OWQ458761:OWQ458910 PGM458761:PGM458910 PQI458761:PQI458910 QAE458761:QAE458910 QKA458761:QKA458910 QTW458761:QTW458910 RDS458761:RDS458910 RNO458761:RNO458910 RXK458761:RXK458910 SHG458761:SHG458910 SRC458761:SRC458910 TAY458761:TAY458910 TKU458761:TKU458910 TUQ458761:TUQ458910 UEM458761:UEM458910 UOI458761:UOI458910 UYE458761:UYE458910 VIA458761:VIA458910 VRW458761:VRW458910 WBS458761:WBS458910 WLO458761:WLO458910 WVK458761:WVK458910 C524297:C524446 IY524297:IY524446 SU524297:SU524446 ACQ524297:ACQ524446 AMM524297:AMM524446 AWI524297:AWI524446 BGE524297:BGE524446 BQA524297:BQA524446 BZW524297:BZW524446 CJS524297:CJS524446 CTO524297:CTO524446 DDK524297:DDK524446 DNG524297:DNG524446 DXC524297:DXC524446 EGY524297:EGY524446 EQU524297:EQU524446 FAQ524297:FAQ524446 FKM524297:FKM524446 FUI524297:FUI524446 GEE524297:GEE524446 GOA524297:GOA524446 GXW524297:GXW524446 HHS524297:HHS524446 HRO524297:HRO524446 IBK524297:IBK524446 ILG524297:ILG524446 IVC524297:IVC524446 JEY524297:JEY524446 JOU524297:JOU524446 JYQ524297:JYQ524446 KIM524297:KIM524446 KSI524297:KSI524446 LCE524297:LCE524446 LMA524297:LMA524446 LVW524297:LVW524446 MFS524297:MFS524446 MPO524297:MPO524446 MZK524297:MZK524446 NJG524297:NJG524446 NTC524297:NTC524446 OCY524297:OCY524446 OMU524297:OMU524446 OWQ524297:OWQ524446 PGM524297:PGM524446 PQI524297:PQI524446 QAE524297:QAE524446 QKA524297:QKA524446 QTW524297:QTW524446 RDS524297:RDS524446 RNO524297:RNO524446 RXK524297:RXK524446 SHG524297:SHG524446 SRC524297:SRC524446 TAY524297:TAY524446 TKU524297:TKU524446 TUQ524297:TUQ524446 UEM524297:UEM524446 UOI524297:UOI524446 UYE524297:UYE524446 VIA524297:VIA524446 VRW524297:VRW524446 WBS524297:WBS524446 WLO524297:WLO524446 WVK524297:WVK524446 C589833:C589982 IY589833:IY589982 SU589833:SU589982 ACQ589833:ACQ589982 AMM589833:AMM589982 AWI589833:AWI589982 BGE589833:BGE589982 BQA589833:BQA589982 BZW589833:BZW589982 CJS589833:CJS589982 CTO589833:CTO589982 DDK589833:DDK589982 DNG589833:DNG589982 DXC589833:DXC589982 EGY589833:EGY589982 EQU589833:EQU589982 FAQ589833:FAQ589982 FKM589833:FKM589982 FUI589833:FUI589982 GEE589833:GEE589982 GOA589833:GOA589982 GXW589833:GXW589982 HHS589833:HHS589982 HRO589833:HRO589982 IBK589833:IBK589982 ILG589833:ILG589982 IVC589833:IVC589982 JEY589833:JEY589982 JOU589833:JOU589982 JYQ589833:JYQ589982 KIM589833:KIM589982 KSI589833:KSI589982 LCE589833:LCE589982 LMA589833:LMA589982 LVW589833:LVW589982 MFS589833:MFS589982 MPO589833:MPO589982 MZK589833:MZK589982 NJG589833:NJG589982 NTC589833:NTC589982 OCY589833:OCY589982 OMU589833:OMU589982 OWQ589833:OWQ589982 PGM589833:PGM589982 PQI589833:PQI589982 QAE589833:QAE589982 QKA589833:QKA589982 QTW589833:QTW589982 RDS589833:RDS589982 RNO589833:RNO589982 RXK589833:RXK589982 SHG589833:SHG589982 SRC589833:SRC589982 TAY589833:TAY589982 TKU589833:TKU589982 TUQ589833:TUQ589982 UEM589833:UEM589982 UOI589833:UOI589982 UYE589833:UYE589982 VIA589833:VIA589982 VRW589833:VRW589982 WBS589833:WBS589982 WLO589833:WLO589982 WVK589833:WVK589982 C655369:C655518 IY655369:IY655518 SU655369:SU655518 ACQ655369:ACQ655518 AMM655369:AMM655518 AWI655369:AWI655518 BGE655369:BGE655518 BQA655369:BQA655518 BZW655369:BZW655518 CJS655369:CJS655518 CTO655369:CTO655518 DDK655369:DDK655518 DNG655369:DNG655518 DXC655369:DXC655518 EGY655369:EGY655518 EQU655369:EQU655518 FAQ655369:FAQ655518 FKM655369:FKM655518 FUI655369:FUI655518 GEE655369:GEE655518 GOA655369:GOA655518 GXW655369:GXW655518 HHS655369:HHS655518 HRO655369:HRO655518 IBK655369:IBK655518 ILG655369:ILG655518 IVC655369:IVC655518 JEY655369:JEY655518 JOU655369:JOU655518 JYQ655369:JYQ655518 KIM655369:KIM655518 KSI655369:KSI655518 LCE655369:LCE655518 LMA655369:LMA655518 LVW655369:LVW655518 MFS655369:MFS655518 MPO655369:MPO655518 MZK655369:MZK655518 NJG655369:NJG655518 NTC655369:NTC655518 OCY655369:OCY655518 OMU655369:OMU655518 OWQ655369:OWQ655518 PGM655369:PGM655518 PQI655369:PQI655518 QAE655369:QAE655518 QKA655369:QKA655518 QTW655369:QTW655518 RDS655369:RDS655518 RNO655369:RNO655518 RXK655369:RXK655518 SHG655369:SHG655518 SRC655369:SRC655518 TAY655369:TAY655518 TKU655369:TKU655518 TUQ655369:TUQ655518 UEM655369:UEM655518 UOI655369:UOI655518 UYE655369:UYE655518 VIA655369:VIA655518 VRW655369:VRW655518 WBS655369:WBS655518 WLO655369:WLO655518 WVK655369:WVK655518 C720905:C721054 IY720905:IY721054 SU720905:SU721054 ACQ720905:ACQ721054 AMM720905:AMM721054 AWI720905:AWI721054 BGE720905:BGE721054 BQA720905:BQA721054 BZW720905:BZW721054 CJS720905:CJS721054 CTO720905:CTO721054 DDK720905:DDK721054 DNG720905:DNG721054 DXC720905:DXC721054 EGY720905:EGY721054 EQU720905:EQU721054 FAQ720905:FAQ721054 FKM720905:FKM721054 FUI720905:FUI721054 GEE720905:GEE721054 GOA720905:GOA721054 GXW720905:GXW721054 HHS720905:HHS721054 HRO720905:HRO721054 IBK720905:IBK721054 ILG720905:ILG721054 IVC720905:IVC721054 JEY720905:JEY721054 JOU720905:JOU721054 JYQ720905:JYQ721054 KIM720905:KIM721054 KSI720905:KSI721054 LCE720905:LCE721054 LMA720905:LMA721054 LVW720905:LVW721054 MFS720905:MFS721054 MPO720905:MPO721054 MZK720905:MZK721054 NJG720905:NJG721054 NTC720905:NTC721054 OCY720905:OCY721054 OMU720905:OMU721054 OWQ720905:OWQ721054 PGM720905:PGM721054 PQI720905:PQI721054 QAE720905:QAE721054 QKA720905:QKA721054 QTW720905:QTW721054 RDS720905:RDS721054 RNO720905:RNO721054 RXK720905:RXK721054 SHG720905:SHG721054 SRC720905:SRC721054 TAY720905:TAY721054 TKU720905:TKU721054 TUQ720905:TUQ721054 UEM720905:UEM721054 UOI720905:UOI721054 UYE720905:UYE721054 VIA720905:VIA721054 VRW720905:VRW721054 WBS720905:WBS721054 WLO720905:WLO721054 WVK720905:WVK721054 C786441:C786590 IY786441:IY786590 SU786441:SU786590 ACQ786441:ACQ786590 AMM786441:AMM786590 AWI786441:AWI786590 BGE786441:BGE786590 BQA786441:BQA786590 BZW786441:BZW786590 CJS786441:CJS786590 CTO786441:CTO786590 DDK786441:DDK786590 DNG786441:DNG786590 DXC786441:DXC786590 EGY786441:EGY786590 EQU786441:EQU786590 FAQ786441:FAQ786590 FKM786441:FKM786590 FUI786441:FUI786590 GEE786441:GEE786590 GOA786441:GOA786590 GXW786441:GXW786590 HHS786441:HHS786590 HRO786441:HRO786590 IBK786441:IBK786590 ILG786441:ILG786590 IVC786441:IVC786590 JEY786441:JEY786590 JOU786441:JOU786590 JYQ786441:JYQ786590 KIM786441:KIM786590 KSI786441:KSI786590 LCE786441:LCE786590 LMA786441:LMA786590 LVW786441:LVW786590 MFS786441:MFS786590 MPO786441:MPO786590 MZK786441:MZK786590 NJG786441:NJG786590 NTC786441:NTC786590 OCY786441:OCY786590 OMU786441:OMU786590 OWQ786441:OWQ786590 PGM786441:PGM786590 PQI786441:PQI786590 QAE786441:QAE786590 QKA786441:QKA786590 QTW786441:QTW786590 RDS786441:RDS786590 RNO786441:RNO786590 RXK786441:RXK786590 SHG786441:SHG786590 SRC786441:SRC786590 TAY786441:TAY786590 TKU786441:TKU786590 TUQ786441:TUQ786590 UEM786441:UEM786590 UOI786441:UOI786590 UYE786441:UYE786590 VIA786441:VIA786590 VRW786441:VRW786590 WBS786441:WBS786590 WLO786441:WLO786590 WVK786441:WVK786590 C851977:C852126 IY851977:IY852126 SU851977:SU852126 ACQ851977:ACQ852126 AMM851977:AMM852126 AWI851977:AWI852126 BGE851977:BGE852126 BQA851977:BQA852126 BZW851977:BZW852126 CJS851977:CJS852126 CTO851977:CTO852126 DDK851977:DDK852126 DNG851977:DNG852126 DXC851977:DXC852126 EGY851977:EGY852126 EQU851977:EQU852126 FAQ851977:FAQ852126 FKM851977:FKM852126 FUI851977:FUI852126 GEE851977:GEE852126 GOA851977:GOA852126 GXW851977:GXW852126 HHS851977:HHS852126 HRO851977:HRO852126 IBK851977:IBK852126 ILG851977:ILG852126 IVC851977:IVC852126 JEY851977:JEY852126 JOU851977:JOU852126 JYQ851977:JYQ852126 KIM851977:KIM852126 KSI851977:KSI852126 LCE851977:LCE852126 LMA851977:LMA852126 LVW851977:LVW852126 MFS851977:MFS852126 MPO851977:MPO852126 MZK851977:MZK852126 NJG851977:NJG852126 NTC851977:NTC852126 OCY851977:OCY852126 OMU851977:OMU852126 OWQ851977:OWQ852126 PGM851977:PGM852126 PQI851977:PQI852126 QAE851977:QAE852126 QKA851977:QKA852126 QTW851977:QTW852126 RDS851977:RDS852126 RNO851977:RNO852126 RXK851977:RXK852126 SHG851977:SHG852126 SRC851977:SRC852126 TAY851977:TAY852126 TKU851977:TKU852126 TUQ851977:TUQ852126 UEM851977:UEM852126 UOI851977:UOI852126 UYE851977:UYE852126 VIA851977:VIA852126 VRW851977:VRW852126 WBS851977:WBS852126 WLO851977:WLO852126 WVK851977:WVK852126 C917513:C917662 IY917513:IY917662 SU917513:SU917662 ACQ917513:ACQ917662 AMM917513:AMM917662 AWI917513:AWI917662 BGE917513:BGE917662 BQA917513:BQA917662 BZW917513:BZW917662 CJS917513:CJS917662 CTO917513:CTO917662 DDK917513:DDK917662 DNG917513:DNG917662 DXC917513:DXC917662 EGY917513:EGY917662 EQU917513:EQU917662 FAQ917513:FAQ917662 FKM917513:FKM917662 FUI917513:FUI917662 GEE917513:GEE917662 GOA917513:GOA917662 GXW917513:GXW917662 HHS917513:HHS917662 HRO917513:HRO917662 IBK917513:IBK917662 ILG917513:ILG917662 IVC917513:IVC917662 JEY917513:JEY917662 JOU917513:JOU917662 JYQ917513:JYQ917662 KIM917513:KIM917662 KSI917513:KSI917662 LCE917513:LCE917662 LMA917513:LMA917662 LVW917513:LVW917662 MFS917513:MFS917662 MPO917513:MPO917662 MZK917513:MZK917662 NJG917513:NJG917662 NTC917513:NTC917662 OCY917513:OCY917662 OMU917513:OMU917662 OWQ917513:OWQ917662 PGM917513:PGM917662 PQI917513:PQI917662 QAE917513:QAE917662 QKA917513:QKA917662 QTW917513:QTW917662 RDS917513:RDS917662 RNO917513:RNO917662 RXK917513:RXK917662 SHG917513:SHG917662 SRC917513:SRC917662 TAY917513:TAY917662 TKU917513:TKU917662 TUQ917513:TUQ917662 UEM917513:UEM917662 UOI917513:UOI917662 UYE917513:UYE917662 VIA917513:VIA917662 VRW917513:VRW917662 WBS917513:WBS917662 WLO917513:WLO917662 WVK917513:WVK917662 C983049:C983198 IY983049:IY983198 SU983049:SU983198 ACQ983049:ACQ983198 AMM983049:AMM983198 AWI983049:AWI983198 BGE983049:BGE983198 BQA983049:BQA983198 BZW983049:BZW983198 CJS983049:CJS983198 CTO983049:CTO983198 DDK983049:DDK983198 DNG983049:DNG983198 DXC983049:DXC983198 EGY983049:EGY983198 EQU983049:EQU983198 FAQ983049:FAQ983198 FKM983049:FKM983198 FUI983049:FUI983198 GEE983049:GEE983198 GOA983049:GOA983198 GXW983049:GXW983198 HHS983049:HHS983198 HRO983049:HRO983198 IBK983049:IBK983198 ILG983049:ILG983198 IVC983049:IVC983198 JEY983049:JEY983198 JOU983049:JOU983198 JYQ983049:JYQ983198 KIM983049:KIM983198 KSI983049:KSI983198 LCE983049:LCE983198 LMA983049:LMA983198 LVW983049:LVW983198 MFS983049:MFS983198 MPO983049:MPO983198 MZK983049:MZK983198 NJG983049:NJG983198 NTC983049:NTC983198 OCY983049:OCY983198 OMU983049:OMU983198 OWQ983049:OWQ983198 PGM983049:PGM983198 PQI983049:PQI983198 QAE983049:QAE983198 QKA983049:QKA983198 QTW983049:QTW983198 RDS983049:RDS983198 RNO983049:RNO983198 RXK983049:RXK983198 SHG983049:SHG983198 SRC983049:SRC983198 TAY983049:TAY983198 TKU983049:TKU983198 TUQ983049:TUQ983198 UEM983049:UEM983198 UOI983049:UOI983198 UYE983049:UYE983198 VIA983049:VIA983198 VRW983049:VRW983198 WBS983049:WBS983198 WLO983049:WLO983198" xr:uid="{2DFF0AA7-4014-4E9E-B918-DBD66C9EF820}">
      <formula1>$O$9:$O$30</formula1>
    </dataValidation>
    <dataValidation type="whole" allowBlank="1" showInputMessage="1" showErrorMessage="1" sqref="WVM983204:WVM983353 JA9:JA158 SW9:SW158 ACS9:ACS158 AMO9:AMO158 AWK9:AWK158 BGG9:BGG158 BQC9:BQC158 BZY9:BZY158 CJU9:CJU158 CTQ9:CTQ158 DDM9:DDM158 DNI9:DNI158 DXE9:DXE158 EHA9:EHA158 EQW9:EQW158 FAS9:FAS158 FKO9:FKO158 FUK9:FUK158 GEG9:GEG158 GOC9:GOC158 GXY9:GXY158 HHU9:HHU158 HRQ9:HRQ158 IBM9:IBM158 ILI9:ILI158 IVE9:IVE158 JFA9:JFA158 JOW9:JOW158 JYS9:JYS158 KIO9:KIO158 KSK9:KSK158 LCG9:LCG158 LMC9:LMC158 LVY9:LVY158 MFU9:MFU158 MPQ9:MPQ158 MZM9:MZM158 NJI9:NJI158 NTE9:NTE158 ODA9:ODA158 OMW9:OMW158 OWS9:OWS158 PGO9:PGO158 PQK9:PQK158 QAG9:QAG158 QKC9:QKC158 QTY9:QTY158 RDU9:RDU158 RNQ9:RNQ158 RXM9:RXM158 SHI9:SHI158 SRE9:SRE158 TBA9:TBA158 TKW9:TKW158 TUS9:TUS158 UEO9:UEO158 UOK9:UOK158 UYG9:UYG158 VIC9:VIC158 VRY9:VRY158 WBU9:WBU158 WLQ9:WLQ158 WVM9:WVM158 E65545:E65694 JA65545:JA65694 SW65545:SW65694 ACS65545:ACS65694 AMO65545:AMO65694 AWK65545:AWK65694 BGG65545:BGG65694 BQC65545:BQC65694 BZY65545:BZY65694 CJU65545:CJU65694 CTQ65545:CTQ65694 DDM65545:DDM65694 DNI65545:DNI65694 DXE65545:DXE65694 EHA65545:EHA65694 EQW65545:EQW65694 FAS65545:FAS65694 FKO65545:FKO65694 FUK65545:FUK65694 GEG65545:GEG65694 GOC65545:GOC65694 GXY65545:GXY65694 HHU65545:HHU65694 HRQ65545:HRQ65694 IBM65545:IBM65694 ILI65545:ILI65694 IVE65545:IVE65694 JFA65545:JFA65694 JOW65545:JOW65694 JYS65545:JYS65694 KIO65545:KIO65694 KSK65545:KSK65694 LCG65545:LCG65694 LMC65545:LMC65694 LVY65545:LVY65694 MFU65545:MFU65694 MPQ65545:MPQ65694 MZM65545:MZM65694 NJI65545:NJI65694 NTE65545:NTE65694 ODA65545:ODA65694 OMW65545:OMW65694 OWS65545:OWS65694 PGO65545:PGO65694 PQK65545:PQK65694 QAG65545:QAG65694 QKC65545:QKC65694 QTY65545:QTY65694 RDU65545:RDU65694 RNQ65545:RNQ65694 RXM65545:RXM65694 SHI65545:SHI65694 SRE65545:SRE65694 TBA65545:TBA65694 TKW65545:TKW65694 TUS65545:TUS65694 UEO65545:UEO65694 UOK65545:UOK65694 UYG65545:UYG65694 VIC65545:VIC65694 VRY65545:VRY65694 WBU65545:WBU65694 WLQ65545:WLQ65694 WVM65545:WVM65694 E131081:E131230 JA131081:JA131230 SW131081:SW131230 ACS131081:ACS131230 AMO131081:AMO131230 AWK131081:AWK131230 BGG131081:BGG131230 BQC131081:BQC131230 BZY131081:BZY131230 CJU131081:CJU131230 CTQ131081:CTQ131230 DDM131081:DDM131230 DNI131081:DNI131230 DXE131081:DXE131230 EHA131081:EHA131230 EQW131081:EQW131230 FAS131081:FAS131230 FKO131081:FKO131230 FUK131081:FUK131230 GEG131081:GEG131230 GOC131081:GOC131230 GXY131081:GXY131230 HHU131081:HHU131230 HRQ131081:HRQ131230 IBM131081:IBM131230 ILI131081:ILI131230 IVE131081:IVE131230 JFA131081:JFA131230 JOW131081:JOW131230 JYS131081:JYS131230 KIO131081:KIO131230 KSK131081:KSK131230 LCG131081:LCG131230 LMC131081:LMC131230 LVY131081:LVY131230 MFU131081:MFU131230 MPQ131081:MPQ131230 MZM131081:MZM131230 NJI131081:NJI131230 NTE131081:NTE131230 ODA131081:ODA131230 OMW131081:OMW131230 OWS131081:OWS131230 PGO131081:PGO131230 PQK131081:PQK131230 QAG131081:QAG131230 QKC131081:QKC131230 QTY131081:QTY131230 RDU131081:RDU131230 RNQ131081:RNQ131230 RXM131081:RXM131230 SHI131081:SHI131230 SRE131081:SRE131230 TBA131081:TBA131230 TKW131081:TKW131230 TUS131081:TUS131230 UEO131081:UEO131230 UOK131081:UOK131230 UYG131081:UYG131230 VIC131081:VIC131230 VRY131081:VRY131230 WBU131081:WBU131230 WLQ131081:WLQ131230 WVM131081:WVM131230 E196617:E196766 JA196617:JA196766 SW196617:SW196766 ACS196617:ACS196766 AMO196617:AMO196766 AWK196617:AWK196766 BGG196617:BGG196766 BQC196617:BQC196766 BZY196617:BZY196766 CJU196617:CJU196766 CTQ196617:CTQ196766 DDM196617:DDM196766 DNI196617:DNI196766 DXE196617:DXE196766 EHA196617:EHA196766 EQW196617:EQW196766 FAS196617:FAS196766 FKO196617:FKO196766 FUK196617:FUK196766 GEG196617:GEG196766 GOC196617:GOC196766 GXY196617:GXY196766 HHU196617:HHU196766 HRQ196617:HRQ196766 IBM196617:IBM196766 ILI196617:ILI196766 IVE196617:IVE196766 JFA196617:JFA196766 JOW196617:JOW196766 JYS196617:JYS196766 KIO196617:KIO196766 KSK196617:KSK196766 LCG196617:LCG196766 LMC196617:LMC196766 LVY196617:LVY196766 MFU196617:MFU196766 MPQ196617:MPQ196766 MZM196617:MZM196766 NJI196617:NJI196766 NTE196617:NTE196766 ODA196617:ODA196766 OMW196617:OMW196766 OWS196617:OWS196766 PGO196617:PGO196766 PQK196617:PQK196766 QAG196617:QAG196766 QKC196617:QKC196766 QTY196617:QTY196766 RDU196617:RDU196766 RNQ196617:RNQ196766 RXM196617:RXM196766 SHI196617:SHI196766 SRE196617:SRE196766 TBA196617:TBA196766 TKW196617:TKW196766 TUS196617:TUS196766 UEO196617:UEO196766 UOK196617:UOK196766 UYG196617:UYG196766 VIC196617:VIC196766 VRY196617:VRY196766 WBU196617:WBU196766 WLQ196617:WLQ196766 WVM196617:WVM196766 E262153:E262302 JA262153:JA262302 SW262153:SW262302 ACS262153:ACS262302 AMO262153:AMO262302 AWK262153:AWK262302 BGG262153:BGG262302 BQC262153:BQC262302 BZY262153:BZY262302 CJU262153:CJU262302 CTQ262153:CTQ262302 DDM262153:DDM262302 DNI262153:DNI262302 DXE262153:DXE262302 EHA262153:EHA262302 EQW262153:EQW262302 FAS262153:FAS262302 FKO262153:FKO262302 FUK262153:FUK262302 GEG262153:GEG262302 GOC262153:GOC262302 GXY262153:GXY262302 HHU262153:HHU262302 HRQ262153:HRQ262302 IBM262153:IBM262302 ILI262153:ILI262302 IVE262153:IVE262302 JFA262153:JFA262302 JOW262153:JOW262302 JYS262153:JYS262302 KIO262153:KIO262302 KSK262153:KSK262302 LCG262153:LCG262302 LMC262153:LMC262302 LVY262153:LVY262302 MFU262153:MFU262302 MPQ262153:MPQ262302 MZM262153:MZM262302 NJI262153:NJI262302 NTE262153:NTE262302 ODA262153:ODA262302 OMW262153:OMW262302 OWS262153:OWS262302 PGO262153:PGO262302 PQK262153:PQK262302 QAG262153:QAG262302 QKC262153:QKC262302 QTY262153:QTY262302 RDU262153:RDU262302 RNQ262153:RNQ262302 RXM262153:RXM262302 SHI262153:SHI262302 SRE262153:SRE262302 TBA262153:TBA262302 TKW262153:TKW262302 TUS262153:TUS262302 UEO262153:UEO262302 UOK262153:UOK262302 UYG262153:UYG262302 VIC262153:VIC262302 VRY262153:VRY262302 WBU262153:WBU262302 WLQ262153:WLQ262302 WVM262153:WVM262302 E327689:E327838 JA327689:JA327838 SW327689:SW327838 ACS327689:ACS327838 AMO327689:AMO327838 AWK327689:AWK327838 BGG327689:BGG327838 BQC327689:BQC327838 BZY327689:BZY327838 CJU327689:CJU327838 CTQ327689:CTQ327838 DDM327689:DDM327838 DNI327689:DNI327838 DXE327689:DXE327838 EHA327689:EHA327838 EQW327689:EQW327838 FAS327689:FAS327838 FKO327689:FKO327838 FUK327689:FUK327838 GEG327689:GEG327838 GOC327689:GOC327838 GXY327689:GXY327838 HHU327689:HHU327838 HRQ327689:HRQ327838 IBM327689:IBM327838 ILI327689:ILI327838 IVE327689:IVE327838 JFA327689:JFA327838 JOW327689:JOW327838 JYS327689:JYS327838 KIO327689:KIO327838 KSK327689:KSK327838 LCG327689:LCG327838 LMC327689:LMC327838 LVY327689:LVY327838 MFU327689:MFU327838 MPQ327689:MPQ327838 MZM327689:MZM327838 NJI327689:NJI327838 NTE327689:NTE327838 ODA327689:ODA327838 OMW327689:OMW327838 OWS327689:OWS327838 PGO327689:PGO327838 PQK327689:PQK327838 QAG327689:QAG327838 QKC327689:QKC327838 QTY327689:QTY327838 RDU327689:RDU327838 RNQ327689:RNQ327838 RXM327689:RXM327838 SHI327689:SHI327838 SRE327689:SRE327838 TBA327689:TBA327838 TKW327689:TKW327838 TUS327689:TUS327838 UEO327689:UEO327838 UOK327689:UOK327838 UYG327689:UYG327838 VIC327689:VIC327838 VRY327689:VRY327838 WBU327689:WBU327838 WLQ327689:WLQ327838 WVM327689:WVM327838 E393225:E393374 JA393225:JA393374 SW393225:SW393374 ACS393225:ACS393374 AMO393225:AMO393374 AWK393225:AWK393374 BGG393225:BGG393374 BQC393225:BQC393374 BZY393225:BZY393374 CJU393225:CJU393374 CTQ393225:CTQ393374 DDM393225:DDM393374 DNI393225:DNI393374 DXE393225:DXE393374 EHA393225:EHA393374 EQW393225:EQW393374 FAS393225:FAS393374 FKO393225:FKO393374 FUK393225:FUK393374 GEG393225:GEG393374 GOC393225:GOC393374 GXY393225:GXY393374 HHU393225:HHU393374 HRQ393225:HRQ393374 IBM393225:IBM393374 ILI393225:ILI393374 IVE393225:IVE393374 JFA393225:JFA393374 JOW393225:JOW393374 JYS393225:JYS393374 KIO393225:KIO393374 KSK393225:KSK393374 LCG393225:LCG393374 LMC393225:LMC393374 LVY393225:LVY393374 MFU393225:MFU393374 MPQ393225:MPQ393374 MZM393225:MZM393374 NJI393225:NJI393374 NTE393225:NTE393374 ODA393225:ODA393374 OMW393225:OMW393374 OWS393225:OWS393374 PGO393225:PGO393374 PQK393225:PQK393374 QAG393225:QAG393374 QKC393225:QKC393374 QTY393225:QTY393374 RDU393225:RDU393374 RNQ393225:RNQ393374 RXM393225:RXM393374 SHI393225:SHI393374 SRE393225:SRE393374 TBA393225:TBA393374 TKW393225:TKW393374 TUS393225:TUS393374 UEO393225:UEO393374 UOK393225:UOK393374 UYG393225:UYG393374 VIC393225:VIC393374 VRY393225:VRY393374 WBU393225:WBU393374 WLQ393225:WLQ393374 WVM393225:WVM393374 E458761:E458910 JA458761:JA458910 SW458761:SW458910 ACS458761:ACS458910 AMO458761:AMO458910 AWK458761:AWK458910 BGG458761:BGG458910 BQC458761:BQC458910 BZY458761:BZY458910 CJU458761:CJU458910 CTQ458761:CTQ458910 DDM458761:DDM458910 DNI458761:DNI458910 DXE458761:DXE458910 EHA458761:EHA458910 EQW458761:EQW458910 FAS458761:FAS458910 FKO458761:FKO458910 FUK458761:FUK458910 GEG458761:GEG458910 GOC458761:GOC458910 GXY458761:GXY458910 HHU458761:HHU458910 HRQ458761:HRQ458910 IBM458761:IBM458910 ILI458761:ILI458910 IVE458761:IVE458910 JFA458761:JFA458910 JOW458761:JOW458910 JYS458761:JYS458910 KIO458761:KIO458910 KSK458761:KSK458910 LCG458761:LCG458910 LMC458761:LMC458910 LVY458761:LVY458910 MFU458761:MFU458910 MPQ458761:MPQ458910 MZM458761:MZM458910 NJI458761:NJI458910 NTE458761:NTE458910 ODA458761:ODA458910 OMW458761:OMW458910 OWS458761:OWS458910 PGO458761:PGO458910 PQK458761:PQK458910 QAG458761:QAG458910 QKC458761:QKC458910 QTY458761:QTY458910 RDU458761:RDU458910 RNQ458761:RNQ458910 RXM458761:RXM458910 SHI458761:SHI458910 SRE458761:SRE458910 TBA458761:TBA458910 TKW458761:TKW458910 TUS458761:TUS458910 UEO458761:UEO458910 UOK458761:UOK458910 UYG458761:UYG458910 VIC458761:VIC458910 VRY458761:VRY458910 WBU458761:WBU458910 WLQ458761:WLQ458910 WVM458761:WVM458910 E524297:E524446 JA524297:JA524446 SW524297:SW524446 ACS524297:ACS524446 AMO524297:AMO524446 AWK524297:AWK524446 BGG524297:BGG524446 BQC524297:BQC524446 BZY524297:BZY524446 CJU524297:CJU524446 CTQ524297:CTQ524446 DDM524297:DDM524446 DNI524297:DNI524446 DXE524297:DXE524446 EHA524297:EHA524446 EQW524297:EQW524446 FAS524297:FAS524446 FKO524297:FKO524446 FUK524297:FUK524446 GEG524297:GEG524446 GOC524297:GOC524446 GXY524297:GXY524446 HHU524297:HHU524446 HRQ524297:HRQ524446 IBM524297:IBM524446 ILI524297:ILI524446 IVE524297:IVE524446 JFA524297:JFA524446 JOW524297:JOW524446 JYS524297:JYS524446 KIO524297:KIO524446 KSK524297:KSK524446 LCG524297:LCG524446 LMC524297:LMC524446 LVY524297:LVY524446 MFU524297:MFU524446 MPQ524297:MPQ524446 MZM524297:MZM524446 NJI524297:NJI524446 NTE524297:NTE524446 ODA524297:ODA524446 OMW524297:OMW524446 OWS524297:OWS524446 PGO524297:PGO524446 PQK524297:PQK524446 QAG524297:QAG524446 QKC524297:QKC524446 QTY524297:QTY524446 RDU524297:RDU524446 RNQ524297:RNQ524446 RXM524297:RXM524446 SHI524297:SHI524446 SRE524297:SRE524446 TBA524297:TBA524446 TKW524297:TKW524446 TUS524297:TUS524446 UEO524297:UEO524446 UOK524297:UOK524446 UYG524297:UYG524446 VIC524297:VIC524446 VRY524297:VRY524446 WBU524297:WBU524446 WLQ524297:WLQ524446 WVM524297:WVM524446 E589833:E589982 JA589833:JA589982 SW589833:SW589982 ACS589833:ACS589982 AMO589833:AMO589982 AWK589833:AWK589982 BGG589833:BGG589982 BQC589833:BQC589982 BZY589833:BZY589982 CJU589833:CJU589982 CTQ589833:CTQ589982 DDM589833:DDM589982 DNI589833:DNI589982 DXE589833:DXE589982 EHA589833:EHA589982 EQW589833:EQW589982 FAS589833:FAS589982 FKO589833:FKO589982 FUK589833:FUK589982 GEG589833:GEG589982 GOC589833:GOC589982 GXY589833:GXY589982 HHU589833:HHU589982 HRQ589833:HRQ589982 IBM589833:IBM589982 ILI589833:ILI589982 IVE589833:IVE589982 JFA589833:JFA589982 JOW589833:JOW589982 JYS589833:JYS589982 KIO589833:KIO589982 KSK589833:KSK589982 LCG589833:LCG589982 LMC589833:LMC589982 LVY589833:LVY589982 MFU589833:MFU589982 MPQ589833:MPQ589982 MZM589833:MZM589982 NJI589833:NJI589982 NTE589833:NTE589982 ODA589833:ODA589982 OMW589833:OMW589982 OWS589833:OWS589982 PGO589833:PGO589982 PQK589833:PQK589982 QAG589833:QAG589982 QKC589833:QKC589982 QTY589833:QTY589982 RDU589833:RDU589982 RNQ589833:RNQ589982 RXM589833:RXM589982 SHI589833:SHI589982 SRE589833:SRE589982 TBA589833:TBA589982 TKW589833:TKW589982 TUS589833:TUS589982 UEO589833:UEO589982 UOK589833:UOK589982 UYG589833:UYG589982 VIC589833:VIC589982 VRY589833:VRY589982 WBU589833:WBU589982 WLQ589833:WLQ589982 WVM589833:WVM589982 E655369:E655518 JA655369:JA655518 SW655369:SW655518 ACS655369:ACS655518 AMO655369:AMO655518 AWK655369:AWK655518 BGG655369:BGG655518 BQC655369:BQC655518 BZY655369:BZY655518 CJU655369:CJU655518 CTQ655369:CTQ655518 DDM655369:DDM655518 DNI655369:DNI655518 DXE655369:DXE655518 EHA655369:EHA655518 EQW655369:EQW655518 FAS655369:FAS655518 FKO655369:FKO655518 FUK655369:FUK655518 GEG655369:GEG655518 GOC655369:GOC655518 GXY655369:GXY655518 HHU655369:HHU655518 HRQ655369:HRQ655518 IBM655369:IBM655518 ILI655369:ILI655518 IVE655369:IVE655518 JFA655369:JFA655518 JOW655369:JOW655518 JYS655369:JYS655518 KIO655369:KIO655518 KSK655369:KSK655518 LCG655369:LCG655518 LMC655369:LMC655518 LVY655369:LVY655518 MFU655369:MFU655518 MPQ655369:MPQ655518 MZM655369:MZM655518 NJI655369:NJI655518 NTE655369:NTE655518 ODA655369:ODA655518 OMW655369:OMW655518 OWS655369:OWS655518 PGO655369:PGO655518 PQK655369:PQK655518 QAG655369:QAG655518 QKC655369:QKC655518 QTY655369:QTY655518 RDU655369:RDU655518 RNQ655369:RNQ655518 RXM655369:RXM655518 SHI655369:SHI655518 SRE655369:SRE655518 TBA655369:TBA655518 TKW655369:TKW655518 TUS655369:TUS655518 UEO655369:UEO655518 UOK655369:UOK655518 UYG655369:UYG655518 VIC655369:VIC655518 VRY655369:VRY655518 WBU655369:WBU655518 WLQ655369:WLQ655518 WVM655369:WVM655518 E720905:E721054 JA720905:JA721054 SW720905:SW721054 ACS720905:ACS721054 AMO720905:AMO721054 AWK720905:AWK721054 BGG720905:BGG721054 BQC720905:BQC721054 BZY720905:BZY721054 CJU720905:CJU721054 CTQ720905:CTQ721054 DDM720905:DDM721054 DNI720905:DNI721054 DXE720905:DXE721054 EHA720905:EHA721054 EQW720905:EQW721054 FAS720905:FAS721054 FKO720905:FKO721054 FUK720905:FUK721054 GEG720905:GEG721054 GOC720905:GOC721054 GXY720905:GXY721054 HHU720905:HHU721054 HRQ720905:HRQ721054 IBM720905:IBM721054 ILI720905:ILI721054 IVE720905:IVE721054 JFA720905:JFA721054 JOW720905:JOW721054 JYS720905:JYS721054 KIO720905:KIO721054 KSK720905:KSK721054 LCG720905:LCG721054 LMC720905:LMC721054 LVY720905:LVY721054 MFU720905:MFU721054 MPQ720905:MPQ721054 MZM720905:MZM721054 NJI720905:NJI721054 NTE720905:NTE721054 ODA720905:ODA721054 OMW720905:OMW721054 OWS720905:OWS721054 PGO720905:PGO721054 PQK720905:PQK721054 QAG720905:QAG721054 QKC720905:QKC721054 QTY720905:QTY721054 RDU720905:RDU721054 RNQ720905:RNQ721054 RXM720905:RXM721054 SHI720905:SHI721054 SRE720905:SRE721054 TBA720905:TBA721054 TKW720905:TKW721054 TUS720905:TUS721054 UEO720905:UEO721054 UOK720905:UOK721054 UYG720905:UYG721054 VIC720905:VIC721054 VRY720905:VRY721054 WBU720905:WBU721054 WLQ720905:WLQ721054 WVM720905:WVM721054 E786441:E786590 JA786441:JA786590 SW786441:SW786590 ACS786441:ACS786590 AMO786441:AMO786590 AWK786441:AWK786590 BGG786441:BGG786590 BQC786441:BQC786590 BZY786441:BZY786590 CJU786441:CJU786590 CTQ786441:CTQ786590 DDM786441:DDM786590 DNI786441:DNI786590 DXE786441:DXE786590 EHA786441:EHA786590 EQW786441:EQW786590 FAS786441:FAS786590 FKO786441:FKO786590 FUK786441:FUK786590 GEG786441:GEG786590 GOC786441:GOC786590 GXY786441:GXY786590 HHU786441:HHU786590 HRQ786441:HRQ786590 IBM786441:IBM786590 ILI786441:ILI786590 IVE786441:IVE786590 JFA786441:JFA786590 JOW786441:JOW786590 JYS786441:JYS786590 KIO786441:KIO786590 KSK786441:KSK786590 LCG786441:LCG786590 LMC786441:LMC786590 LVY786441:LVY786590 MFU786441:MFU786590 MPQ786441:MPQ786590 MZM786441:MZM786590 NJI786441:NJI786590 NTE786441:NTE786590 ODA786441:ODA786590 OMW786441:OMW786590 OWS786441:OWS786590 PGO786441:PGO786590 PQK786441:PQK786590 QAG786441:QAG786590 QKC786441:QKC786590 QTY786441:QTY786590 RDU786441:RDU786590 RNQ786441:RNQ786590 RXM786441:RXM786590 SHI786441:SHI786590 SRE786441:SRE786590 TBA786441:TBA786590 TKW786441:TKW786590 TUS786441:TUS786590 UEO786441:UEO786590 UOK786441:UOK786590 UYG786441:UYG786590 VIC786441:VIC786590 VRY786441:VRY786590 WBU786441:WBU786590 WLQ786441:WLQ786590 WVM786441:WVM786590 E851977:E852126 JA851977:JA852126 SW851977:SW852126 ACS851977:ACS852126 AMO851977:AMO852126 AWK851977:AWK852126 BGG851977:BGG852126 BQC851977:BQC852126 BZY851977:BZY852126 CJU851977:CJU852126 CTQ851977:CTQ852126 DDM851977:DDM852126 DNI851977:DNI852126 DXE851977:DXE852126 EHA851977:EHA852126 EQW851977:EQW852126 FAS851977:FAS852126 FKO851977:FKO852126 FUK851977:FUK852126 GEG851977:GEG852126 GOC851977:GOC852126 GXY851977:GXY852126 HHU851977:HHU852126 HRQ851977:HRQ852126 IBM851977:IBM852126 ILI851977:ILI852126 IVE851977:IVE852126 JFA851977:JFA852126 JOW851977:JOW852126 JYS851977:JYS852126 KIO851977:KIO852126 KSK851977:KSK852126 LCG851977:LCG852126 LMC851977:LMC852126 LVY851977:LVY852126 MFU851977:MFU852126 MPQ851977:MPQ852126 MZM851977:MZM852126 NJI851977:NJI852126 NTE851977:NTE852126 ODA851977:ODA852126 OMW851977:OMW852126 OWS851977:OWS852126 PGO851977:PGO852126 PQK851977:PQK852126 QAG851977:QAG852126 QKC851977:QKC852126 QTY851977:QTY852126 RDU851977:RDU852126 RNQ851977:RNQ852126 RXM851977:RXM852126 SHI851977:SHI852126 SRE851977:SRE852126 TBA851977:TBA852126 TKW851977:TKW852126 TUS851977:TUS852126 UEO851977:UEO852126 UOK851977:UOK852126 UYG851977:UYG852126 VIC851977:VIC852126 VRY851977:VRY852126 WBU851977:WBU852126 WLQ851977:WLQ852126 WVM851977:WVM852126 E917513:E917662 JA917513:JA917662 SW917513:SW917662 ACS917513:ACS917662 AMO917513:AMO917662 AWK917513:AWK917662 BGG917513:BGG917662 BQC917513:BQC917662 BZY917513:BZY917662 CJU917513:CJU917662 CTQ917513:CTQ917662 DDM917513:DDM917662 DNI917513:DNI917662 DXE917513:DXE917662 EHA917513:EHA917662 EQW917513:EQW917662 FAS917513:FAS917662 FKO917513:FKO917662 FUK917513:FUK917662 GEG917513:GEG917662 GOC917513:GOC917662 GXY917513:GXY917662 HHU917513:HHU917662 HRQ917513:HRQ917662 IBM917513:IBM917662 ILI917513:ILI917662 IVE917513:IVE917662 JFA917513:JFA917662 JOW917513:JOW917662 JYS917513:JYS917662 KIO917513:KIO917662 KSK917513:KSK917662 LCG917513:LCG917662 LMC917513:LMC917662 LVY917513:LVY917662 MFU917513:MFU917662 MPQ917513:MPQ917662 MZM917513:MZM917662 NJI917513:NJI917662 NTE917513:NTE917662 ODA917513:ODA917662 OMW917513:OMW917662 OWS917513:OWS917662 PGO917513:PGO917662 PQK917513:PQK917662 QAG917513:QAG917662 QKC917513:QKC917662 QTY917513:QTY917662 RDU917513:RDU917662 RNQ917513:RNQ917662 RXM917513:RXM917662 SHI917513:SHI917662 SRE917513:SRE917662 TBA917513:TBA917662 TKW917513:TKW917662 TUS917513:TUS917662 UEO917513:UEO917662 UOK917513:UOK917662 UYG917513:UYG917662 VIC917513:VIC917662 VRY917513:VRY917662 WBU917513:WBU917662 WLQ917513:WLQ917662 WVM917513:WVM917662 E983049:E983198 JA983049:JA983198 SW983049:SW983198 ACS983049:ACS983198 AMO983049:AMO983198 AWK983049:AWK983198 BGG983049:BGG983198 BQC983049:BQC983198 BZY983049:BZY983198 CJU983049:CJU983198 CTQ983049:CTQ983198 DDM983049:DDM983198 DNI983049:DNI983198 DXE983049:DXE983198 EHA983049:EHA983198 EQW983049:EQW983198 FAS983049:FAS983198 FKO983049:FKO983198 FUK983049:FUK983198 GEG983049:GEG983198 GOC983049:GOC983198 GXY983049:GXY983198 HHU983049:HHU983198 HRQ983049:HRQ983198 IBM983049:IBM983198 ILI983049:ILI983198 IVE983049:IVE983198 JFA983049:JFA983198 JOW983049:JOW983198 JYS983049:JYS983198 KIO983049:KIO983198 KSK983049:KSK983198 LCG983049:LCG983198 LMC983049:LMC983198 LVY983049:LVY983198 MFU983049:MFU983198 MPQ983049:MPQ983198 MZM983049:MZM983198 NJI983049:NJI983198 NTE983049:NTE983198 ODA983049:ODA983198 OMW983049:OMW983198 OWS983049:OWS983198 PGO983049:PGO983198 PQK983049:PQK983198 QAG983049:QAG983198 QKC983049:QKC983198 QTY983049:QTY983198 RDU983049:RDU983198 RNQ983049:RNQ983198 RXM983049:RXM983198 SHI983049:SHI983198 SRE983049:SRE983198 TBA983049:TBA983198 TKW983049:TKW983198 TUS983049:TUS983198 UEO983049:UEO983198 UOK983049:UOK983198 UYG983049:UYG983198 VIC983049:VIC983198 VRY983049:VRY983198 WBU983049:WBU983198 WLQ983049:WLQ983198 WVM983049:WVM983198 E9:E158 JA164:JA313 SW164:SW313 ACS164:ACS313 AMO164:AMO313 AWK164:AWK313 BGG164:BGG313 BQC164:BQC313 BZY164:BZY313 CJU164:CJU313 CTQ164:CTQ313 DDM164:DDM313 DNI164:DNI313 DXE164:DXE313 EHA164:EHA313 EQW164:EQW313 FAS164:FAS313 FKO164:FKO313 FUK164:FUK313 GEG164:GEG313 GOC164:GOC313 GXY164:GXY313 HHU164:HHU313 HRQ164:HRQ313 IBM164:IBM313 ILI164:ILI313 IVE164:IVE313 JFA164:JFA313 JOW164:JOW313 JYS164:JYS313 KIO164:KIO313 KSK164:KSK313 LCG164:LCG313 LMC164:LMC313 LVY164:LVY313 MFU164:MFU313 MPQ164:MPQ313 MZM164:MZM313 NJI164:NJI313 NTE164:NTE313 ODA164:ODA313 OMW164:OMW313 OWS164:OWS313 PGO164:PGO313 PQK164:PQK313 QAG164:QAG313 QKC164:QKC313 QTY164:QTY313 RDU164:RDU313 RNQ164:RNQ313 RXM164:RXM313 SHI164:SHI313 SRE164:SRE313 TBA164:TBA313 TKW164:TKW313 TUS164:TUS313 UEO164:UEO313 UOK164:UOK313 UYG164:UYG313 VIC164:VIC313 VRY164:VRY313 WBU164:WBU313 WLQ164:WLQ313 WVM164:WVM313 E65700:E65849 JA65700:JA65849 SW65700:SW65849 ACS65700:ACS65849 AMO65700:AMO65849 AWK65700:AWK65849 BGG65700:BGG65849 BQC65700:BQC65849 BZY65700:BZY65849 CJU65700:CJU65849 CTQ65700:CTQ65849 DDM65700:DDM65849 DNI65700:DNI65849 DXE65700:DXE65849 EHA65700:EHA65849 EQW65700:EQW65849 FAS65700:FAS65849 FKO65700:FKO65849 FUK65700:FUK65849 GEG65700:GEG65849 GOC65700:GOC65849 GXY65700:GXY65849 HHU65700:HHU65849 HRQ65700:HRQ65849 IBM65700:IBM65849 ILI65700:ILI65849 IVE65700:IVE65849 JFA65700:JFA65849 JOW65700:JOW65849 JYS65700:JYS65849 KIO65700:KIO65849 KSK65700:KSK65849 LCG65700:LCG65849 LMC65700:LMC65849 LVY65700:LVY65849 MFU65700:MFU65849 MPQ65700:MPQ65849 MZM65700:MZM65849 NJI65700:NJI65849 NTE65700:NTE65849 ODA65700:ODA65849 OMW65700:OMW65849 OWS65700:OWS65849 PGO65700:PGO65849 PQK65700:PQK65849 QAG65700:QAG65849 QKC65700:QKC65849 QTY65700:QTY65849 RDU65700:RDU65849 RNQ65700:RNQ65849 RXM65700:RXM65849 SHI65700:SHI65849 SRE65700:SRE65849 TBA65700:TBA65849 TKW65700:TKW65849 TUS65700:TUS65849 UEO65700:UEO65849 UOK65700:UOK65849 UYG65700:UYG65849 VIC65700:VIC65849 VRY65700:VRY65849 WBU65700:WBU65849 WLQ65700:WLQ65849 WVM65700:WVM65849 E131236:E131385 JA131236:JA131385 SW131236:SW131385 ACS131236:ACS131385 AMO131236:AMO131385 AWK131236:AWK131385 BGG131236:BGG131385 BQC131236:BQC131385 BZY131236:BZY131385 CJU131236:CJU131385 CTQ131236:CTQ131385 DDM131236:DDM131385 DNI131236:DNI131385 DXE131236:DXE131385 EHA131236:EHA131385 EQW131236:EQW131385 FAS131236:FAS131385 FKO131236:FKO131385 FUK131236:FUK131385 GEG131236:GEG131385 GOC131236:GOC131385 GXY131236:GXY131385 HHU131236:HHU131385 HRQ131236:HRQ131385 IBM131236:IBM131385 ILI131236:ILI131385 IVE131236:IVE131385 JFA131236:JFA131385 JOW131236:JOW131385 JYS131236:JYS131385 KIO131236:KIO131385 KSK131236:KSK131385 LCG131236:LCG131385 LMC131236:LMC131385 LVY131236:LVY131385 MFU131236:MFU131385 MPQ131236:MPQ131385 MZM131236:MZM131385 NJI131236:NJI131385 NTE131236:NTE131385 ODA131236:ODA131385 OMW131236:OMW131385 OWS131236:OWS131385 PGO131236:PGO131385 PQK131236:PQK131385 QAG131236:QAG131385 QKC131236:QKC131385 QTY131236:QTY131385 RDU131236:RDU131385 RNQ131236:RNQ131385 RXM131236:RXM131385 SHI131236:SHI131385 SRE131236:SRE131385 TBA131236:TBA131385 TKW131236:TKW131385 TUS131236:TUS131385 UEO131236:UEO131385 UOK131236:UOK131385 UYG131236:UYG131385 VIC131236:VIC131385 VRY131236:VRY131385 WBU131236:WBU131385 WLQ131236:WLQ131385 WVM131236:WVM131385 E196772:E196921 JA196772:JA196921 SW196772:SW196921 ACS196772:ACS196921 AMO196772:AMO196921 AWK196772:AWK196921 BGG196772:BGG196921 BQC196772:BQC196921 BZY196772:BZY196921 CJU196772:CJU196921 CTQ196772:CTQ196921 DDM196772:DDM196921 DNI196772:DNI196921 DXE196772:DXE196921 EHA196772:EHA196921 EQW196772:EQW196921 FAS196772:FAS196921 FKO196772:FKO196921 FUK196772:FUK196921 GEG196772:GEG196921 GOC196772:GOC196921 GXY196772:GXY196921 HHU196772:HHU196921 HRQ196772:HRQ196921 IBM196772:IBM196921 ILI196772:ILI196921 IVE196772:IVE196921 JFA196772:JFA196921 JOW196772:JOW196921 JYS196772:JYS196921 KIO196772:KIO196921 KSK196772:KSK196921 LCG196772:LCG196921 LMC196772:LMC196921 LVY196772:LVY196921 MFU196772:MFU196921 MPQ196772:MPQ196921 MZM196772:MZM196921 NJI196772:NJI196921 NTE196772:NTE196921 ODA196772:ODA196921 OMW196772:OMW196921 OWS196772:OWS196921 PGO196772:PGO196921 PQK196772:PQK196921 QAG196772:QAG196921 QKC196772:QKC196921 QTY196772:QTY196921 RDU196772:RDU196921 RNQ196772:RNQ196921 RXM196772:RXM196921 SHI196772:SHI196921 SRE196772:SRE196921 TBA196772:TBA196921 TKW196772:TKW196921 TUS196772:TUS196921 UEO196772:UEO196921 UOK196772:UOK196921 UYG196772:UYG196921 VIC196772:VIC196921 VRY196772:VRY196921 WBU196772:WBU196921 WLQ196772:WLQ196921 WVM196772:WVM196921 E262308:E262457 JA262308:JA262457 SW262308:SW262457 ACS262308:ACS262457 AMO262308:AMO262457 AWK262308:AWK262457 BGG262308:BGG262457 BQC262308:BQC262457 BZY262308:BZY262457 CJU262308:CJU262457 CTQ262308:CTQ262457 DDM262308:DDM262457 DNI262308:DNI262457 DXE262308:DXE262457 EHA262308:EHA262457 EQW262308:EQW262457 FAS262308:FAS262457 FKO262308:FKO262457 FUK262308:FUK262457 GEG262308:GEG262457 GOC262308:GOC262457 GXY262308:GXY262457 HHU262308:HHU262457 HRQ262308:HRQ262457 IBM262308:IBM262457 ILI262308:ILI262457 IVE262308:IVE262457 JFA262308:JFA262457 JOW262308:JOW262457 JYS262308:JYS262457 KIO262308:KIO262457 KSK262308:KSK262457 LCG262308:LCG262457 LMC262308:LMC262457 LVY262308:LVY262457 MFU262308:MFU262457 MPQ262308:MPQ262457 MZM262308:MZM262457 NJI262308:NJI262457 NTE262308:NTE262457 ODA262308:ODA262457 OMW262308:OMW262457 OWS262308:OWS262457 PGO262308:PGO262457 PQK262308:PQK262457 QAG262308:QAG262457 QKC262308:QKC262457 QTY262308:QTY262457 RDU262308:RDU262457 RNQ262308:RNQ262457 RXM262308:RXM262457 SHI262308:SHI262457 SRE262308:SRE262457 TBA262308:TBA262457 TKW262308:TKW262457 TUS262308:TUS262457 UEO262308:UEO262457 UOK262308:UOK262457 UYG262308:UYG262457 VIC262308:VIC262457 VRY262308:VRY262457 WBU262308:WBU262457 WLQ262308:WLQ262457 WVM262308:WVM262457 E327844:E327993 JA327844:JA327993 SW327844:SW327993 ACS327844:ACS327993 AMO327844:AMO327993 AWK327844:AWK327993 BGG327844:BGG327993 BQC327844:BQC327993 BZY327844:BZY327993 CJU327844:CJU327993 CTQ327844:CTQ327993 DDM327844:DDM327993 DNI327844:DNI327993 DXE327844:DXE327993 EHA327844:EHA327993 EQW327844:EQW327993 FAS327844:FAS327993 FKO327844:FKO327993 FUK327844:FUK327993 GEG327844:GEG327993 GOC327844:GOC327993 GXY327844:GXY327993 HHU327844:HHU327993 HRQ327844:HRQ327993 IBM327844:IBM327993 ILI327844:ILI327993 IVE327844:IVE327993 JFA327844:JFA327993 JOW327844:JOW327993 JYS327844:JYS327993 KIO327844:KIO327993 KSK327844:KSK327993 LCG327844:LCG327993 LMC327844:LMC327993 LVY327844:LVY327993 MFU327844:MFU327993 MPQ327844:MPQ327993 MZM327844:MZM327993 NJI327844:NJI327993 NTE327844:NTE327993 ODA327844:ODA327993 OMW327844:OMW327993 OWS327844:OWS327993 PGO327844:PGO327993 PQK327844:PQK327993 QAG327844:QAG327993 QKC327844:QKC327993 QTY327844:QTY327993 RDU327844:RDU327993 RNQ327844:RNQ327993 RXM327844:RXM327993 SHI327844:SHI327993 SRE327844:SRE327993 TBA327844:TBA327993 TKW327844:TKW327993 TUS327844:TUS327993 UEO327844:UEO327993 UOK327844:UOK327993 UYG327844:UYG327993 VIC327844:VIC327993 VRY327844:VRY327993 WBU327844:WBU327993 WLQ327844:WLQ327993 WVM327844:WVM327993 E393380:E393529 JA393380:JA393529 SW393380:SW393529 ACS393380:ACS393529 AMO393380:AMO393529 AWK393380:AWK393529 BGG393380:BGG393529 BQC393380:BQC393529 BZY393380:BZY393529 CJU393380:CJU393529 CTQ393380:CTQ393529 DDM393380:DDM393529 DNI393380:DNI393529 DXE393380:DXE393529 EHA393380:EHA393529 EQW393380:EQW393529 FAS393380:FAS393529 FKO393380:FKO393529 FUK393380:FUK393529 GEG393380:GEG393529 GOC393380:GOC393529 GXY393380:GXY393529 HHU393380:HHU393529 HRQ393380:HRQ393529 IBM393380:IBM393529 ILI393380:ILI393529 IVE393380:IVE393529 JFA393380:JFA393529 JOW393380:JOW393529 JYS393380:JYS393529 KIO393380:KIO393529 KSK393380:KSK393529 LCG393380:LCG393529 LMC393380:LMC393529 LVY393380:LVY393529 MFU393380:MFU393529 MPQ393380:MPQ393529 MZM393380:MZM393529 NJI393380:NJI393529 NTE393380:NTE393529 ODA393380:ODA393529 OMW393380:OMW393529 OWS393380:OWS393529 PGO393380:PGO393529 PQK393380:PQK393529 QAG393380:QAG393529 QKC393380:QKC393529 QTY393380:QTY393529 RDU393380:RDU393529 RNQ393380:RNQ393529 RXM393380:RXM393529 SHI393380:SHI393529 SRE393380:SRE393529 TBA393380:TBA393529 TKW393380:TKW393529 TUS393380:TUS393529 UEO393380:UEO393529 UOK393380:UOK393529 UYG393380:UYG393529 VIC393380:VIC393529 VRY393380:VRY393529 WBU393380:WBU393529 WLQ393380:WLQ393529 WVM393380:WVM393529 E458916:E459065 JA458916:JA459065 SW458916:SW459065 ACS458916:ACS459065 AMO458916:AMO459065 AWK458916:AWK459065 BGG458916:BGG459065 BQC458916:BQC459065 BZY458916:BZY459065 CJU458916:CJU459065 CTQ458916:CTQ459065 DDM458916:DDM459065 DNI458916:DNI459065 DXE458916:DXE459065 EHA458916:EHA459065 EQW458916:EQW459065 FAS458916:FAS459065 FKO458916:FKO459065 FUK458916:FUK459065 GEG458916:GEG459065 GOC458916:GOC459065 GXY458916:GXY459065 HHU458916:HHU459065 HRQ458916:HRQ459065 IBM458916:IBM459065 ILI458916:ILI459065 IVE458916:IVE459065 JFA458916:JFA459065 JOW458916:JOW459065 JYS458916:JYS459065 KIO458916:KIO459065 KSK458916:KSK459065 LCG458916:LCG459065 LMC458916:LMC459065 LVY458916:LVY459065 MFU458916:MFU459065 MPQ458916:MPQ459065 MZM458916:MZM459065 NJI458916:NJI459065 NTE458916:NTE459065 ODA458916:ODA459065 OMW458916:OMW459065 OWS458916:OWS459065 PGO458916:PGO459065 PQK458916:PQK459065 QAG458916:QAG459065 QKC458916:QKC459065 QTY458916:QTY459065 RDU458916:RDU459065 RNQ458916:RNQ459065 RXM458916:RXM459065 SHI458916:SHI459065 SRE458916:SRE459065 TBA458916:TBA459065 TKW458916:TKW459065 TUS458916:TUS459065 UEO458916:UEO459065 UOK458916:UOK459065 UYG458916:UYG459065 VIC458916:VIC459065 VRY458916:VRY459065 WBU458916:WBU459065 WLQ458916:WLQ459065 WVM458916:WVM459065 E524452:E524601 JA524452:JA524601 SW524452:SW524601 ACS524452:ACS524601 AMO524452:AMO524601 AWK524452:AWK524601 BGG524452:BGG524601 BQC524452:BQC524601 BZY524452:BZY524601 CJU524452:CJU524601 CTQ524452:CTQ524601 DDM524452:DDM524601 DNI524452:DNI524601 DXE524452:DXE524601 EHA524452:EHA524601 EQW524452:EQW524601 FAS524452:FAS524601 FKO524452:FKO524601 FUK524452:FUK524601 GEG524452:GEG524601 GOC524452:GOC524601 GXY524452:GXY524601 HHU524452:HHU524601 HRQ524452:HRQ524601 IBM524452:IBM524601 ILI524452:ILI524601 IVE524452:IVE524601 JFA524452:JFA524601 JOW524452:JOW524601 JYS524452:JYS524601 KIO524452:KIO524601 KSK524452:KSK524601 LCG524452:LCG524601 LMC524452:LMC524601 LVY524452:LVY524601 MFU524452:MFU524601 MPQ524452:MPQ524601 MZM524452:MZM524601 NJI524452:NJI524601 NTE524452:NTE524601 ODA524452:ODA524601 OMW524452:OMW524601 OWS524452:OWS524601 PGO524452:PGO524601 PQK524452:PQK524601 QAG524452:QAG524601 QKC524452:QKC524601 QTY524452:QTY524601 RDU524452:RDU524601 RNQ524452:RNQ524601 RXM524452:RXM524601 SHI524452:SHI524601 SRE524452:SRE524601 TBA524452:TBA524601 TKW524452:TKW524601 TUS524452:TUS524601 UEO524452:UEO524601 UOK524452:UOK524601 UYG524452:UYG524601 VIC524452:VIC524601 VRY524452:VRY524601 WBU524452:WBU524601 WLQ524452:WLQ524601 WVM524452:WVM524601 E589988:E590137 JA589988:JA590137 SW589988:SW590137 ACS589988:ACS590137 AMO589988:AMO590137 AWK589988:AWK590137 BGG589988:BGG590137 BQC589988:BQC590137 BZY589988:BZY590137 CJU589988:CJU590137 CTQ589988:CTQ590137 DDM589988:DDM590137 DNI589988:DNI590137 DXE589988:DXE590137 EHA589988:EHA590137 EQW589988:EQW590137 FAS589988:FAS590137 FKO589988:FKO590137 FUK589988:FUK590137 GEG589988:GEG590137 GOC589988:GOC590137 GXY589988:GXY590137 HHU589988:HHU590137 HRQ589988:HRQ590137 IBM589988:IBM590137 ILI589988:ILI590137 IVE589988:IVE590137 JFA589988:JFA590137 JOW589988:JOW590137 JYS589988:JYS590137 KIO589988:KIO590137 KSK589988:KSK590137 LCG589988:LCG590137 LMC589988:LMC590137 LVY589988:LVY590137 MFU589988:MFU590137 MPQ589988:MPQ590137 MZM589988:MZM590137 NJI589988:NJI590137 NTE589988:NTE590137 ODA589988:ODA590137 OMW589988:OMW590137 OWS589988:OWS590137 PGO589988:PGO590137 PQK589988:PQK590137 QAG589988:QAG590137 QKC589988:QKC590137 QTY589988:QTY590137 RDU589988:RDU590137 RNQ589988:RNQ590137 RXM589988:RXM590137 SHI589988:SHI590137 SRE589988:SRE590137 TBA589988:TBA590137 TKW589988:TKW590137 TUS589988:TUS590137 UEO589988:UEO590137 UOK589988:UOK590137 UYG589988:UYG590137 VIC589988:VIC590137 VRY589988:VRY590137 WBU589988:WBU590137 WLQ589988:WLQ590137 WVM589988:WVM590137 E655524:E655673 JA655524:JA655673 SW655524:SW655673 ACS655524:ACS655673 AMO655524:AMO655673 AWK655524:AWK655673 BGG655524:BGG655673 BQC655524:BQC655673 BZY655524:BZY655673 CJU655524:CJU655673 CTQ655524:CTQ655673 DDM655524:DDM655673 DNI655524:DNI655673 DXE655524:DXE655673 EHA655524:EHA655673 EQW655524:EQW655673 FAS655524:FAS655673 FKO655524:FKO655673 FUK655524:FUK655673 GEG655524:GEG655673 GOC655524:GOC655673 GXY655524:GXY655673 HHU655524:HHU655673 HRQ655524:HRQ655673 IBM655524:IBM655673 ILI655524:ILI655673 IVE655524:IVE655673 JFA655524:JFA655673 JOW655524:JOW655673 JYS655524:JYS655673 KIO655524:KIO655673 KSK655524:KSK655673 LCG655524:LCG655673 LMC655524:LMC655673 LVY655524:LVY655673 MFU655524:MFU655673 MPQ655524:MPQ655673 MZM655524:MZM655673 NJI655524:NJI655673 NTE655524:NTE655673 ODA655524:ODA655673 OMW655524:OMW655673 OWS655524:OWS655673 PGO655524:PGO655673 PQK655524:PQK655673 QAG655524:QAG655673 QKC655524:QKC655673 QTY655524:QTY655673 RDU655524:RDU655673 RNQ655524:RNQ655673 RXM655524:RXM655673 SHI655524:SHI655673 SRE655524:SRE655673 TBA655524:TBA655673 TKW655524:TKW655673 TUS655524:TUS655673 UEO655524:UEO655673 UOK655524:UOK655673 UYG655524:UYG655673 VIC655524:VIC655673 VRY655524:VRY655673 WBU655524:WBU655673 WLQ655524:WLQ655673 WVM655524:WVM655673 E721060:E721209 JA721060:JA721209 SW721060:SW721209 ACS721060:ACS721209 AMO721060:AMO721209 AWK721060:AWK721209 BGG721060:BGG721209 BQC721060:BQC721209 BZY721060:BZY721209 CJU721060:CJU721209 CTQ721060:CTQ721209 DDM721060:DDM721209 DNI721060:DNI721209 DXE721060:DXE721209 EHA721060:EHA721209 EQW721060:EQW721209 FAS721060:FAS721209 FKO721060:FKO721209 FUK721060:FUK721209 GEG721060:GEG721209 GOC721060:GOC721209 GXY721060:GXY721209 HHU721060:HHU721209 HRQ721060:HRQ721209 IBM721060:IBM721209 ILI721060:ILI721209 IVE721060:IVE721209 JFA721060:JFA721209 JOW721060:JOW721209 JYS721060:JYS721209 KIO721060:KIO721209 KSK721060:KSK721209 LCG721060:LCG721209 LMC721060:LMC721209 LVY721060:LVY721209 MFU721060:MFU721209 MPQ721060:MPQ721209 MZM721060:MZM721209 NJI721060:NJI721209 NTE721060:NTE721209 ODA721060:ODA721209 OMW721060:OMW721209 OWS721060:OWS721209 PGO721060:PGO721209 PQK721060:PQK721209 QAG721060:QAG721209 QKC721060:QKC721209 QTY721060:QTY721209 RDU721060:RDU721209 RNQ721060:RNQ721209 RXM721060:RXM721209 SHI721060:SHI721209 SRE721060:SRE721209 TBA721060:TBA721209 TKW721060:TKW721209 TUS721060:TUS721209 UEO721060:UEO721209 UOK721060:UOK721209 UYG721060:UYG721209 VIC721060:VIC721209 VRY721060:VRY721209 WBU721060:WBU721209 WLQ721060:WLQ721209 WVM721060:WVM721209 E786596:E786745 JA786596:JA786745 SW786596:SW786745 ACS786596:ACS786745 AMO786596:AMO786745 AWK786596:AWK786745 BGG786596:BGG786745 BQC786596:BQC786745 BZY786596:BZY786745 CJU786596:CJU786745 CTQ786596:CTQ786745 DDM786596:DDM786745 DNI786596:DNI786745 DXE786596:DXE786745 EHA786596:EHA786745 EQW786596:EQW786745 FAS786596:FAS786745 FKO786596:FKO786745 FUK786596:FUK786745 GEG786596:GEG786745 GOC786596:GOC786745 GXY786596:GXY786745 HHU786596:HHU786745 HRQ786596:HRQ786745 IBM786596:IBM786745 ILI786596:ILI786745 IVE786596:IVE786745 JFA786596:JFA786745 JOW786596:JOW786745 JYS786596:JYS786745 KIO786596:KIO786745 KSK786596:KSK786745 LCG786596:LCG786745 LMC786596:LMC786745 LVY786596:LVY786745 MFU786596:MFU786745 MPQ786596:MPQ786745 MZM786596:MZM786745 NJI786596:NJI786745 NTE786596:NTE786745 ODA786596:ODA786745 OMW786596:OMW786745 OWS786596:OWS786745 PGO786596:PGO786745 PQK786596:PQK786745 QAG786596:QAG786745 QKC786596:QKC786745 QTY786596:QTY786745 RDU786596:RDU786745 RNQ786596:RNQ786745 RXM786596:RXM786745 SHI786596:SHI786745 SRE786596:SRE786745 TBA786596:TBA786745 TKW786596:TKW786745 TUS786596:TUS786745 UEO786596:UEO786745 UOK786596:UOK786745 UYG786596:UYG786745 VIC786596:VIC786745 VRY786596:VRY786745 WBU786596:WBU786745 WLQ786596:WLQ786745 WVM786596:WVM786745 E852132:E852281 JA852132:JA852281 SW852132:SW852281 ACS852132:ACS852281 AMO852132:AMO852281 AWK852132:AWK852281 BGG852132:BGG852281 BQC852132:BQC852281 BZY852132:BZY852281 CJU852132:CJU852281 CTQ852132:CTQ852281 DDM852132:DDM852281 DNI852132:DNI852281 DXE852132:DXE852281 EHA852132:EHA852281 EQW852132:EQW852281 FAS852132:FAS852281 FKO852132:FKO852281 FUK852132:FUK852281 GEG852132:GEG852281 GOC852132:GOC852281 GXY852132:GXY852281 HHU852132:HHU852281 HRQ852132:HRQ852281 IBM852132:IBM852281 ILI852132:ILI852281 IVE852132:IVE852281 JFA852132:JFA852281 JOW852132:JOW852281 JYS852132:JYS852281 KIO852132:KIO852281 KSK852132:KSK852281 LCG852132:LCG852281 LMC852132:LMC852281 LVY852132:LVY852281 MFU852132:MFU852281 MPQ852132:MPQ852281 MZM852132:MZM852281 NJI852132:NJI852281 NTE852132:NTE852281 ODA852132:ODA852281 OMW852132:OMW852281 OWS852132:OWS852281 PGO852132:PGO852281 PQK852132:PQK852281 QAG852132:QAG852281 QKC852132:QKC852281 QTY852132:QTY852281 RDU852132:RDU852281 RNQ852132:RNQ852281 RXM852132:RXM852281 SHI852132:SHI852281 SRE852132:SRE852281 TBA852132:TBA852281 TKW852132:TKW852281 TUS852132:TUS852281 UEO852132:UEO852281 UOK852132:UOK852281 UYG852132:UYG852281 VIC852132:VIC852281 VRY852132:VRY852281 WBU852132:WBU852281 WLQ852132:WLQ852281 WVM852132:WVM852281 E917668:E917817 JA917668:JA917817 SW917668:SW917817 ACS917668:ACS917817 AMO917668:AMO917817 AWK917668:AWK917817 BGG917668:BGG917817 BQC917668:BQC917817 BZY917668:BZY917817 CJU917668:CJU917817 CTQ917668:CTQ917817 DDM917668:DDM917817 DNI917668:DNI917817 DXE917668:DXE917817 EHA917668:EHA917817 EQW917668:EQW917817 FAS917668:FAS917817 FKO917668:FKO917817 FUK917668:FUK917817 GEG917668:GEG917817 GOC917668:GOC917817 GXY917668:GXY917817 HHU917668:HHU917817 HRQ917668:HRQ917817 IBM917668:IBM917817 ILI917668:ILI917817 IVE917668:IVE917817 JFA917668:JFA917817 JOW917668:JOW917817 JYS917668:JYS917817 KIO917668:KIO917817 KSK917668:KSK917817 LCG917668:LCG917817 LMC917668:LMC917817 LVY917668:LVY917817 MFU917668:MFU917817 MPQ917668:MPQ917817 MZM917668:MZM917817 NJI917668:NJI917817 NTE917668:NTE917817 ODA917668:ODA917817 OMW917668:OMW917817 OWS917668:OWS917817 PGO917668:PGO917817 PQK917668:PQK917817 QAG917668:QAG917817 QKC917668:QKC917817 QTY917668:QTY917817 RDU917668:RDU917817 RNQ917668:RNQ917817 RXM917668:RXM917817 SHI917668:SHI917817 SRE917668:SRE917817 TBA917668:TBA917817 TKW917668:TKW917817 TUS917668:TUS917817 UEO917668:UEO917817 UOK917668:UOK917817 UYG917668:UYG917817 VIC917668:VIC917817 VRY917668:VRY917817 WBU917668:WBU917817 WLQ917668:WLQ917817 WVM917668:WVM917817 E983204:E983353 JA983204:JA983353 SW983204:SW983353 ACS983204:ACS983353 AMO983204:AMO983353 AWK983204:AWK983353 BGG983204:BGG983353 BQC983204:BQC983353 BZY983204:BZY983353 CJU983204:CJU983353 CTQ983204:CTQ983353 DDM983204:DDM983353 DNI983204:DNI983353 DXE983204:DXE983353 EHA983204:EHA983353 EQW983204:EQW983353 FAS983204:FAS983353 FKO983204:FKO983353 FUK983204:FUK983353 GEG983204:GEG983353 GOC983204:GOC983353 GXY983204:GXY983353 HHU983204:HHU983353 HRQ983204:HRQ983353 IBM983204:IBM983353 ILI983204:ILI983353 IVE983204:IVE983353 JFA983204:JFA983353 JOW983204:JOW983353 JYS983204:JYS983353 KIO983204:KIO983353 KSK983204:KSK983353 LCG983204:LCG983353 LMC983204:LMC983353 LVY983204:LVY983353 MFU983204:MFU983353 MPQ983204:MPQ983353 MZM983204:MZM983353 NJI983204:NJI983353 NTE983204:NTE983353 ODA983204:ODA983353 OMW983204:OMW983353 OWS983204:OWS983353 PGO983204:PGO983353 PQK983204:PQK983353 QAG983204:QAG983353 QKC983204:QKC983353 QTY983204:QTY983353 RDU983204:RDU983353 RNQ983204:RNQ983353 RXM983204:RXM983353 SHI983204:SHI983353 SRE983204:SRE983353 TBA983204:TBA983353 TKW983204:TKW983353 TUS983204:TUS983353 UEO983204:UEO983353 UOK983204:UOK983353 UYG983204:UYG983353 VIC983204:VIC983353 VRY983204:VRY983353 WBU983204:WBU983353 WLQ983204:WLQ983353 E164:E313" xr:uid="{C2CBC833-04E8-4E11-BCDF-80522975013A}">
      <formula1>$T$1</formula1>
      <formula2>$U$1</formula2>
    </dataValidation>
    <dataValidation type="textLength" allowBlank="1" showInputMessage="1" showErrorMessage="1" sqref="D9:D158 D164:D313" xr:uid="{C8BF4D57-FA65-FE47-9CCA-E215EC181BFB}">
      <formula1>3</formula1>
      <formula2>100</formula2>
    </dataValidation>
    <dataValidation type="list" allowBlank="1" showInputMessage="1" showErrorMessage="1" sqref="C163" xr:uid="{D7E6B261-BF09-F943-8E51-EC3DBA84B752}">
      <formula1>$O$162:$O$187</formula1>
    </dataValidation>
    <dataValidation type="list" allowBlank="1" showInputMessage="1" showErrorMessage="1" sqref="C9:C158" xr:uid="{FE304149-FBEB-9543-848F-5BA67CE00688}">
      <formula1>$O$9:$O$27</formula1>
    </dataValidation>
    <dataValidation type="list" allowBlank="1" showInputMessage="1" showErrorMessage="1" sqref="C164:C313" xr:uid="{ABE4C054-5A04-904B-95E9-090CACBB8BD2}">
      <formula1>$O$163:$O$191</formula1>
    </dataValidation>
  </dataValidations>
  <pageMargins left="0.7" right="0.7" top="0.75" bottom="0.75" header="0.3" footer="0.3"/>
  <pageSetup scale="96" orientation="portrait" r:id="rId1"/>
  <headerFooter>
    <oddFooter>&amp;L&amp;1#&amp;"Calibri"&amp;10&amp;K000000Internal</oddFooter>
  </headerFooter>
  <rowBreaks count="3" manualBreakCount="3">
    <brk id="102" max="7" man="1"/>
    <brk id="160" max="7" man="1"/>
    <brk id="259"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BB43-80A3-4AAD-A869-278B7C6B50EE}">
  <dimension ref="A1:W351"/>
  <sheetViews>
    <sheetView zoomScaleNormal="100" workbookViewId="0">
      <pane ySplit="2" topLeftCell="A3" activePane="bottomLeft" state="frozen"/>
      <selection activeCell="N7" sqref="N7"/>
      <selection pane="bottomLeft" activeCell="D11" sqref="D11"/>
    </sheetView>
  </sheetViews>
  <sheetFormatPr defaultColWidth="11.42578125" defaultRowHeight="12.75" x14ac:dyDescent="0.2"/>
  <cols>
    <col min="1" max="2" width="4.7109375" style="7" customWidth="1"/>
    <col min="3" max="3" width="45.28515625" style="7" customWidth="1"/>
    <col min="4" max="4" width="22.28515625" style="7" customWidth="1"/>
    <col min="5" max="6" width="18.28515625" style="7" customWidth="1"/>
    <col min="7" max="7" width="2.7109375" style="7" customWidth="1"/>
    <col min="8" max="8" width="9.7109375" style="7" customWidth="1"/>
    <col min="9" max="9" width="2.7109375" style="7" customWidth="1"/>
    <col min="10" max="257" width="11.42578125" style="7"/>
    <col min="258" max="258" width="5.140625" style="7" customWidth="1"/>
    <col min="259" max="259" width="30.7109375" style="7" customWidth="1"/>
    <col min="260" max="260" width="21.85546875" style="7" customWidth="1"/>
    <col min="261" max="261" width="19.42578125" style="7" customWidth="1"/>
    <col min="262" max="262" width="18.28515625" style="7" customWidth="1"/>
    <col min="263" max="263" width="2.7109375" style="7" customWidth="1"/>
    <col min="264" max="264" width="9.7109375" style="7" customWidth="1"/>
    <col min="265" max="265" width="2.7109375" style="7" customWidth="1"/>
    <col min="266" max="513" width="11.42578125" style="7"/>
    <col min="514" max="514" width="5.140625" style="7" customWidth="1"/>
    <col min="515" max="515" width="30.7109375" style="7" customWidth="1"/>
    <col min="516" max="516" width="21.85546875" style="7" customWidth="1"/>
    <col min="517" max="517" width="19.42578125" style="7" customWidth="1"/>
    <col min="518" max="518" width="18.28515625" style="7" customWidth="1"/>
    <col min="519" max="519" width="2.7109375" style="7" customWidth="1"/>
    <col min="520" max="520" width="9.7109375" style="7" customWidth="1"/>
    <col min="521" max="521" width="2.7109375" style="7" customWidth="1"/>
    <col min="522" max="769" width="11.42578125" style="7"/>
    <col min="770" max="770" width="5.140625" style="7" customWidth="1"/>
    <col min="771" max="771" width="30.7109375" style="7" customWidth="1"/>
    <col min="772" max="772" width="21.85546875" style="7" customWidth="1"/>
    <col min="773" max="773" width="19.42578125" style="7" customWidth="1"/>
    <col min="774" max="774" width="18.28515625" style="7" customWidth="1"/>
    <col min="775" max="775" width="2.7109375" style="7" customWidth="1"/>
    <col min="776" max="776" width="9.7109375" style="7" customWidth="1"/>
    <col min="777" max="777" width="2.7109375" style="7" customWidth="1"/>
    <col min="778" max="1025" width="11.42578125" style="7"/>
    <col min="1026" max="1026" width="5.140625" style="7" customWidth="1"/>
    <col min="1027" max="1027" width="30.7109375" style="7" customWidth="1"/>
    <col min="1028" max="1028" width="21.85546875" style="7" customWidth="1"/>
    <col min="1029" max="1029" width="19.42578125" style="7" customWidth="1"/>
    <col min="1030" max="1030" width="18.28515625" style="7" customWidth="1"/>
    <col min="1031" max="1031" width="2.7109375" style="7" customWidth="1"/>
    <col min="1032" max="1032" width="9.7109375" style="7" customWidth="1"/>
    <col min="1033" max="1033" width="2.7109375" style="7" customWidth="1"/>
    <col min="1034" max="1281" width="11.42578125" style="7"/>
    <col min="1282" max="1282" width="5.140625" style="7" customWidth="1"/>
    <col min="1283" max="1283" width="30.7109375" style="7" customWidth="1"/>
    <col min="1284" max="1284" width="21.85546875" style="7" customWidth="1"/>
    <col min="1285" max="1285" width="19.42578125" style="7" customWidth="1"/>
    <col min="1286" max="1286" width="18.28515625" style="7" customWidth="1"/>
    <col min="1287" max="1287" width="2.7109375" style="7" customWidth="1"/>
    <col min="1288" max="1288" width="9.7109375" style="7" customWidth="1"/>
    <col min="1289" max="1289" width="2.7109375" style="7" customWidth="1"/>
    <col min="1290" max="1537" width="11.42578125" style="7"/>
    <col min="1538" max="1538" width="5.140625" style="7" customWidth="1"/>
    <col min="1539" max="1539" width="30.7109375" style="7" customWidth="1"/>
    <col min="1540" max="1540" width="21.85546875" style="7" customWidth="1"/>
    <col min="1541" max="1541" width="19.42578125" style="7" customWidth="1"/>
    <col min="1542" max="1542" width="18.28515625" style="7" customWidth="1"/>
    <col min="1543" max="1543" width="2.7109375" style="7" customWidth="1"/>
    <col min="1544" max="1544" width="9.7109375" style="7" customWidth="1"/>
    <col min="1545" max="1545" width="2.7109375" style="7" customWidth="1"/>
    <col min="1546" max="1793" width="11.42578125" style="7"/>
    <col min="1794" max="1794" width="5.140625" style="7" customWidth="1"/>
    <col min="1795" max="1795" width="30.7109375" style="7" customWidth="1"/>
    <col min="1796" max="1796" width="21.85546875" style="7" customWidth="1"/>
    <col min="1797" max="1797" width="19.42578125" style="7" customWidth="1"/>
    <col min="1798" max="1798" width="18.28515625" style="7" customWidth="1"/>
    <col min="1799" max="1799" width="2.7109375" style="7" customWidth="1"/>
    <col min="1800" max="1800" width="9.7109375" style="7" customWidth="1"/>
    <col min="1801" max="1801" width="2.7109375" style="7" customWidth="1"/>
    <col min="1802" max="2049" width="11.42578125" style="7"/>
    <col min="2050" max="2050" width="5.140625" style="7" customWidth="1"/>
    <col min="2051" max="2051" width="30.7109375" style="7" customWidth="1"/>
    <col min="2052" max="2052" width="21.85546875" style="7" customWidth="1"/>
    <col min="2053" max="2053" width="19.42578125" style="7" customWidth="1"/>
    <col min="2054" max="2054" width="18.28515625" style="7" customWidth="1"/>
    <col min="2055" max="2055" width="2.7109375" style="7" customWidth="1"/>
    <col min="2056" max="2056" width="9.7109375" style="7" customWidth="1"/>
    <col min="2057" max="2057" width="2.7109375" style="7" customWidth="1"/>
    <col min="2058" max="2305" width="11.42578125" style="7"/>
    <col min="2306" max="2306" width="5.140625" style="7" customWidth="1"/>
    <col min="2307" max="2307" width="30.7109375" style="7" customWidth="1"/>
    <col min="2308" max="2308" width="21.85546875" style="7" customWidth="1"/>
    <col min="2309" max="2309" width="19.42578125" style="7" customWidth="1"/>
    <col min="2310" max="2310" width="18.28515625" style="7" customWidth="1"/>
    <col min="2311" max="2311" width="2.7109375" style="7" customWidth="1"/>
    <col min="2312" max="2312" width="9.7109375" style="7" customWidth="1"/>
    <col min="2313" max="2313" width="2.7109375" style="7" customWidth="1"/>
    <col min="2314" max="2561" width="11.42578125" style="7"/>
    <col min="2562" max="2562" width="5.140625" style="7" customWidth="1"/>
    <col min="2563" max="2563" width="30.7109375" style="7" customWidth="1"/>
    <col min="2564" max="2564" width="21.85546875" style="7" customWidth="1"/>
    <col min="2565" max="2565" width="19.42578125" style="7" customWidth="1"/>
    <col min="2566" max="2566" width="18.28515625" style="7" customWidth="1"/>
    <col min="2567" max="2567" width="2.7109375" style="7" customWidth="1"/>
    <col min="2568" max="2568" width="9.7109375" style="7" customWidth="1"/>
    <col min="2569" max="2569" width="2.7109375" style="7" customWidth="1"/>
    <col min="2570" max="2817" width="11.42578125" style="7"/>
    <col min="2818" max="2818" width="5.140625" style="7" customWidth="1"/>
    <col min="2819" max="2819" width="30.7109375" style="7" customWidth="1"/>
    <col min="2820" max="2820" width="21.85546875" style="7" customWidth="1"/>
    <col min="2821" max="2821" width="19.42578125" style="7" customWidth="1"/>
    <col min="2822" max="2822" width="18.28515625" style="7" customWidth="1"/>
    <col min="2823" max="2823" width="2.7109375" style="7" customWidth="1"/>
    <col min="2824" max="2824" width="9.7109375" style="7" customWidth="1"/>
    <col min="2825" max="2825" width="2.7109375" style="7" customWidth="1"/>
    <col min="2826" max="3073" width="11.42578125" style="7"/>
    <col min="3074" max="3074" width="5.140625" style="7" customWidth="1"/>
    <col min="3075" max="3075" width="30.7109375" style="7" customWidth="1"/>
    <col min="3076" max="3076" width="21.85546875" style="7" customWidth="1"/>
    <col min="3077" max="3077" width="19.42578125" style="7" customWidth="1"/>
    <col min="3078" max="3078" width="18.28515625" style="7" customWidth="1"/>
    <col min="3079" max="3079" width="2.7109375" style="7" customWidth="1"/>
    <col min="3080" max="3080" width="9.7109375" style="7" customWidth="1"/>
    <col min="3081" max="3081" width="2.7109375" style="7" customWidth="1"/>
    <col min="3082" max="3329" width="11.42578125" style="7"/>
    <col min="3330" max="3330" width="5.140625" style="7" customWidth="1"/>
    <col min="3331" max="3331" width="30.7109375" style="7" customWidth="1"/>
    <col min="3332" max="3332" width="21.85546875" style="7" customWidth="1"/>
    <col min="3333" max="3333" width="19.42578125" style="7" customWidth="1"/>
    <col min="3334" max="3334" width="18.28515625" style="7" customWidth="1"/>
    <col min="3335" max="3335" width="2.7109375" style="7" customWidth="1"/>
    <col min="3336" max="3336" width="9.7109375" style="7" customWidth="1"/>
    <col min="3337" max="3337" width="2.7109375" style="7" customWidth="1"/>
    <col min="3338" max="3585" width="11.42578125" style="7"/>
    <col min="3586" max="3586" width="5.140625" style="7" customWidth="1"/>
    <col min="3587" max="3587" width="30.7109375" style="7" customWidth="1"/>
    <col min="3588" max="3588" width="21.85546875" style="7" customWidth="1"/>
    <col min="3589" max="3589" width="19.42578125" style="7" customWidth="1"/>
    <col min="3590" max="3590" width="18.28515625" style="7" customWidth="1"/>
    <col min="3591" max="3591" width="2.7109375" style="7" customWidth="1"/>
    <col min="3592" max="3592" width="9.7109375" style="7" customWidth="1"/>
    <col min="3593" max="3593" width="2.7109375" style="7" customWidth="1"/>
    <col min="3594" max="3841" width="11.42578125" style="7"/>
    <col min="3842" max="3842" width="5.140625" style="7" customWidth="1"/>
    <col min="3843" max="3843" width="30.7109375" style="7" customWidth="1"/>
    <col min="3844" max="3844" width="21.85546875" style="7" customWidth="1"/>
    <col min="3845" max="3845" width="19.42578125" style="7" customWidth="1"/>
    <col min="3846" max="3846" width="18.28515625" style="7" customWidth="1"/>
    <col min="3847" max="3847" width="2.7109375" style="7" customWidth="1"/>
    <col min="3848" max="3848" width="9.7109375" style="7" customWidth="1"/>
    <col min="3849" max="3849" width="2.7109375" style="7" customWidth="1"/>
    <col min="3850" max="4097" width="11.42578125" style="7"/>
    <col min="4098" max="4098" width="5.140625" style="7" customWidth="1"/>
    <col min="4099" max="4099" width="30.7109375" style="7" customWidth="1"/>
    <col min="4100" max="4100" width="21.85546875" style="7" customWidth="1"/>
    <col min="4101" max="4101" width="19.42578125" style="7" customWidth="1"/>
    <col min="4102" max="4102" width="18.28515625" style="7" customWidth="1"/>
    <col min="4103" max="4103" width="2.7109375" style="7" customWidth="1"/>
    <col min="4104" max="4104" width="9.7109375" style="7" customWidth="1"/>
    <col min="4105" max="4105" width="2.7109375" style="7" customWidth="1"/>
    <col min="4106" max="4353" width="11.42578125" style="7"/>
    <col min="4354" max="4354" width="5.140625" style="7" customWidth="1"/>
    <col min="4355" max="4355" width="30.7109375" style="7" customWidth="1"/>
    <col min="4356" max="4356" width="21.85546875" style="7" customWidth="1"/>
    <col min="4357" max="4357" width="19.42578125" style="7" customWidth="1"/>
    <col min="4358" max="4358" width="18.28515625" style="7" customWidth="1"/>
    <col min="4359" max="4359" width="2.7109375" style="7" customWidth="1"/>
    <col min="4360" max="4360" width="9.7109375" style="7" customWidth="1"/>
    <col min="4361" max="4361" width="2.7109375" style="7" customWidth="1"/>
    <col min="4362" max="4609" width="11.42578125" style="7"/>
    <col min="4610" max="4610" width="5.140625" style="7" customWidth="1"/>
    <col min="4611" max="4611" width="30.7109375" style="7" customWidth="1"/>
    <col min="4612" max="4612" width="21.85546875" style="7" customWidth="1"/>
    <col min="4613" max="4613" width="19.42578125" style="7" customWidth="1"/>
    <col min="4614" max="4614" width="18.28515625" style="7" customWidth="1"/>
    <col min="4615" max="4615" width="2.7109375" style="7" customWidth="1"/>
    <col min="4616" max="4616" width="9.7109375" style="7" customWidth="1"/>
    <col min="4617" max="4617" width="2.7109375" style="7" customWidth="1"/>
    <col min="4618" max="4865" width="11.42578125" style="7"/>
    <col min="4866" max="4866" width="5.140625" style="7" customWidth="1"/>
    <col min="4867" max="4867" width="30.7109375" style="7" customWidth="1"/>
    <col min="4868" max="4868" width="21.85546875" style="7" customWidth="1"/>
    <col min="4869" max="4869" width="19.42578125" style="7" customWidth="1"/>
    <col min="4870" max="4870" width="18.28515625" style="7" customWidth="1"/>
    <col min="4871" max="4871" width="2.7109375" style="7" customWidth="1"/>
    <col min="4872" max="4872" width="9.7109375" style="7" customWidth="1"/>
    <col min="4873" max="4873" width="2.7109375" style="7" customWidth="1"/>
    <col min="4874" max="5121" width="11.42578125" style="7"/>
    <col min="5122" max="5122" width="5.140625" style="7" customWidth="1"/>
    <col min="5123" max="5123" width="30.7109375" style="7" customWidth="1"/>
    <col min="5124" max="5124" width="21.85546875" style="7" customWidth="1"/>
    <col min="5125" max="5125" width="19.42578125" style="7" customWidth="1"/>
    <col min="5126" max="5126" width="18.28515625" style="7" customWidth="1"/>
    <col min="5127" max="5127" width="2.7109375" style="7" customWidth="1"/>
    <col min="5128" max="5128" width="9.7109375" style="7" customWidth="1"/>
    <col min="5129" max="5129" width="2.7109375" style="7" customWidth="1"/>
    <col min="5130" max="5377" width="11.42578125" style="7"/>
    <col min="5378" max="5378" width="5.140625" style="7" customWidth="1"/>
    <col min="5379" max="5379" width="30.7109375" style="7" customWidth="1"/>
    <col min="5380" max="5380" width="21.85546875" style="7" customWidth="1"/>
    <col min="5381" max="5381" width="19.42578125" style="7" customWidth="1"/>
    <col min="5382" max="5382" width="18.28515625" style="7" customWidth="1"/>
    <col min="5383" max="5383" width="2.7109375" style="7" customWidth="1"/>
    <col min="5384" max="5384" width="9.7109375" style="7" customWidth="1"/>
    <col min="5385" max="5385" width="2.7109375" style="7" customWidth="1"/>
    <col min="5386" max="5633" width="11.42578125" style="7"/>
    <col min="5634" max="5634" width="5.140625" style="7" customWidth="1"/>
    <col min="5635" max="5635" width="30.7109375" style="7" customWidth="1"/>
    <col min="5636" max="5636" width="21.85546875" style="7" customWidth="1"/>
    <col min="5637" max="5637" width="19.42578125" style="7" customWidth="1"/>
    <col min="5638" max="5638" width="18.28515625" style="7" customWidth="1"/>
    <col min="5639" max="5639" width="2.7109375" style="7" customWidth="1"/>
    <col min="5640" max="5640" width="9.7109375" style="7" customWidth="1"/>
    <col min="5641" max="5641" width="2.7109375" style="7" customWidth="1"/>
    <col min="5642" max="5889" width="11.42578125" style="7"/>
    <col min="5890" max="5890" width="5.140625" style="7" customWidth="1"/>
    <col min="5891" max="5891" width="30.7109375" style="7" customWidth="1"/>
    <col min="5892" max="5892" width="21.85546875" style="7" customWidth="1"/>
    <col min="5893" max="5893" width="19.42578125" style="7" customWidth="1"/>
    <col min="5894" max="5894" width="18.28515625" style="7" customWidth="1"/>
    <col min="5895" max="5895" width="2.7109375" style="7" customWidth="1"/>
    <col min="5896" max="5896" width="9.7109375" style="7" customWidth="1"/>
    <col min="5897" max="5897" width="2.7109375" style="7" customWidth="1"/>
    <col min="5898" max="6145" width="11.42578125" style="7"/>
    <col min="6146" max="6146" width="5.140625" style="7" customWidth="1"/>
    <col min="6147" max="6147" width="30.7109375" style="7" customWidth="1"/>
    <col min="6148" max="6148" width="21.85546875" style="7" customWidth="1"/>
    <col min="6149" max="6149" width="19.42578125" style="7" customWidth="1"/>
    <col min="6150" max="6150" width="18.28515625" style="7" customWidth="1"/>
    <col min="6151" max="6151" width="2.7109375" style="7" customWidth="1"/>
    <col min="6152" max="6152" width="9.7109375" style="7" customWidth="1"/>
    <col min="6153" max="6153" width="2.7109375" style="7" customWidth="1"/>
    <col min="6154" max="6401" width="11.42578125" style="7"/>
    <col min="6402" max="6402" width="5.140625" style="7" customWidth="1"/>
    <col min="6403" max="6403" width="30.7109375" style="7" customWidth="1"/>
    <col min="6404" max="6404" width="21.85546875" style="7" customWidth="1"/>
    <col min="6405" max="6405" width="19.42578125" style="7" customWidth="1"/>
    <col min="6406" max="6406" width="18.28515625" style="7" customWidth="1"/>
    <col min="6407" max="6407" width="2.7109375" style="7" customWidth="1"/>
    <col min="6408" max="6408" width="9.7109375" style="7" customWidth="1"/>
    <col min="6409" max="6409" width="2.7109375" style="7" customWidth="1"/>
    <col min="6410" max="6657" width="11.42578125" style="7"/>
    <col min="6658" max="6658" width="5.140625" style="7" customWidth="1"/>
    <col min="6659" max="6659" width="30.7109375" style="7" customWidth="1"/>
    <col min="6660" max="6660" width="21.85546875" style="7" customWidth="1"/>
    <col min="6661" max="6661" width="19.42578125" style="7" customWidth="1"/>
    <col min="6662" max="6662" width="18.28515625" style="7" customWidth="1"/>
    <col min="6663" max="6663" width="2.7109375" style="7" customWidth="1"/>
    <col min="6664" max="6664" width="9.7109375" style="7" customWidth="1"/>
    <col min="6665" max="6665" width="2.7109375" style="7" customWidth="1"/>
    <col min="6666" max="6913" width="11.42578125" style="7"/>
    <col min="6914" max="6914" width="5.140625" style="7" customWidth="1"/>
    <col min="6915" max="6915" width="30.7109375" style="7" customWidth="1"/>
    <col min="6916" max="6916" width="21.85546875" style="7" customWidth="1"/>
    <col min="6917" max="6917" width="19.42578125" style="7" customWidth="1"/>
    <col min="6918" max="6918" width="18.28515625" style="7" customWidth="1"/>
    <col min="6919" max="6919" width="2.7109375" style="7" customWidth="1"/>
    <col min="6920" max="6920" width="9.7109375" style="7" customWidth="1"/>
    <col min="6921" max="6921" width="2.7109375" style="7" customWidth="1"/>
    <col min="6922" max="7169" width="11.42578125" style="7"/>
    <col min="7170" max="7170" width="5.140625" style="7" customWidth="1"/>
    <col min="7171" max="7171" width="30.7109375" style="7" customWidth="1"/>
    <col min="7172" max="7172" width="21.85546875" style="7" customWidth="1"/>
    <col min="7173" max="7173" width="19.42578125" style="7" customWidth="1"/>
    <col min="7174" max="7174" width="18.28515625" style="7" customWidth="1"/>
    <col min="7175" max="7175" width="2.7109375" style="7" customWidth="1"/>
    <col min="7176" max="7176" width="9.7109375" style="7" customWidth="1"/>
    <col min="7177" max="7177" width="2.7109375" style="7" customWidth="1"/>
    <col min="7178" max="7425" width="11.42578125" style="7"/>
    <col min="7426" max="7426" width="5.140625" style="7" customWidth="1"/>
    <col min="7427" max="7427" width="30.7109375" style="7" customWidth="1"/>
    <col min="7428" max="7428" width="21.85546875" style="7" customWidth="1"/>
    <col min="7429" max="7429" width="19.42578125" style="7" customWidth="1"/>
    <col min="7430" max="7430" width="18.28515625" style="7" customWidth="1"/>
    <col min="7431" max="7431" width="2.7109375" style="7" customWidth="1"/>
    <col min="7432" max="7432" width="9.7109375" style="7" customWidth="1"/>
    <col min="7433" max="7433" width="2.7109375" style="7" customWidth="1"/>
    <col min="7434" max="7681" width="11.42578125" style="7"/>
    <col min="7682" max="7682" width="5.140625" style="7" customWidth="1"/>
    <col min="7683" max="7683" width="30.7109375" style="7" customWidth="1"/>
    <col min="7684" max="7684" width="21.85546875" style="7" customWidth="1"/>
    <col min="7685" max="7685" width="19.42578125" style="7" customWidth="1"/>
    <col min="7686" max="7686" width="18.28515625" style="7" customWidth="1"/>
    <col min="7687" max="7687" width="2.7109375" style="7" customWidth="1"/>
    <col min="7688" max="7688" width="9.7109375" style="7" customWidth="1"/>
    <col min="7689" max="7689" width="2.7109375" style="7" customWidth="1"/>
    <col min="7690" max="7937" width="11.42578125" style="7"/>
    <col min="7938" max="7938" width="5.140625" style="7" customWidth="1"/>
    <col min="7939" max="7939" width="30.7109375" style="7" customWidth="1"/>
    <col min="7940" max="7940" width="21.85546875" style="7" customWidth="1"/>
    <col min="7941" max="7941" width="19.42578125" style="7" customWidth="1"/>
    <col min="7942" max="7942" width="18.28515625" style="7" customWidth="1"/>
    <col min="7943" max="7943" width="2.7109375" style="7" customWidth="1"/>
    <col min="7944" max="7944" width="9.7109375" style="7" customWidth="1"/>
    <col min="7945" max="7945" width="2.7109375" style="7" customWidth="1"/>
    <col min="7946" max="8193" width="11.42578125" style="7"/>
    <col min="8194" max="8194" width="5.140625" style="7" customWidth="1"/>
    <col min="8195" max="8195" width="30.7109375" style="7" customWidth="1"/>
    <col min="8196" max="8196" width="21.85546875" style="7" customWidth="1"/>
    <col min="8197" max="8197" width="19.42578125" style="7" customWidth="1"/>
    <col min="8198" max="8198" width="18.28515625" style="7" customWidth="1"/>
    <col min="8199" max="8199" width="2.7109375" style="7" customWidth="1"/>
    <col min="8200" max="8200" width="9.7109375" style="7" customWidth="1"/>
    <col min="8201" max="8201" width="2.7109375" style="7" customWidth="1"/>
    <col min="8202" max="8449" width="11.42578125" style="7"/>
    <col min="8450" max="8450" width="5.140625" style="7" customWidth="1"/>
    <col min="8451" max="8451" width="30.7109375" style="7" customWidth="1"/>
    <col min="8452" max="8452" width="21.85546875" style="7" customWidth="1"/>
    <col min="8453" max="8453" width="19.42578125" style="7" customWidth="1"/>
    <col min="8454" max="8454" width="18.28515625" style="7" customWidth="1"/>
    <col min="8455" max="8455" width="2.7109375" style="7" customWidth="1"/>
    <col min="8456" max="8456" width="9.7109375" style="7" customWidth="1"/>
    <col min="8457" max="8457" width="2.7109375" style="7" customWidth="1"/>
    <col min="8458" max="8705" width="11.42578125" style="7"/>
    <col min="8706" max="8706" width="5.140625" style="7" customWidth="1"/>
    <col min="8707" max="8707" width="30.7109375" style="7" customWidth="1"/>
    <col min="8708" max="8708" width="21.85546875" style="7" customWidth="1"/>
    <col min="8709" max="8709" width="19.42578125" style="7" customWidth="1"/>
    <col min="8710" max="8710" width="18.28515625" style="7" customWidth="1"/>
    <col min="8711" max="8711" width="2.7109375" style="7" customWidth="1"/>
    <col min="8712" max="8712" width="9.7109375" style="7" customWidth="1"/>
    <col min="8713" max="8713" width="2.7109375" style="7" customWidth="1"/>
    <col min="8714" max="8961" width="11.42578125" style="7"/>
    <col min="8962" max="8962" width="5.140625" style="7" customWidth="1"/>
    <col min="8963" max="8963" width="30.7109375" style="7" customWidth="1"/>
    <col min="8964" max="8964" width="21.85546875" style="7" customWidth="1"/>
    <col min="8965" max="8965" width="19.42578125" style="7" customWidth="1"/>
    <col min="8966" max="8966" width="18.28515625" style="7" customWidth="1"/>
    <col min="8967" max="8967" width="2.7109375" style="7" customWidth="1"/>
    <col min="8968" max="8968" width="9.7109375" style="7" customWidth="1"/>
    <col min="8969" max="8969" width="2.7109375" style="7" customWidth="1"/>
    <col min="8970" max="9217" width="11.42578125" style="7"/>
    <col min="9218" max="9218" width="5.140625" style="7" customWidth="1"/>
    <col min="9219" max="9219" width="30.7109375" style="7" customWidth="1"/>
    <col min="9220" max="9220" width="21.85546875" style="7" customWidth="1"/>
    <col min="9221" max="9221" width="19.42578125" style="7" customWidth="1"/>
    <col min="9222" max="9222" width="18.28515625" style="7" customWidth="1"/>
    <col min="9223" max="9223" width="2.7109375" style="7" customWidth="1"/>
    <col min="9224" max="9224" width="9.7109375" style="7" customWidth="1"/>
    <col min="9225" max="9225" width="2.7109375" style="7" customWidth="1"/>
    <col min="9226" max="9473" width="11.42578125" style="7"/>
    <col min="9474" max="9474" width="5.140625" style="7" customWidth="1"/>
    <col min="9475" max="9475" width="30.7109375" style="7" customWidth="1"/>
    <col min="9476" max="9476" width="21.85546875" style="7" customWidth="1"/>
    <col min="9477" max="9477" width="19.42578125" style="7" customWidth="1"/>
    <col min="9478" max="9478" width="18.28515625" style="7" customWidth="1"/>
    <col min="9479" max="9479" width="2.7109375" style="7" customWidth="1"/>
    <col min="9480" max="9480" width="9.7109375" style="7" customWidth="1"/>
    <col min="9481" max="9481" width="2.7109375" style="7" customWidth="1"/>
    <col min="9482" max="9729" width="11.42578125" style="7"/>
    <col min="9730" max="9730" width="5.140625" style="7" customWidth="1"/>
    <col min="9731" max="9731" width="30.7109375" style="7" customWidth="1"/>
    <col min="9732" max="9732" width="21.85546875" style="7" customWidth="1"/>
    <col min="9733" max="9733" width="19.42578125" style="7" customWidth="1"/>
    <col min="9734" max="9734" width="18.28515625" style="7" customWidth="1"/>
    <col min="9735" max="9735" width="2.7109375" style="7" customWidth="1"/>
    <col min="9736" max="9736" width="9.7109375" style="7" customWidth="1"/>
    <col min="9737" max="9737" width="2.7109375" style="7" customWidth="1"/>
    <col min="9738" max="9985" width="11.42578125" style="7"/>
    <col min="9986" max="9986" width="5.140625" style="7" customWidth="1"/>
    <col min="9987" max="9987" width="30.7109375" style="7" customWidth="1"/>
    <col min="9988" max="9988" width="21.85546875" style="7" customWidth="1"/>
    <col min="9989" max="9989" width="19.42578125" style="7" customWidth="1"/>
    <col min="9990" max="9990" width="18.28515625" style="7" customWidth="1"/>
    <col min="9991" max="9991" width="2.7109375" style="7" customWidth="1"/>
    <col min="9992" max="9992" width="9.7109375" style="7" customWidth="1"/>
    <col min="9993" max="9993" width="2.7109375" style="7" customWidth="1"/>
    <col min="9994" max="10241" width="11.42578125" style="7"/>
    <col min="10242" max="10242" width="5.140625" style="7" customWidth="1"/>
    <col min="10243" max="10243" width="30.7109375" style="7" customWidth="1"/>
    <col min="10244" max="10244" width="21.85546875" style="7" customWidth="1"/>
    <col min="10245" max="10245" width="19.42578125" style="7" customWidth="1"/>
    <col min="10246" max="10246" width="18.28515625" style="7" customWidth="1"/>
    <col min="10247" max="10247" width="2.7109375" style="7" customWidth="1"/>
    <col min="10248" max="10248" width="9.7109375" style="7" customWidth="1"/>
    <col min="10249" max="10249" width="2.7109375" style="7" customWidth="1"/>
    <col min="10250" max="10497" width="11.42578125" style="7"/>
    <col min="10498" max="10498" width="5.140625" style="7" customWidth="1"/>
    <col min="10499" max="10499" width="30.7109375" style="7" customWidth="1"/>
    <col min="10500" max="10500" width="21.85546875" style="7" customWidth="1"/>
    <col min="10501" max="10501" width="19.42578125" style="7" customWidth="1"/>
    <col min="10502" max="10502" width="18.28515625" style="7" customWidth="1"/>
    <col min="10503" max="10503" width="2.7109375" style="7" customWidth="1"/>
    <col min="10504" max="10504" width="9.7109375" style="7" customWidth="1"/>
    <col min="10505" max="10505" width="2.7109375" style="7" customWidth="1"/>
    <col min="10506" max="10753" width="11.42578125" style="7"/>
    <col min="10754" max="10754" width="5.140625" style="7" customWidth="1"/>
    <col min="10755" max="10755" width="30.7109375" style="7" customWidth="1"/>
    <col min="10756" max="10756" width="21.85546875" style="7" customWidth="1"/>
    <col min="10757" max="10757" width="19.42578125" style="7" customWidth="1"/>
    <col min="10758" max="10758" width="18.28515625" style="7" customWidth="1"/>
    <col min="10759" max="10759" width="2.7109375" style="7" customWidth="1"/>
    <col min="10760" max="10760" width="9.7109375" style="7" customWidth="1"/>
    <col min="10761" max="10761" width="2.7109375" style="7" customWidth="1"/>
    <col min="10762" max="11009" width="11.42578125" style="7"/>
    <col min="11010" max="11010" width="5.140625" style="7" customWidth="1"/>
    <col min="11011" max="11011" width="30.7109375" style="7" customWidth="1"/>
    <col min="11012" max="11012" width="21.85546875" style="7" customWidth="1"/>
    <col min="11013" max="11013" width="19.42578125" style="7" customWidth="1"/>
    <col min="11014" max="11014" width="18.28515625" style="7" customWidth="1"/>
    <col min="11015" max="11015" width="2.7109375" style="7" customWidth="1"/>
    <col min="11016" max="11016" width="9.7109375" style="7" customWidth="1"/>
    <col min="11017" max="11017" width="2.7109375" style="7" customWidth="1"/>
    <col min="11018" max="11265" width="11.42578125" style="7"/>
    <col min="11266" max="11266" width="5.140625" style="7" customWidth="1"/>
    <col min="11267" max="11267" width="30.7109375" style="7" customWidth="1"/>
    <col min="11268" max="11268" width="21.85546875" style="7" customWidth="1"/>
    <col min="11269" max="11269" width="19.42578125" style="7" customWidth="1"/>
    <col min="11270" max="11270" width="18.28515625" style="7" customWidth="1"/>
    <col min="11271" max="11271" width="2.7109375" style="7" customWidth="1"/>
    <col min="11272" max="11272" width="9.7109375" style="7" customWidth="1"/>
    <col min="11273" max="11273" width="2.7109375" style="7" customWidth="1"/>
    <col min="11274" max="11521" width="11.42578125" style="7"/>
    <col min="11522" max="11522" width="5.140625" style="7" customWidth="1"/>
    <col min="11523" max="11523" width="30.7109375" style="7" customWidth="1"/>
    <col min="11524" max="11524" width="21.85546875" style="7" customWidth="1"/>
    <col min="11525" max="11525" width="19.42578125" style="7" customWidth="1"/>
    <col min="11526" max="11526" width="18.28515625" style="7" customWidth="1"/>
    <col min="11527" max="11527" width="2.7109375" style="7" customWidth="1"/>
    <col min="11528" max="11528" width="9.7109375" style="7" customWidth="1"/>
    <col min="11529" max="11529" width="2.7109375" style="7" customWidth="1"/>
    <col min="11530" max="11777" width="11.42578125" style="7"/>
    <col min="11778" max="11778" width="5.140625" style="7" customWidth="1"/>
    <col min="11779" max="11779" width="30.7109375" style="7" customWidth="1"/>
    <col min="11780" max="11780" width="21.85546875" style="7" customWidth="1"/>
    <col min="11781" max="11781" width="19.42578125" style="7" customWidth="1"/>
    <col min="11782" max="11782" width="18.28515625" style="7" customWidth="1"/>
    <col min="11783" max="11783" width="2.7109375" style="7" customWidth="1"/>
    <col min="11784" max="11784" width="9.7109375" style="7" customWidth="1"/>
    <col min="11785" max="11785" width="2.7109375" style="7" customWidth="1"/>
    <col min="11786" max="12033" width="11.42578125" style="7"/>
    <col min="12034" max="12034" width="5.140625" style="7" customWidth="1"/>
    <col min="12035" max="12035" width="30.7109375" style="7" customWidth="1"/>
    <col min="12036" max="12036" width="21.85546875" style="7" customWidth="1"/>
    <col min="12037" max="12037" width="19.42578125" style="7" customWidth="1"/>
    <col min="12038" max="12038" width="18.28515625" style="7" customWidth="1"/>
    <col min="12039" max="12039" width="2.7109375" style="7" customWidth="1"/>
    <col min="12040" max="12040" width="9.7109375" style="7" customWidth="1"/>
    <col min="12041" max="12041" width="2.7109375" style="7" customWidth="1"/>
    <col min="12042" max="12289" width="11.42578125" style="7"/>
    <col min="12290" max="12290" width="5.140625" style="7" customWidth="1"/>
    <col min="12291" max="12291" width="30.7109375" style="7" customWidth="1"/>
    <col min="12292" max="12292" width="21.85546875" style="7" customWidth="1"/>
    <col min="12293" max="12293" width="19.42578125" style="7" customWidth="1"/>
    <col min="12294" max="12294" width="18.28515625" style="7" customWidth="1"/>
    <col min="12295" max="12295" width="2.7109375" style="7" customWidth="1"/>
    <col min="12296" max="12296" width="9.7109375" style="7" customWidth="1"/>
    <col min="12297" max="12297" width="2.7109375" style="7" customWidth="1"/>
    <col min="12298" max="12545" width="11.42578125" style="7"/>
    <col min="12546" max="12546" width="5.140625" style="7" customWidth="1"/>
    <col min="12547" max="12547" width="30.7109375" style="7" customWidth="1"/>
    <col min="12548" max="12548" width="21.85546875" style="7" customWidth="1"/>
    <col min="12549" max="12549" width="19.42578125" style="7" customWidth="1"/>
    <col min="12550" max="12550" width="18.28515625" style="7" customWidth="1"/>
    <col min="12551" max="12551" width="2.7109375" style="7" customWidth="1"/>
    <col min="12552" max="12552" width="9.7109375" style="7" customWidth="1"/>
    <col min="12553" max="12553" width="2.7109375" style="7" customWidth="1"/>
    <col min="12554" max="12801" width="11.42578125" style="7"/>
    <col min="12802" max="12802" width="5.140625" style="7" customWidth="1"/>
    <col min="12803" max="12803" width="30.7109375" style="7" customWidth="1"/>
    <col min="12804" max="12804" width="21.85546875" style="7" customWidth="1"/>
    <col min="12805" max="12805" width="19.42578125" style="7" customWidth="1"/>
    <col min="12806" max="12806" width="18.28515625" style="7" customWidth="1"/>
    <col min="12807" max="12807" width="2.7109375" style="7" customWidth="1"/>
    <col min="12808" max="12808" width="9.7109375" style="7" customWidth="1"/>
    <col min="12809" max="12809" width="2.7109375" style="7" customWidth="1"/>
    <col min="12810" max="13057" width="11.42578125" style="7"/>
    <col min="13058" max="13058" width="5.140625" style="7" customWidth="1"/>
    <col min="13059" max="13059" width="30.7109375" style="7" customWidth="1"/>
    <col min="13060" max="13060" width="21.85546875" style="7" customWidth="1"/>
    <col min="13061" max="13061" width="19.42578125" style="7" customWidth="1"/>
    <col min="13062" max="13062" width="18.28515625" style="7" customWidth="1"/>
    <col min="13063" max="13063" width="2.7109375" style="7" customWidth="1"/>
    <col min="13064" max="13064" width="9.7109375" style="7" customWidth="1"/>
    <col min="13065" max="13065" width="2.7109375" style="7" customWidth="1"/>
    <col min="13066" max="13313" width="11.42578125" style="7"/>
    <col min="13314" max="13314" width="5.140625" style="7" customWidth="1"/>
    <col min="13315" max="13315" width="30.7109375" style="7" customWidth="1"/>
    <col min="13316" max="13316" width="21.85546875" style="7" customWidth="1"/>
    <col min="13317" max="13317" width="19.42578125" style="7" customWidth="1"/>
    <col min="13318" max="13318" width="18.28515625" style="7" customWidth="1"/>
    <col min="13319" max="13319" width="2.7109375" style="7" customWidth="1"/>
    <col min="13320" max="13320" width="9.7109375" style="7" customWidth="1"/>
    <col min="13321" max="13321" width="2.7109375" style="7" customWidth="1"/>
    <col min="13322" max="13569" width="11.42578125" style="7"/>
    <col min="13570" max="13570" width="5.140625" style="7" customWidth="1"/>
    <col min="13571" max="13571" width="30.7109375" style="7" customWidth="1"/>
    <col min="13572" max="13572" width="21.85546875" style="7" customWidth="1"/>
    <col min="13573" max="13573" width="19.42578125" style="7" customWidth="1"/>
    <col min="13574" max="13574" width="18.28515625" style="7" customWidth="1"/>
    <col min="13575" max="13575" width="2.7109375" style="7" customWidth="1"/>
    <col min="13576" max="13576" width="9.7109375" style="7" customWidth="1"/>
    <col min="13577" max="13577" width="2.7109375" style="7" customWidth="1"/>
    <col min="13578" max="13825" width="11.42578125" style="7"/>
    <col min="13826" max="13826" width="5.140625" style="7" customWidth="1"/>
    <col min="13827" max="13827" width="30.7109375" style="7" customWidth="1"/>
    <col min="13828" max="13828" width="21.85546875" style="7" customWidth="1"/>
    <col min="13829" max="13829" width="19.42578125" style="7" customWidth="1"/>
    <col min="13830" max="13830" width="18.28515625" style="7" customWidth="1"/>
    <col min="13831" max="13831" width="2.7109375" style="7" customWidth="1"/>
    <col min="13832" max="13832" width="9.7109375" style="7" customWidth="1"/>
    <col min="13833" max="13833" width="2.7109375" style="7" customWidth="1"/>
    <col min="13834" max="14081" width="11.42578125" style="7"/>
    <col min="14082" max="14082" width="5.140625" style="7" customWidth="1"/>
    <col min="14083" max="14083" width="30.7109375" style="7" customWidth="1"/>
    <col min="14084" max="14084" width="21.85546875" style="7" customWidth="1"/>
    <col min="14085" max="14085" width="19.42578125" style="7" customWidth="1"/>
    <col min="14086" max="14086" width="18.28515625" style="7" customWidth="1"/>
    <col min="14087" max="14087" width="2.7109375" style="7" customWidth="1"/>
    <col min="14088" max="14088" width="9.7109375" style="7" customWidth="1"/>
    <col min="14089" max="14089" width="2.7109375" style="7" customWidth="1"/>
    <col min="14090" max="14337" width="11.42578125" style="7"/>
    <col min="14338" max="14338" width="5.140625" style="7" customWidth="1"/>
    <col min="14339" max="14339" width="30.7109375" style="7" customWidth="1"/>
    <col min="14340" max="14340" width="21.85546875" style="7" customWidth="1"/>
    <col min="14341" max="14341" width="19.42578125" style="7" customWidth="1"/>
    <col min="14342" max="14342" width="18.28515625" style="7" customWidth="1"/>
    <col min="14343" max="14343" width="2.7109375" style="7" customWidth="1"/>
    <col min="14344" max="14344" width="9.7109375" style="7" customWidth="1"/>
    <col min="14345" max="14345" width="2.7109375" style="7" customWidth="1"/>
    <col min="14346" max="14593" width="11.42578125" style="7"/>
    <col min="14594" max="14594" width="5.140625" style="7" customWidth="1"/>
    <col min="14595" max="14595" width="30.7109375" style="7" customWidth="1"/>
    <col min="14596" max="14596" width="21.85546875" style="7" customWidth="1"/>
    <col min="14597" max="14597" width="19.42578125" style="7" customWidth="1"/>
    <col min="14598" max="14598" width="18.28515625" style="7" customWidth="1"/>
    <col min="14599" max="14599" width="2.7109375" style="7" customWidth="1"/>
    <col min="14600" max="14600" width="9.7109375" style="7" customWidth="1"/>
    <col min="14601" max="14601" width="2.7109375" style="7" customWidth="1"/>
    <col min="14602" max="14849" width="11.42578125" style="7"/>
    <col min="14850" max="14850" width="5.140625" style="7" customWidth="1"/>
    <col min="14851" max="14851" width="30.7109375" style="7" customWidth="1"/>
    <col min="14852" max="14852" width="21.85546875" style="7" customWidth="1"/>
    <col min="14853" max="14853" width="19.42578125" style="7" customWidth="1"/>
    <col min="14854" max="14854" width="18.28515625" style="7" customWidth="1"/>
    <col min="14855" max="14855" width="2.7109375" style="7" customWidth="1"/>
    <col min="14856" max="14856" width="9.7109375" style="7" customWidth="1"/>
    <col min="14857" max="14857" width="2.7109375" style="7" customWidth="1"/>
    <col min="14858" max="15105" width="11.42578125" style="7"/>
    <col min="15106" max="15106" width="5.140625" style="7" customWidth="1"/>
    <col min="15107" max="15107" width="30.7109375" style="7" customWidth="1"/>
    <col min="15108" max="15108" width="21.85546875" style="7" customWidth="1"/>
    <col min="15109" max="15109" width="19.42578125" style="7" customWidth="1"/>
    <col min="15110" max="15110" width="18.28515625" style="7" customWidth="1"/>
    <col min="15111" max="15111" width="2.7109375" style="7" customWidth="1"/>
    <col min="15112" max="15112" width="9.7109375" style="7" customWidth="1"/>
    <col min="15113" max="15113" width="2.7109375" style="7" customWidth="1"/>
    <col min="15114" max="15361" width="11.42578125" style="7"/>
    <col min="15362" max="15362" width="5.140625" style="7" customWidth="1"/>
    <col min="15363" max="15363" width="30.7109375" style="7" customWidth="1"/>
    <col min="15364" max="15364" width="21.85546875" style="7" customWidth="1"/>
    <col min="15365" max="15365" width="19.42578125" style="7" customWidth="1"/>
    <col min="15366" max="15366" width="18.28515625" style="7" customWidth="1"/>
    <col min="15367" max="15367" width="2.7109375" style="7" customWidth="1"/>
    <col min="15368" max="15368" width="9.7109375" style="7" customWidth="1"/>
    <col min="15369" max="15369" width="2.7109375" style="7" customWidth="1"/>
    <col min="15370" max="15617" width="11.42578125" style="7"/>
    <col min="15618" max="15618" width="5.140625" style="7" customWidth="1"/>
    <col min="15619" max="15619" width="30.7109375" style="7" customWidth="1"/>
    <col min="15620" max="15620" width="21.85546875" style="7" customWidth="1"/>
    <col min="15621" max="15621" width="19.42578125" style="7" customWidth="1"/>
    <col min="15622" max="15622" width="18.28515625" style="7" customWidth="1"/>
    <col min="15623" max="15623" width="2.7109375" style="7" customWidth="1"/>
    <col min="15624" max="15624" width="9.7109375" style="7" customWidth="1"/>
    <col min="15625" max="15625" width="2.7109375" style="7" customWidth="1"/>
    <col min="15626" max="15873" width="11.42578125" style="7"/>
    <col min="15874" max="15874" width="5.140625" style="7" customWidth="1"/>
    <col min="15875" max="15875" width="30.7109375" style="7" customWidth="1"/>
    <col min="15876" max="15876" width="21.85546875" style="7" customWidth="1"/>
    <col min="15877" max="15877" width="19.42578125" style="7" customWidth="1"/>
    <col min="15878" max="15878" width="18.28515625" style="7" customWidth="1"/>
    <col min="15879" max="15879" width="2.7109375" style="7" customWidth="1"/>
    <col min="15880" max="15880" width="9.7109375" style="7" customWidth="1"/>
    <col min="15881" max="15881" width="2.7109375" style="7" customWidth="1"/>
    <col min="15882" max="16129" width="11.42578125" style="7"/>
    <col min="16130" max="16130" width="5.140625" style="7" customWidth="1"/>
    <col min="16131" max="16131" width="30.7109375" style="7" customWidth="1"/>
    <col min="16132" max="16132" width="21.85546875" style="7" customWidth="1"/>
    <col min="16133" max="16133" width="19.42578125" style="7" customWidth="1"/>
    <col min="16134" max="16134" width="18.28515625" style="7" customWidth="1"/>
    <col min="16135" max="16135" width="2.7109375" style="7" customWidth="1"/>
    <col min="16136" max="16136" width="9.7109375" style="7" customWidth="1"/>
    <col min="16137" max="16137" width="2.7109375" style="7" customWidth="1"/>
    <col min="16138" max="16384" width="11.42578125" style="7"/>
  </cols>
  <sheetData>
    <row r="1" spans="1:23" s="146" customFormat="1" ht="15" x14ac:dyDescent="0.25">
      <c r="A1" s="397" t="s">
        <v>64</v>
      </c>
      <c r="B1" s="397"/>
      <c r="C1" s="398"/>
      <c r="D1" s="398"/>
      <c r="E1" s="142"/>
      <c r="F1" s="142"/>
      <c r="G1" s="143" t="s">
        <v>35</v>
      </c>
      <c r="H1" s="144">
        <f>H28+H43+H59+H63+H76+H281</f>
        <v>0</v>
      </c>
      <c r="I1" s="142"/>
      <c r="J1" s="145"/>
      <c r="K1" s="145"/>
      <c r="L1" s="145"/>
      <c r="M1" s="15" t="s">
        <v>121</v>
      </c>
      <c r="N1" s="145"/>
      <c r="O1" s="145"/>
      <c r="P1" s="145"/>
      <c r="Q1" s="145"/>
      <c r="R1" s="206"/>
      <c r="S1" s="15">
        <f>'1 - Media Publicity'!$S$1</f>
        <v>2021</v>
      </c>
      <c r="T1" s="16">
        <f>'1 - Media Publicity'!$T$1</f>
        <v>44197</v>
      </c>
      <c r="U1" s="16">
        <f>'1 - Media Publicity'!$U$1</f>
        <v>44561</v>
      </c>
      <c r="V1" s="66"/>
      <c r="W1" s="66"/>
    </row>
    <row r="2" spans="1:23" s="67" customFormat="1" x14ac:dyDescent="0.2">
      <c r="A2" s="371" t="s">
        <v>360</v>
      </c>
      <c r="B2" s="368"/>
      <c r="C2" s="368"/>
      <c r="D2" s="368"/>
      <c r="E2" s="368"/>
      <c r="F2" s="56"/>
      <c r="G2" s="64"/>
      <c r="H2" s="81"/>
      <c r="I2" s="64"/>
      <c r="J2" s="3"/>
      <c r="K2" s="3"/>
      <c r="L2" s="3"/>
      <c r="M2" s="15" t="s">
        <v>122</v>
      </c>
      <c r="N2" s="3"/>
      <c r="O2" s="3"/>
      <c r="P2" s="3"/>
      <c r="Q2" s="3"/>
      <c r="R2" s="3"/>
      <c r="S2" s="3"/>
      <c r="T2" s="66"/>
      <c r="U2" s="66"/>
      <c r="V2" s="66"/>
      <c r="W2" s="66"/>
    </row>
    <row r="3" spans="1:23" s="67" customFormat="1" x14ac:dyDescent="0.2">
      <c r="A3" s="74"/>
      <c r="B3" s="29"/>
      <c r="C3" s="29"/>
      <c r="D3" s="29"/>
      <c r="E3" s="29"/>
      <c r="F3" s="56"/>
      <c r="G3" s="64"/>
      <c r="H3" s="81"/>
      <c r="I3" s="64"/>
      <c r="J3" s="3"/>
      <c r="K3" s="3"/>
      <c r="L3" s="3"/>
      <c r="M3" s="15"/>
      <c r="N3" s="3"/>
      <c r="O3" s="3"/>
      <c r="P3" s="3"/>
      <c r="Q3" s="3"/>
      <c r="R3" s="3"/>
      <c r="S3" s="3"/>
      <c r="T3" s="66"/>
      <c r="U3" s="66"/>
      <c r="V3" s="66"/>
      <c r="W3" s="66"/>
    </row>
    <row r="4" spans="1:23" ht="52.5" customHeight="1" x14ac:dyDescent="0.2">
      <c r="A4" s="57" t="s">
        <v>109</v>
      </c>
      <c r="B4" s="369" t="s">
        <v>550</v>
      </c>
      <c r="C4" s="369"/>
      <c r="D4" s="369"/>
      <c r="E4" s="369"/>
      <c r="F4" s="369"/>
      <c r="G4" s="368"/>
      <c r="H4" s="368"/>
      <c r="I4" s="29"/>
      <c r="J4" s="3"/>
      <c r="K4" s="3"/>
      <c r="L4" s="3"/>
      <c r="M4" s="3"/>
      <c r="N4" s="3"/>
      <c r="O4" s="3"/>
      <c r="P4" s="3"/>
      <c r="Q4" s="3"/>
      <c r="R4" s="3"/>
      <c r="S4" s="3"/>
      <c r="T4" s="3"/>
      <c r="U4" s="66"/>
      <c r="V4" s="66"/>
      <c r="W4" s="66"/>
    </row>
    <row r="5" spans="1:23" ht="12.75" customHeight="1" x14ac:dyDescent="0.2">
      <c r="A5" s="64"/>
      <c r="B5" s="29"/>
      <c r="C5" s="64" t="s">
        <v>403</v>
      </c>
      <c r="D5" s="69" t="s">
        <v>96</v>
      </c>
      <c r="E5" s="69"/>
      <c r="F5" s="69"/>
      <c r="G5" s="29"/>
      <c r="H5" s="69" t="s">
        <v>49</v>
      </c>
      <c r="I5" s="29"/>
      <c r="J5" s="3"/>
      <c r="K5" s="3"/>
      <c r="L5" s="3"/>
      <c r="M5" s="3"/>
      <c r="N5" s="3"/>
      <c r="O5" s="3"/>
      <c r="P5" s="3"/>
      <c r="Q5" s="3"/>
      <c r="R5" s="3"/>
      <c r="S5" s="3"/>
      <c r="T5" s="3"/>
      <c r="U5" s="66"/>
      <c r="V5" s="66"/>
      <c r="W5" s="66"/>
    </row>
    <row r="6" spans="1:23" ht="0.6" customHeight="1" x14ac:dyDescent="0.2">
      <c r="A6" s="64"/>
      <c r="B6" s="64"/>
      <c r="C6" s="29"/>
      <c r="D6" s="69"/>
      <c r="E6" s="69"/>
      <c r="F6" s="69"/>
      <c r="G6" s="29"/>
      <c r="H6" s="69"/>
      <c r="I6" s="29"/>
      <c r="J6" s="3"/>
      <c r="K6" s="3"/>
      <c r="L6" s="3"/>
      <c r="M6" s="3"/>
      <c r="N6" s="3"/>
      <c r="O6" s="3"/>
      <c r="P6" s="3"/>
      <c r="Q6" s="3"/>
      <c r="R6" s="3"/>
      <c r="S6" s="3"/>
      <c r="T6" s="3"/>
      <c r="U6" s="66"/>
      <c r="V6" s="66"/>
      <c r="W6" s="66"/>
    </row>
    <row r="7" spans="1:23" x14ac:dyDescent="0.2">
      <c r="A7" s="29"/>
      <c r="B7" s="59">
        <v>1</v>
      </c>
      <c r="C7" s="182"/>
      <c r="D7" s="82"/>
      <c r="E7" s="56"/>
      <c r="F7" s="56"/>
      <c r="G7" s="29"/>
      <c r="H7" s="63">
        <f>IF(C7=0,0,D7)</f>
        <v>0</v>
      </c>
      <c r="I7" s="29"/>
      <c r="J7" s="3"/>
      <c r="K7" s="3"/>
      <c r="L7" s="3"/>
      <c r="M7" s="76"/>
      <c r="N7" s="3"/>
      <c r="O7" s="3"/>
      <c r="P7" s="3"/>
      <c r="Q7" s="3"/>
      <c r="R7" s="3"/>
      <c r="S7" s="3"/>
      <c r="T7" s="3"/>
      <c r="U7" s="66"/>
      <c r="V7" s="66"/>
      <c r="W7" s="66"/>
    </row>
    <row r="8" spans="1:23" x14ac:dyDescent="0.2">
      <c r="A8" s="29"/>
      <c r="B8" s="59">
        <v>2</v>
      </c>
      <c r="C8" s="182"/>
      <c r="D8" s="82"/>
      <c r="E8" s="56"/>
      <c r="F8" s="56"/>
      <c r="G8" s="29"/>
      <c r="H8" s="63">
        <f t="shared" ref="H8:H26" si="0">IF(C8=0,0,D8)</f>
        <v>0</v>
      </c>
      <c r="I8" s="29"/>
      <c r="J8" s="76"/>
      <c r="K8" s="3"/>
      <c r="L8" s="3"/>
      <c r="M8" s="15" t="s">
        <v>489</v>
      </c>
      <c r="N8" s="3"/>
      <c r="O8" s="3"/>
      <c r="P8" s="3"/>
      <c r="Q8" s="3"/>
      <c r="R8" s="3"/>
      <c r="S8" s="3"/>
      <c r="T8" s="3"/>
      <c r="U8" s="66"/>
      <c r="V8" s="66"/>
      <c r="W8" s="66"/>
    </row>
    <row r="9" spans="1:23" x14ac:dyDescent="0.2">
      <c r="A9" s="29"/>
      <c r="B9" s="59">
        <v>3</v>
      </c>
      <c r="C9" s="182"/>
      <c r="D9" s="82"/>
      <c r="E9" s="56"/>
      <c r="F9" s="56"/>
      <c r="G9" s="29"/>
      <c r="H9" s="63">
        <f t="shared" si="0"/>
        <v>0</v>
      </c>
      <c r="I9" s="29"/>
      <c r="J9" s="3"/>
      <c r="K9" s="3"/>
      <c r="L9" s="3"/>
      <c r="M9" s="15" t="s">
        <v>490</v>
      </c>
      <c r="N9" s="3"/>
      <c r="O9" s="3"/>
      <c r="P9" s="3"/>
      <c r="Q9" s="3"/>
      <c r="R9" s="3"/>
      <c r="S9" s="3"/>
      <c r="T9" s="3"/>
      <c r="U9" s="66"/>
      <c r="V9" s="66"/>
      <c r="W9" s="66"/>
    </row>
    <row r="10" spans="1:23" x14ac:dyDescent="0.2">
      <c r="A10" s="29"/>
      <c r="B10" s="59">
        <v>4</v>
      </c>
      <c r="C10" s="182"/>
      <c r="D10" s="82"/>
      <c r="E10" s="56"/>
      <c r="F10" s="56"/>
      <c r="G10" s="29"/>
      <c r="H10" s="63">
        <f t="shared" si="0"/>
        <v>0</v>
      </c>
      <c r="I10" s="29"/>
      <c r="J10" s="3"/>
      <c r="K10" s="3"/>
      <c r="L10" s="3"/>
      <c r="M10" s="15" t="s">
        <v>404</v>
      </c>
      <c r="N10" s="3"/>
      <c r="O10" s="3"/>
      <c r="P10" s="3"/>
      <c r="Q10" s="3"/>
      <c r="R10" s="3"/>
      <c r="S10" s="3"/>
      <c r="T10" s="3"/>
      <c r="U10" s="66"/>
      <c r="V10" s="66"/>
      <c r="W10" s="66"/>
    </row>
    <row r="11" spans="1:23" x14ac:dyDescent="0.2">
      <c r="A11" s="29"/>
      <c r="B11" s="59">
        <v>5</v>
      </c>
      <c r="C11" s="182"/>
      <c r="D11" s="82"/>
      <c r="E11" s="56"/>
      <c r="F11" s="56"/>
      <c r="G11" s="29"/>
      <c r="H11" s="63">
        <f t="shared" si="0"/>
        <v>0</v>
      </c>
      <c r="I11" s="29"/>
      <c r="J11" s="76"/>
      <c r="K11" s="3"/>
      <c r="L11" s="3"/>
      <c r="M11" s="15" t="s">
        <v>491</v>
      </c>
      <c r="N11" s="3"/>
      <c r="O11" s="3"/>
      <c r="P11" s="3"/>
      <c r="Q11" s="3"/>
      <c r="R11" s="3"/>
      <c r="S11" s="3"/>
      <c r="T11" s="3"/>
      <c r="U11" s="66"/>
      <c r="V11" s="66"/>
      <c r="W11" s="66"/>
    </row>
    <row r="12" spans="1:23" x14ac:dyDescent="0.2">
      <c r="A12" s="29"/>
      <c r="B12" s="59">
        <v>6</v>
      </c>
      <c r="C12" s="182"/>
      <c r="D12" s="82"/>
      <c r="E12" s="56"/>
      <c r="F12" s="56"/>
      <c r="G12" s="29"/>
      <c r="H12" s="63">
        <f t="shared" si="0"/>
        <v>0</v>
      </c>
      <c r="I12" s="29"/>
      <c r="J12" s="3"/>
      <c r="K12" s="3"/>
      <c r="L12" s="3"/>
      <c r="M12" s="15" t="s">
        <v>492</v>
      </c>
      <c r="N12" s="3"/>
      <c r="O12" s="3"/>
      <c r="P12" s="3"/>
      <c r="Q12" s="3"/>
      <c r="R12" s="3"/>
      <c r="S12" s="3"/>
      <c r="T12" s="3"/>
      <c r="U12" s="66"/>
      <c r="V12" s="66"/>
      <c r="W12" s="66"/>
    </row>
    <row r="13" spans="1:23" x14ac:dyDescent="0.2">
      <c r="A13" s="29"/>
      <c r="B13" s="59">
        <v>7</v>
      </c>
      <c r="C13" s="182"/>
      <c r="D13" s="82"/>
      <c r="E13" s="56"/>
      <c r="F13" s="56"/>
      <c r="G13" s="29"/>
      <c r="H13" s="63">
        <f t="shared" si="0"/>
        <v>0</v>
      </c>
      <c r="I13" s="29"/>
      <c r="J13" s="3"/>
      <c r="K13" s="3"/>
      <c r="L13" s="3"/>
      <c r="M13" s="15" t="s">
        <v>493</v>
      </c>
      <c r="N13" s="3"/>
      <c r="O13" s="3"/>
      <c r="P13" s="3"/>
      <c r="Q13" s="3"/>
      <c r="R13" s="3"/>
      <c r="S13" s="3"/>
      <c r="T13" s="3"/>
      <c r="U13" s="66"/>
      <c r="V13" s="66"/>
      <c r="W13" s="66"/>
    </row>
    <row r="14" spans="1:23" x14ac:dyDescent="0.2">
      <c r="A14" s="29"/>
      <c r="B14" s="59">
        <v>8</v>
      </c>
      <c r="C14" s="182"/>
      <c r="D14" s="82"/>
      <c r="E14" s="56"/>
      <c r="F14" s="56"/>
      <c r="G14" s="29"/>
      <c r="H14" s="63">
        <f t="shared" si="0"/>
        <v>0</v>
      </c>
      <c r="I14" s="29"/>
      <c r="J14" s="3"/>
      <c r="K14" s="3"/>
      <c r="L14" s="3"/>
      <c r="M14" s="15" t="s">
        <v>494</v>
      </c>
      <c r="N14" s="3"/>
      <c r="O14" s="3"/>
      <c r="P14" s="3"/>
      <c r="Q14" s="3"/>
      <c r="R14" s="3"/>
      <c r="S14" s="3"/>
      <c r="T14" s="3"/>
      <c r="U14" s="66"/>
      <c r="V14" s="66"/>
      <c r="W14" s="66"/>
    </row>
    <row r="15" spans="1:23" x14ac:dyDescent="0.2">
      <c r="A15" s="29"/>
      <c r="B15" s="59">
        <v>9</v>
      </c>
      <c r="C15" s="182"/>
      <c r="D15" s="82"/>
      <c r="E15" s="56"/>
      <c r="F15" s="56"/>
      <c r="G15" s="29"/>
      <c r="H15" s="63">
        <f t="shared" si="0"/>
        <v>0</v>
      </c>
      <c r="I15" s="29"/>
      <c r="J15" s="3"/>
      <c r="K15" s="3"/>
      <c r="L15" s="3"/>
      <c r="M15" s="15" t="s">
        <v>495</v>
      </c>
      <c r="N15" s="3"/>
      <c r="O15" s="3"/>
      <c r="P15" s="3"/>
      <c r="Q15" s="3"/>
      <c r="R15" s="3"/>
      <c r="S15" s="3"/>
      <c r="T15" s="3"/>
      <c r="U15" s="66"/>
      <c r="V15" s="66"/>
      <c r="W15" s="66"/>
    </row>
    <row r="16" spans="1:23" x14ac:dyDescent="0.2">
      <c r="A16" s="29"/>
      <c r="B16" s="59">
        <v>10</v>
      </c>
      <c r="C16" s="182"/>
      <c r="D16" s="82"/>
      <c r="E16" s="56"/>
      <c r="F16" s="56"/>
      <c r="G16" s="29"/>
      <c r="H16" s="63">
        <f t="shared" si="0"/>
        <v>0</v>
      </c>
      <c r="I16" s="29"/>
      <c r="J16" s="3"/>
      <c r="K16" s="3"/>
      <c r="L16" s="3"/>
      <c r="M16" s="15" t="s">
        <v>496</v>
      </c>
      <c r="N16" s="3"/>
      <c r="O16" s="3"/>
      <c r="P16" s="3"/>
      <c r="Q16" s="3"/>
      <c r="R16" s="3"/>
      <c r="S16" s="3"/>
      <c r="T16" s="3"/>
      <c r="U16" s="66"/>
      <c r="V16" s="66"/>
      <c r="W16" s="66"/>
    </row>
    <row r="17" spans="1:23" x14ac:dyDescent="0.2">
      <c r="A17" s="29"/>
      <c r="B17" s="59">
        <v>11</v>
      </c>
      <c r="C17" s="182"/>
      <c r="D17" s="82"/>
      <c r="E17" s="56"/>
      <c r="F17" s="56"/>
      <c r="G17" s="29"/>
      <c r="H17" s="63">
        <f t="shared" si="0"/>
        <v>0</v>
      </c>
      <c r="I17" s="29"/>
      <c r="J17" s="3"/>
      <c r="K17" s="3"/>
      <c r="L17" s="3"/>
      <c r="M17" s="15" t="s">
        <v>497</v>
      </c>
      <c r="N17" s="3"/>
      <c r="O17" s="3"/>
      <c r="P17" s="3"/>
      <c r="Q17" s="3"/>
      <c r="R17" s="3"/>
      <c r="S17" s="3"/>
      <c r="T17" s="3"/>
      <c r="U17" s="66"/>
      <c r="V17" s="66"/>
      <c r="W17" s="66"/>
    </row>
    <row r="18" spans="1:23" x14ac:dyDescent="0.2">
      <c r="A18" s="29"/>
      <c r="B18" s="59">
        <v>12</v>
      </c>
      <c r="C18" s="182"/>
      <c r="D18" s="82"/>
      <c r="E18" s="56"/>
      <c r="F18" s="56"/>
      <c r="G18" s="29"/>
      <c r="H18" s="63">
        <f t="shared" si="0"/>
        <v>0</v>
      </c>
      <c r="I18" s="29"/>
      <c r="J18" s="179"/>
      <c r="K18" s="3"/>
      <c r="L18" s="3"/>
      <c r="M18" s="15" t="s">
        <v>501</v>
      </c>
      <c r="N18" s="3"/>
      <c r="O18" s="3"/>
      <c r="P18" s="3"/>
      <c r="Q18" s="3"/>
      <c r="R18" s="3"/>
      <c r="S18" s="3"/>
      <c r="T18" s="3"/>
      <c r="U18" s="66"/>
      <c r="V18" s="66"/>
      <c r="W18" s="66"/>
    </row>
    <row r="19" spans="1:23" x14ac:dyDescent="0.2">
      <c r="A19" s="29"/>
      <c r="B19" s="59">
        <v>13</v>
      </c>
      <c r="C19" s="182"/>
      <c r="D19" s="82"/>
      <c r="E19" s="56"/>
      <c r="F19" s="56"/>
      <c r="G19" s="29"/>
      <c r="H19" s="63">
        <f t="shared" si="0"/>
        <v>0</v>
      </c>
      <c r="I19" s="29"/>
      <c r="J19" s="179"/>
      <c r="K19" s="3"/>
      <c r="L19" s="3"/>
      <c r="M19" s="15" t="s">
        <v>498</v>
      </c>
      <c r="N19" s="3"/>
      <c r="O19" s="3"/>
      <c r="P19" s="3"/>
      <c r="Q19" s="3"/>
      <c r="R19" s="3"/>
      <c r="S19" s="3"/>
      <c r="T19" s="3"/>
      <c r="U19" s="66"/>
      <c r="V19" s="66"/>
      <c r="W19" s="66"/>
    </row>
    <row r="20" spans="1:23" x14ac:dyDescent="0.2">
      <c r="A20" s="29"/>
      <c r="B20" s="59">
        <v>14</v>
      </c>
      <c r="C20" s="182"/>
      <c r="D20" s="82"/>
      <c r="E20" s="56"/>
      <c r="F20" s="56"/>
      <c r="G20" s="29"/>
      <c r="H20" s="63">
        <f t="shared" si="0"/>
        <v>0</v>
      </c>
      <c r="I20" s="29"/>
      <c r="J20" s="3"/>
      <c r="K20" s="3"/>
      <c r="L20" s="3"/>
      <c r="M20" s="15" t="s">
        <v>499</v>
      </c>
      <c r="N20" s="3"/>
      <c r="O20" s="3"/>
      <c r="P20" s="3"/>
      <c r="Q20" s="3"/>
      <c r="R20" s="3"/>
      <c r="S20" s="3"/>
      <c r="T20" s="3"/>
      <c r="U20" s="66"/>
      <c r="V20" s="66"/>
      <c r="W20" s="66"/>
    </row>
    <row r="21" spans="1:23" x14ac:dyDescent="0.2">
      <c r="A21" s="281"/>
      <c r="B21" s="59">
        <v>15</v>
      </c>
      <c r="C21" s="182"/>
      <c r="D21" s="82"/>
      <c r="E21" s="281"/>
      <c r="F21" s="281"/>
      <c r="G21" s="281"/>
      <c r="H21" s="63">
        <f t="shared" ref="H21:H25" si="1">IF(C21=0,0,D21)</f>
        <v>0</v>
      </c>
      <c r="I21" s="281"/>
      <c r="J21" s="3"/>
      <c r="K21" s="3"/>
      <c r="L21" s="3"/>
      <c r="M21" s="15"/>
      <c r="N21" s="3"/>
      <c r="O21" s="3"/>
      <c r="P21" s="3"/>
      <c r="Q21" s="3"/>
      <c r="R21" s="3"/>
      <c r="S21" s="3"/>
      <c r="T21" s="3"/>
      <c r="U21" s="66"/>
      <c r="V21" s="66"/>
      <c r="W21" s="66"/>
    </row>
    <row r="22" spans="1:23" x14ac:dyDescent="0.2">
      <c r="A22" s="281"/>
      <c r="B22" s="59">
        <v>16</v>
      </c>
      <c r="C22" s="182"/>
      <c r="D22" s="82"/>
      <c r="E22" s="281"/>
      <c r="F22" s="281"/>
      <c r="G22" s="281"/>
      <c r="H22" s="63">
        <f t="shared" si="1"/>
        <v>0</v>
      </c>
      <c r="I22" s="281"/>
      <c r="J22" s="3"/>
      <c r="K22" s="3"/>
      <c r="L22" s="3"/>
      <c r="M22" s="76"/>
      <c r="N22" s="3"/>
      <c r="O22" s="3"/>
      <c r="P22" s="3"/>
      <c r="Q22" s="3"/>
      <c r="R22" s="3"/>
      <c r="S22" s="3"/>
      <c r="T22" s="3"/>
      <c r="U22" s="66"/>
      <c r="V22" s="66"/>
      <c r="W22" s="66"/>
    </row>
    <row r="23" spans="1:23" x14ac:dyDescent="0.2">
      <c r="A23" s="281"/>
      <c r="B23" s="59">
        <v>17</v>
      </c>
      <c r="C23" s="182"/>
      <c r="D23" s="82"/>
      <c r="E23" s="281"/>
      <c r="F23" s="281"/>
      <c r="G23" s="281"/>
      <c r="H23" s="63">
        <f t="shared" si="1"/>
        <v>0</v>
      </c>
      <c r="I23" s="281"/>
      <c r="J23" s="3"/>
      <c r="K23" s="3"/>
      <c r="L23" s="3"/>
      <c r="M23" s="76"/>
      <c r="N23" s="3"/>
      <c r="O23" s="3"/>
      <c r="P23" s="3"/>
      <c r="Q23" s="3"/>
      <c r="R23" s="3"/>
      <c r="S23" s="3"/>
      <c r="T23" s="3"/>
      <c r="U23" s="66"/>
      <c r="V23" s="66"/>
      <c r="W23" s="66"/>
    </row>
    <row r="24" spans="1:23" x14ac:dyDescent="0.2">
      <c r="A24" s="281"/>
      <c r="B24" s="59">
        <v>18</v>
      </c>
      <c r="C24" s="182"/>
      <c r="D24" s="82"/>
      <c r="E24" s="281"/>
      <c r="F24" s="281"/>
      <c r="G24" s="281"/>
      <c r="H24" s="63">
        <f t="shared" si="1"/>
        <v>0</v>
      </c>
      <c r="I24" s="281"/>
      <c r="J24" s="3"/>
      <c r="K24" s="3"/>
      <c r="L24" s="3"/>
      <c r="M24" s="76"/>
      <c r="N24" s="3"/>
      <c r="O24" s="3"/>
      <c r="P24" s="3"/>
      <c r="Q24" s="3"/>
      <c r="R24" s="3"/>
      <c r="S24" s="3"/>
      <c r="T24" s="3"/>
      <c r="U24" s="66"/>
      <c r="V24" s="66"/>
      <c r="W24" s="66"/>
    </row>
    <row r="25" spans="1:23" x14ac:dyDescent="0.2">
      <c r="A25" s="281"/>
      <c r="B25" s="59">
        <v>19</v>
      </c>
      <c r="C25" s="182"/>
      <c r="D25" s="82"/>
      <c r="E25" s="281"/>
      <c r="F25" s="281"/>
      <c r="G25" s="281"/>
      <c r="H25" s="63">
        <f t="shared" si="1"/>
        <v>0</v>
      </c>
      <c r="I25" s="281"/>
      <c r="J25" s="3"/>
      <c r="K25" s="3"/>
      <c r="L25" s="3"/>
      <c r="M25" s="76"/>
      <c r="N25" s="3"/>
      <c r="O25" s="3"/>
      <c r="P25" s="3"/>
      <c r="Q25" s="3"/>
      <c r="R25" s="3"/>
      <c r="S25" s="3"/>
      <c r="T25" s="3"/>
      <c r="U25" s="66"/>
      <c r="V25" s="66"/>
      <c r="W25" s="66"/>
    </row>
    <row r="26" spans="1:23" ht="13.5" thickBot="1" x14ac:dyDescent="0.25">
      <c r="A26" s="29"/>
      <c r="B26" s="59">
        <v>20</v>
      </c>
      <c r="C26" s="182"/>
      <c r="D26" s="82"/>
      <c r="E26" s="56"/>
      <c r="F26" s="56"/>
      <c r="G26" s="29"/>
      <c r="H26" s="63">
        <f t="shared" si="0"/>
        <v>0</v>
      </c>
      <c r="I26" s="29"/>
      <c r="J26" s="3"/>
      <c r="K26" s="3"/>
      <c r="L26" s="3"/>
      <c r="M26" s="76"/>
      <c r="N26" s="3"/>
      <c r="O26" s="3"/>
      <c r="P26" s="3"/>
      <c r="Q26" s="3"/>
      <c r="R26" s="3"/>
      <c r="S26" s="3"/>
      <c r="T26" s="3"/>
      <c r="U26" s="66"/>
      <c r="V26" s="66"/>
      <c r="W26" s="66"/>
    </row>
    <row r="27" spans="1:23" ht="13.5" thickBot="1" x14ac:dyDescent="0.25">
      <c r="A27" s="29"/>
      <c r="B27" s="139"/>
      <c r="C27" s="139"/>
      <c r="D27" s="29"/>
      <c r="E27" s="183"/>
      <c r="F27" s="185" t="s">
        <v>35</v>
      </c>
      <c r="G27" s="29"/>
      <c r="H27" s="73">
        <f>SUM(H7:H26)</f>
        <v>0</v>
      </c>
      <c r="I27" s="29"/>
      <c r="J27" s="15" t="str">
        <f>Cover!D32</f>
        <v>Chapter</v>
      </c>
      <c r="K27" s="15">
        <f>IF(J27="State",30000,3000)</f>
        <v>3000</v>
      </c>
      <c r="L27" s="3"/>
      <c r="M27" s="76"/>
      <c r="N27" s="3"/>
      <c r="O27" s="3"/>
      <c r="P27" s="3"/>
      <c r="Q27" s="3"/>
      <c r="R27" s="3"/>
      <c r="S27" s="3"/>
      <c r="T27" s="3"/>
      <c r="U27" s="66"/>
      <c r="V27" s="66"/>
      <c r="W27" s="66"/>
    </row>
    <row r="28" spans="1:23" ht="14.25" thickBot="1" x14ac:dyDescent="0.3">
      <c r="A28" s="29"/>
      <c r="B28" s="184"/>
      <c r="C28" s="185"/>
      <c r="D28" s="56"/>
      <c r="E28" s="185"/>
      <c r="F28" s="185" t="s">
        <v>69</v>
      </c>
      <c r="G28" s="186"/>
      <c r="H28" s="73">
        <f>IF(H27&gt;K27,K27,H27)</f>
        <v>0</v>
      </c>
      <c r="I28" s="29"/>
      <c r="J28" s="3"/>
      <c r="K28" s="3"/>
      <c r="L28" s="3"/>
      <c r="M28" s="76"/>
      <c r="N28" s="3"/>
      <c r="O28" s="3"/>
      <c r="P28" s="3"/>
      <c r="Q28" s="3"/>
      <c r="R28" s="3"/>
      <c r="S28" s="3"/>
      <c r="T28" s="3"/>
      <c r="U28" s="66"/>
      <c r="V28" s="66"/>
      <c r="W28" s="66"/>
    </row>
    <row r="29" spans="1:23" s="67" customFormat="1" x14ac:dyDescent="0.2">
      <c r="A29" s="74"/>
      <c r="B29" s="29"/>
      <c r="C29" s="29"/>
      <c r="D29" s="29"/>
      <c r="E29" s="29"/>
      <c r="F29" s="56"/>
      <c r="G29" s="64"/>
      <c r="H29" s="81"/>
      <c r="I29" s="64"/>
      <c r="J29" s="3"/>
      <c r="K29" s="3"/>
      <c r="L29" s="3"/>
      <c r="M29" s="76"/>
      <c r="N29" s="3"/>
      <c r="O29" s="3"/>
      <c r="P29" s="3"/>
      <c r="Q29" s="3"/>
      <c r="R29" s="3"/>
      <c r="S29" s="3"/>
      <c r="T29" s="66"/>
      <c r="U29" s="66"/>
      <c r="V29" s="66"/>
      <c r="W29" s="66"/>
    </row>
    <row r="30" spans="1:23" s="67" customFormat="1" x14ac:dyDescent="0.2">
      <c r="A30" s="57" t="s">
        <v>116</v>
      </c>
      <c r="B30" s="369" t="s">
        <v>405</v>
      </c>
      <c r="C30" s="369"/>
      <c r="D30" s="369"/>
      <c r="E30" s="369"/>
      <c r="F30" s="369"/>
      <c r="G30" s="368"/>
      <c r="H30" s="368"/>
      <c r="I30" s="64"/>
      <c r="J30" s="65"/>
      <c r="K30" s="65"/>
      <c r="L30" s="65"/>
      <c r="M30" s="76"/>
      <c r="N30" s="65"/>
      <c r="O30" s="65"/>
      <c r="P30" s="65"/>
      <c r="Q30" s="65"/>
      <c r="R30" s="65"/>
      <c r="S30" s="65"/>
      <c r="T30" s="65"/>
      <c r="U30" s="66"/>
      <c r="V30" s="66"/>
      <c r="W30" s="66"/>
    </row>
    <row r="31" spans="1:23" x14ac:dyDescent="0.2">
      <c r="A31" s="29"/>
      <c r="B31" s="29"/>
      <c r="C31" s="68" t="s">
        <v>502</v>
      </c>
      <c r="D31" s="69" t="s">
        <v>406</v>
      </c>
      <c r="E31" s="69"/>
      <c r="F31" s="69"/>
      <c r="G31" s="29"/>
      <c r="H31" s="69" t="s">
        <v>49</v>
      </c>
      <c r="I31" s="29"/>
      <c r="J31" s="3"/>
      <c r="K31" s="3"/>
      <c r="L31" s="3"/>
      <c r="M31" s="179"/>
      <c r="N31" s="3"/>
      <c r="O31" s="3"/>
      <c r="P31" s="3"/>
      <c r="Q31" s="3"/>
      <c r="R31" s="3"/>
      <c r="S31" s="3"/>
      <c r="T31" s="3"/>
      <c r="U31" s="66"/>
      <c r="V31" s="66"/>
      <c r="W31" s="66"/>
    </row>
    <row r="32" spans="1:23" ht="0.6" customHeight="1" x14ac:dyDescent="0.2">
      <c r="A32" s="29"/>
      <c r="B32" s="68"/>
      <c r="C32" s="29"/>
      <c r="D32" s="69"/>
      <c r="E32" s="69"/>
      <c r="F32" s="69"/>
      <c r="G32" s="29"/>
      <c r="H32" s="69"/>
      <c r="I32" s="29"/>
      <c r="J32" s="3"/>
      <c r="K32" s="3"/>
      <c r="L32" s="3"/>
      <c r="M32" s="3" t="s">
        <v>500</v>
      </c>
      <c r="N32" s="3"/>
      <c r="O32" s="3"/>
      <c r="P32" s="3"/>
      <c r="Q32" s="3"/>
      <c r="R32" s="3"/>
      <c r="S32" s="3"/>
      <c r="T32" s="3"/>
      <c r="U32" s="66"/>
      <c r="V32" s="66"/>
      <c r="W32" s="66"/>
    </row>
    <row r="33" spans="1:23" x14ac:dyDescent="0.2">
      <c r="A33" s="29"/>
      <c r="B33" s="59">
        <v>1</v>
      </c>
      <c r="C33" s="182"/>
      <c r="D33" s="62"/>
      <c r="E33" s="187"/>
      <c r="F33" s="187"/>
      <c r="G33" s="29"/>
      <c r="H33" s="63">
        <f>IF(C33=0,0,IF(D33=0,0,500))</f>
        <v>0</v>
      </c>
      <c r="I33" s="29"/>
      <c r="J33" s="3"/>
      <c r="K33" s="3"/>
      <c r="L33" s="3"/>
      <c r="M33" s="3"/>
      <c r="N33" s="3"/>
      <c r="O33" s="3"/>
      <c r="P33" s="3"/>
      <c r="Q33" s="3"/>
      <c r="R33" s="3"/>
      <c r="S33" s="3"/>
      <c r="T33" s="3"/>
      <c r="U33" s="66"/>
      <c r="V33" s="66"/>
      <c r="W33" s="66"/>
    </row>
    <row r="34" spans="1:23" x14ac:dyDescent="0.2">
      <c r="A34" s="29"/>
      <c r="B34" s="59">
        <v>2</v>
      </c>
      <c r="C34" s="182"/>
      <c r="D34" s="62"/>
      <c r="E34" s="187"/>
      <c r="F34" s="187"/>
      <c r="G34" s="29"/>
      <c r="H34" s="63">
        <f t="shared" ref="H34:H42" si="2">IF(C34=0,0,IF(D34=0,0,500))</f>
        <v>0</v>
      </c>
      <c r="I34" s="29"/>
      <c r="J34" s="3"/>
      <c r="K34" s="3"/>
      <c r="L34" s="3"/>
      <c r="M34" s="3"/>
      <c r="N34" s="3"/>
      <c r="O34" s="3"/>
      <c r="P34" s="3"/>
      <c r="Q34" s="3"/>
      <c r="R34" s="3"/>
      <c r="S34" s="3"/>
      <c r="T34" s="3"/>
      <c r="U34" s="66"/>
      <c r="V34" s="66"/>
      <c r="W34" s="66"/>
    </row>
    <row r="35" spans="1:23" x14ac:dyDescent="0.2">
      <c r="A35" s="29"/>
      <c r="B35" s="59">
        <v>3</v>
      </c>
      <c r="C35" s="182"/>
      <c r="D35" s="62"/>
      <c r="E35" s="187"/>
      <c r="F35" s="187"/>
      <c r="G35" s="29"/>
      <c r="H35" s="63">
        <f t="shared" si="2"/>
        <v>0</v>
      </c>
      <c r="I35" s="29"/>
      <c r="J35" s="3" t="s">
        <v>136</v>
      </c>
      <c r="K35" s="3"/>
      <c r="L35" s="3"/>
      <c r="M35" s="3"/>
      <c r="N35" s="3"/>
      <c r="O35" s="3"/>
      <c r="P35" s="3"/>
      <c r="Q35" s="3"/>
      <c r="R35" s="3"/>
      <c r="S35" s="3"/>
      <c r="T35" s="3"/>
      <c r="U35" s="66"/>
      <c r="V35" s="66"/>
      <c r="W35" s="66"/>
    </row>
    <row r="36" spans="1:23" x14ac:dyDescent="0.2">
      <c r="A36" s="29"/>
      <c r="B36" s="59">
        <v>4</v>
      </c>
      <c r="C36" s="182"/>
      <c r="D36" s="62"/>
      <c r="E36" s="187"/>
      <c r="F36" s="187"/>
      <c r="G36" s="29"/>
      <c r="H36" s="63">
        <f t="shared" si="2"/>
        <v>0</v>
      </c>
      <c r="I36" s="29"/>
      <c r="J36" s="3"/>
      <c r="K36" s="3"/>
      <c r="L36" s="3"/>
      <c r="M36" s="3"/>
      <c r="N36" s="3"/>
      <c r="O36" s="3"/>
      <c r="P36" s="3"/>
      <c r="Q36" s="3"/>
      <c r="R36" s="3"/>
      <c r="S36" s="3"/>
      <c r="T36" s="3"/>
      <c r="U36" s="66"/>
      <c r="V36" s="66"/>
      <c r="W36" s="66"/>
    </row>
    <row r="37" spans="1:23" x14ac:dyDescent="0.2">
      <c r="A37" s="29"/>
      <c r="B37" s="59">
        <v>5</v>
      </c>
      <c r="C37" s="182"/>
      <c r="D37" s="62"/>
      <c r="E37" s="187"/>
      <c r="F37" s="187"/>
      <c r="G37" s="29"/>
      <c r="H37" s="63">
        <f t="shared" si="2"/>
        <v>0</v>
      </c>
      <c r="I37" s="29"/>
      <c r="J37" s="3"/>
      <c r="K37" s="3"/>
      <c r="L37" s="3"/>
      <c r="M37" s="3"/>
      <c r="N37" s="3"/>
      <c r="O37" s="3"/>
      <c r="P37" s="3"/>
      <c r="Q37" s="3"/>
      <c r="R37" s="3"/>
      <c r="S37" s="3"/>
      <c r="T37" s="3"/>
      <c r="U37" s="66"/>
      <c r="V37" s="66"/>
      <c r="W37" s="66"/>
    </row>
    <row r="38" spans="1:23" x14ac:dyDescent="0.2">
      <c r="A38" s="29"/>
      <c r="B38" s="59">
        <v>6</v>
      </c>
      <c r="C38" s="182"/>
      <c r="D38" s="62"/>
      <c r="E38" s="187"/>
      <c r="F38" s="187"/>
      <c r="G38" s="29"/>
      <c r="H38" s="63">
        <f t="shared" si="2"/>
        <v>0</v>
      </c>
      <c r="I38" s="29"/>
      <c r="J38" s="3"/>
      <c r="K38" s="3"/>
      <c r="L38" s="3"/>
      <c r="M38" s="3"/>
      <c r="N38" s="3"/>
      <c r="O38" s="3"/>
      <c r="P38" s="3"/>
      <c r="Q38" s="3"/>
      <c r="R38" s="3"/>
      <c r="S38" s="3"/>
      <c r="T38" s="3"/>
      <c r="U38" s="66"/>
      <c r="V38" s="66"/>
      <c r="W38" s="66"/>
    </row>
    <row r="39" spans="1:23" x14ac:dyDescent="0.2">
      <c r="A39" s="29"/>
      <c r="B39" s="59">
        <v>7</v>
      </c>
      <c r="C39" s="182"/>
      <c r="D39" s="62"/>
      <c r="E39" s="187"/>
      <c r="F39" s="187"/>
      <c r="G39" s="29"/>
      <c r="H39" s="63">
        <f t="shared" si="2"/>
        <v>0</v>
      </c>
      <c r="I39" s="29"/>
      <c r="J39" s="3"/>
      <c r="K39" s="3"/>
      <c r="L39" s="3"/>
      <c r="M39" s="3"/>
      <c r="N39" s="3"/>
      <c r="O39" s="3"/>
      <c r="P39" s="3"/>
      <c r="Q39" s="3"/>
      <c r="R39" s="3"/>
      <c r="S39" s="3"/>
      <c r="T39" s="3"/>
      <c r="U39" s="66"/>
      <c r="V39" s="66"/>
      <c r="W39" s="66"/>
    </row>
    <row r="40" spans="1:23" x14ac:dyDescent="0.2">
      <c r="A40" s="29"/>
      <c r="B40" s="59">
        <v>8</v>
      </c>
      <c r="C40" s="182"/>
      <c r="D40" s="62"/>
      <c r="E40" s="187"/>
      <c r="F40" s="187"/>
      <c r="G40" s="29"/>
      <c r="H40" s="63">
        <f t="shared" si="2"/>
        <v>0</v>
      </c>
      <c r="I40" s="29"/>
      <c r="J40" s="3"/>
      <c r="K40" s="3"/>
      <c r="L40" s="3"/>
      <c r="M40" s="3"/>
      <c r="N40" s="3"/>
      <c r="O40" s="3"/>
      <c r="P40" s="3"/>
      <c r="Q40" s="3"/>
      <c r="R40" s="3"/>
      <c r="S40" s="3"/>
      <c r="T40" s="3"/>
      <c r="U40" s="66"/>
      <c r="V40" s="66"/>
      <c r="W40" s="66"/>
    </row>
    <row r="41" spans="1:23" x14ac:dyDescent="0.2">
      <c r="A41" s="29"/>
      <c r="B41" s="59">
        <v>9</v>
      </c>
      <c r="C41" s="182"/>
      <c r="D41" s="62"/>
      <c r="E41" s="187"/>
      <c r="F41" s="187"/>
      <c r="G41" s="29"/>
      <c r="H41" s="63">
        <f t="shared" si="2"/>
        <v>0</v>
      </c>
      <c r="I41" s="29"/>
      <c r="J41" s="3"/>
      <c r="K41" s="3"/>
      <c r="L41" s="3"/>
      <c r="M41" s="3"/>
      <c r="N41" s="3"/>
      <c r="O41" s="3"/>
      <c r="P41" s="3"/>
      <c r="Q41" s="3"/>
      <c r="R41" s="3"/>
      <c r="S41" s="3"/>
      <c r="T41" s="3"/>
      <c r="U41" s="66"/>
      <c r="V41" s="66"/>
      <c r="W41" s="66"/>
    </row>
    <row r="42" spans="1:23" ht="13.5" thickBot="1" x14ac:dyDescent="0.25">
      <c r="A42" s="29"/>
      <c r="B42" s="59">
        <v>10</v>
      </c>
      <c r="C42" s="182"/>
      <c r="D42" s="62"/>
      <c r="E42" s="187"/>
      <c r="F42" s="187"/>
      <c r="G42" s="29"/>
      <c r="H42" s="63">
        <f t="shared" si="2"/>
        <v>0</v>
      </c>
      <c r="I42" s="29"/>
      <c r="J42" s="3"/>
      <c r="K42" s="3"/>
      <c r="L42" s="3"/>
      <c r="M42" s="3"/>
      <c r="N42" s="3"/>
      <c r="O42" s="3"/>
      <c r="P42" s="3"/>
      <c r="Q42" s="3"/>
      <c r="R42" s="3"/>
      <c r="S42" s="3"/>
      <c r="T42" s="3"/>
      <c r="U42" s="66"/>
      <c r="V42" s="66"/>
      <c r="W42" s="66"/>
    </row>
    <row r="43" spans="1:23" ht="13.5" thickBot="1" x14ac:dyDescent="0.25">
      <c r="A43" s="29"/>
      <c r="B43" s="90"/>
      <c r="C43" s="29"/>
      <c r="D43" s="29"/>
      <c r="E43" s="187"/>
      <c r="F43" s="187" t="s">
        <v>35</v>
      </c>
      <c r="G43" s="29"/>
      <c r="H43" s="73">
        <f>SUM(H33:H42)</f>
        <v>0</v>
      </c>
      <c r="I43" s="29"/>
      <c r="J43" s="3"/>
      <c r="K43" s="3"/>
      <c r="L43" s="3"/>
      <c r="M43" s="3"/>
      <c r="N43" s="3"/>
      <c r="O43" s="3"/>
      <c r="P43" s="3"/>
      <c r="Q43" s="3"/>
      <c r="R43" s="3"/>
      <c r="S43" s="3"/>
      <c r="T43" s="3"/>
      <c r="U43" s="66"/>
      <c r="V43" s="66"/>
      <c r="W43" s="66"/>
    </row>
    <row r="44" spans="1:23" x14ac:dyDescent="0.2">
      <c r="A44" s="29"/>
      <c r="B44" s="90"/>
      <c r="C44" s="29"/>
      <c r="D44" s="29"/>
      <c r="E44" s="187"/>
      <c r="F44" s="187"/>
      <c r="G44" s="29"/>
      <c r="H44" s="188"/>
      <c r="I44" s="29"/>
      <c r="J44" s="3"/>
      <c r="K44" s="3"/>
      <c r="L44" s="3"/>
      <c r="M44" s="3"/>
      <c r="N44" s="3"/>
      <c r="O44" s="3"/>
      <c r="P44" s="3"/>
      <c r="Q44" s="3"/>
      <c r="R44" s="3"/>
      <c r="S44" s="3"/>
      <c r="T44" s="3"/>
      <c r="U44" s="66"/>
      <c r="V44" s="66"/>
      <c r="W44" s="66"/>
    </row>
    <row r="45" spans="1:23" s="67" customFormat="1" ht="25.5" customHeight="1" x14ac:dyDescent="0.2">
      <c r="A45" s="57" t="s">
        <v>424</v>
      </c>
      <c r="B45" s="369" t="s">
        <v>513</v>
      </c>
      <c r="C45" s="369"/>
      <c r="D45" s="369"/>
      <c r="E45" s="369"/>
      <c r="F45" s="369"/>
      <c r="G45" s="368"/>
      <c r="H45" s="368"/>
      <c r="I45" s="64"/>
      <c r="J45" s="65"/>
      <c r="K45" s="65"/>
      <c r="L45" s="65"/>
      <c r="M45" s="65"/>
      <c r="N45" s="65"/>
      <c r="O45" s="65"/>
      <c r="P45" s="65"/>
      <c r="Q45" s="65"/>
      <c r="R45" s="65"/>
      <c r="S45" s="65"/>
      <c r="T45" s="65"/>
      <c r="U45" s="66"/>
      <c r="V45" s="66"/>
      <c r="W45" s="66"/>
    </row>
    <row r="46" spans="1:23" x14ac:dyDescent="0.2">
      <c r="A46" s="29"/>
      <c r="B46" s="29"/>
      <c r="C46" s="68" t="s">
        <v>407</v>
      </c>
      <c r="D46" s="69" t="s">
        <v>96</v>
      </c>
      <c r="E46" s="69"/>
      <c r="F46" s="69"/>
      <c r="G46" s="29"/>
      <c r="H46" s="69" t="s">
        <v>49</v>
      </c>
      <c r="I46" s="29"/>
      <c r="J46" s="3"/>
      <c r="K46" s="3"/>
      <c r="L46" s="3"/>
      <c r="M46" s="3"/>
      <c r="N46" s="3"/>
      <c r="O46" s="3"/>
      <c r="P46" s="3"/>
      <c r="Q46" s="3"/>
      <c r="R46" s="3"/>
      <c r="S46" s="3"/>
      <c r="T46" s="3"/>
      <c r="U46" s="66"/>
      <c r="V46" s="66"/>
      <c r="W46" s="66"/>
    </row>
    <row r="47" spans="1:23" ht="0.6" customHeight="1" x14ac:dyDescent="0.2">
      <c r="A47" s="29"/>
      <c r="B47" s="68"/>
      <c r="C47" s="29"/>
      <c r="D47" s="69"/>
      <c r="E47" s="69"/>
      <c r="F47" s="69"/>
      <c r="G47" s="29"/>
      <c r="H47" s="69"/>
      <c r="I47" s="29"/>
      <c r="J47" s="3"/>
      <c r="K47" s="3"/>
      <c r="L47" s="3"/>
      <c r="M47" s="3"/>
      <c r="N47" s="3"/>
      <c r="O47" s="3"/>
      <c r="P47" s="3"/>
      <c r="Q47" s="3"/>
      <c r="R47" s="3"/>
      <c r="S47" s="3"/>
      <c r="T47" s="3"/>
      <c r="U47" s="66"/>
      <c r="V47" s="66"/>
      <c r="W47" s="66"/>
    </row>
    <row r="48" spans="1:23" x14ac:dyDescent="0.2">
      <c r="A48" s="29"/>
      <c r="B48" s="59">
        <v>1</v>
      </c>
      <c r="C48" s="105"/>
      <c r="D48" s="82"/>
      <c r="E48" s="69"/>
      <c r="F48" s="69"/>
      <c r="G48" s="29"/>
      <c r="H48" s="63">
        <f>IF(C48=0,0,IF(D48=0,0,D48))</f>
        <v>0</v>
      </c>
      <c r="I48" s="29"/>
      <c r="J48" s="3"/>
      <c r="K48" s="3"/>
      <c r="L48" s="3"/>
      <c r="M48" s="3"/>
      <c r="N48" s="3"/>
      <c r="O48" s="3"/>
      <c r="P48" s="3"/>
      <c r="Q48" s="3"/>
      <c r="R48" s="3"/>
      <c r="S48" s="3"/>
      <c r="T48" s="3"/>
      <c r="U48" s="66"/>
      <c r="V48" s="66"/>
      <c r="W48" s="66"/>
    </row>
    <row r="49" spans="1:23" x14ac:dyDescent="0.2">
      <c r="A49" s="29"/>
      <c r="B49" s="59">
        <v>2</v>
      </c>
      <c r="C49" s="105"/>
      <c r="D49" s="82"/>
      <c r="E49" s="69"/>
      <c r="F49" s="69"/>
      <c r="G49" s="29"/>
      <c r="H49" s="63">
        <f t="shared" ref="H49:H57" si="3">IF(C49=0,0,IF(D49=0,0,D49))</f>
        <v>0</v>
      </c>
      <c r="I49" s="29"/>
      <c r="J49" s="3"/>
      <c r="K49" s="3"/>
      <c r="L49" s="3"/>
      <c r="M49" s="3"/>
      <c r="N49" s="3"/>
      <c r="O49" s="3"/>
      <c r="P49" s="3"/>
      <c r="Q49" s="3"/>
      <c r="R49" s="3"/>
      <c r="S49" s="3"/>
      <c r="T49" s="3"/>
      <c r="U49" s="66"/>
      <c r="V49" s="66"/>
      <c r="W49" s="66"/>
    </row>
    <row r="50" spans="1:23" x14ac:dyDescent="0.2">
      <c r="A50" s="29"/>
      <c r="B50" s="59">
        <v>3</v>
      </c>
      <c r="C50" s="105"/>
      <c r="D50" s="82"/>
      <c r="E50" s="69"/>
      <c r="F50" s="69"/>
      <c r="G50" s="29"/>
      <c r="H50" s="63">
        <f t="shared" si="3"/>
        <v>0</v>
      </c>
      <c r="I50" s="29"/>
      <c r="J50" s="3" t="s">
        <v>136</v>
      </c>
      <c r="K50" s="3"/>
      <c r="L50" s="3"/>
      <c r="M50" s="3"/>
      <c r="N50" s="3"/>
      <c r="O50" s="3"/>
      <c r="P50" s="3"/>
      <c r="Q50" s="3"/>
      <c r="R50" s="3"/>
      <c r="S50" s="3"/>
      <c r="T50" s="3"/>
      <c r="U50" s="66"/>
      <c r="V50" s="66"/>
      <c r="W50" s="66"/>
    </row>
    <row r="51" spans="1:23" x14ac:dyDescent="0.2">
      <c r="A51" s="29"/>
      <c r="B51" s="59">
        <v>4</v>
      </c>
      <c r="C51" s="105"/>
      <c r="D51" s="82"/>
      <c r="E51" s="69"/>
      <c r="F51" s="69"/>
      <c r="G51" s="29"/>
      <c r="H51" s="63">
        <f t="shared" si="3"/>
        <v>0</v>
      </c>
      <c r="I51" s="29"/>
      <c r="J51" s="3"/>
      <c r="K51" s="3"/>
      <c r="L51" s="3"/>
      <c r="M51" s="3"/>
      <c r="N51" s="3"/>
      <c r="O51" s="3"/>
      <c r="P51" s="3"/>
      <c r="Q51" s="3"/>
      <c r="R51" s="3"/>
      <c r="S51" s="3"/>
      <c r="T51" s="3"/>
      <c r="U51" s="66"/>
      <c r="V51" s="66"/>
      <c r="W51" s="66"/>
    </row>
    <row r="52" spans="1:23" x14ac:dyDescent="0.2">
      <c r="A52" s="29"/>
      <c r="B52" s="59">
        <v>5</v>
      </c>
      <c r="C52" s="105"/>
      <c r="D52" s="82"/>
      <c r="E52" s="69"/>
      <c r="F52" s="69"/>
      <c r="G52" s="29"/>
      <c r="H52" s="63">
        <f t="shared" si="3"/>
        <v>0</v>
      </c>
      <c r="I52" s="29"/>
      <c r="J52" s="3"/>
      <c r="K52" s="3"/>
      <c r="L52" s="3"/>
      <c r="M52" s="3"/>
      <c r="N52" s="3"/>
      <c r="O52" s="3"/>
      <c r="P52" s="3"/>
      <c r="Q52" s="3"/>
      <c r="R52" s="3"/>
      <c r="S52" s="3"/>
      <c r="T52" s="3"/>
      <c r="U52" s="66"/>
      <c r="V52" s="66"/>
      <c r="W52" s="66"/>
    </row>
    <row r="53" spans="1:23" x14ac:dyDescent="0.2">
      <c r="A53" s="29"/>
      <c r="B53" s="59">
        <v>6</v>
      </c>
      <c r="C53" s="105"/>
      <c r="D53" s="82"/>
      <c r="E53" s="69"/>
      <c r="F53" s="69"/>
      <c r="G53" s="29"/>
      <c r="H53" s="63">
        <f t="shared" si="3"/>
        <v>0</v>
      </c>
      <c r="I53" s="29"/>
      <c r="J53" s="3"/>
      <c r="K53" s="3"/>
      <c r="L53" s="3"/>
      <c r="M53" s="3"/>
      <c r="N53" s="3"/>
      <c r="O53" s="3"/>
      <c r="P53" s="3"/>
      <c r="Q53" s="3"/>
      <c r="R53" s="3"/>
      <c r="S53" s="3"/>
      <c r="T53" s="3"/>
      <c r="U53" s="66"/>
      <c r="V53" s="66"/>
      <c r="W53" s="66"/>
    </row>
    <row r="54" spans="1:23" x14ac:dyDescent="0.2">
      <c r="A54" s="29"/>
      <c r="B54" s="59">
        <v>7</v>
      </c>
      <c r="C54" s="105"/>
      <c r="D54" s="82"/>
      <c r="E54" s="69"/>
      <c r="F54" s="69"/>
      <c r="G54" s="29"/>
      <c r="H54" s="63">
        <f t="shared" si="3"/>
        <v>0</v>
      </c>
      <c r="I54" s="29"/>
      <c r="J54" s="3"/>
      <c r="K54" s="3"/>
      <c r="L54" s="3"/>
      <c r="M54" s="3"/>
      <c r="N54" s="3"/>
      <c r="O54" s="3"/>
      <c r="P54" s="3"/>
      <c r="Q54" s="3"/>
      <c r="R54" s="3"/>
      <c r="S54" s="3"/>
      <c r="T54" s="3"/>
      <c r="U54" s="66"/>
      <c r="V54" s="66"/>
      <c r="W54" s="66"/>
    </row>
    <row r="55" spans="1:23" x14ac:dyDescent="0.2">
      <c r="A55" s="29"/>
      <c r="B55" s="59">
        <v>8</v>
      </c>
      <c r="C55" s="105"/>
      <c r="D55" s="82"/>
      <c r="E55" s="69"/>
      <c r="F55" s="69"/>
      <c r="G55" s="29"/>
      <c r="H55" s="63">
        <f t="shared" si="3"/>
        <v>0</v>
      </c>
      <c r="I55" s="29"/>
      <c r="J55" s="3"/>
      <c r="K55" s="3"/>
      <c r="L55" s="3"/>
      <c r="M55" s="3"/>
      <c r="N55" s="3"/>
      <c r="O55" s="3"/>
      <c r="P55" s="3"/>
      <c r="Q55" s="3"/>
      <c r="R55" s="3"/>
      <c r="S55" s="3"/>
      <c r="T55" s="3"/>
      <c r="U55" s="66"/>
      <c r="V55" s="66"/>
      <c r="W55" s="66"/>
    </row>
    <row r="56" spans="1:23" x14ac:dyDescent="0.2">
      <c r="A56" s="29"/>
      <c r="B56" s="59">
        <v>9</v>
      </c>
      <c r="C56" s="105"/>
      <c r="D56" s="82"/>
      <c r="E56" s="69"/>
      <c r="F56" s="69"/>
      <c r="G56" s="29"/>
      <c r="H56" s="63">
        <f t="shared" si="3"/>
        <v>0</v>
      </c>
      <c r="I56" s="29"/>
      <c r="J56" s="3"/>
      <c r="K56" s="3"/>
      <c r="L56" s="3"/>
      <c r="M56" s="3"/>
      <c r="N56" s="3"/>
      <c r="O56" s="3"/>
      <c r="P56" s="3"/>
      <c r="Q56" s="3"/>
      <c r="R56" s="3"/>
      <c r="S56" s="3"/>
      <c r="T56" s="3"/>
      <c r="U56" s="66"/>
      <c r="V56" s="66"/>
      <c r="W56" s="66"/>
    </row>
    <row r="57" spans="1:23" ht="13.5" thickBot="1" x14ac:dyDescent="0.25">
      <c r="A57" s="29"/>
      <c r="B57" s="59">
        <v>10</v>
      </c>
      <c r="C57" s="105"/>
      <c r="D57" s="82"/>
      <c r="E57" s="194"/>
      <c r="F57" s="69"/>
      <c r="G57" s="29"/>
      <c r="H57" s="63">
        <f t="shared" si="3"/>
        <v>0</v>
      </c>
      <c r="I57" s="29"/>
      <c r="J57" s="3"/>
      <c r="K57" s="3"/>
      <c r="L57" s="3"/>
      <c r="M57" s="3"/>
      <c r="N57" s="3"/>
      <c r="O57" s="3"/>
      <c r="P57" s="3"/>
      <c r="Q57" s="3"/>
      <c r="R57" s="3"/>
      <c r="S57" s="3"/>
      <c r="T57" s="3"/>
      <c r="U57" s="66"/>
      <c r="V57" s="66"/>
      <c r="W57" s="66"/>
    </row>
    <row r="58" spans="1:23" ht="13.5" thickBot="1" x14ac:dyDescent="0.25">
      <c r="A58" s="29"/>
      <c r="B58" s="90"/>
      <c r="C58" s="193"/>
      <c r="D58" s="193"/>
      <c r="E58" s="187"/>
      <c r="F58" s="187" t="s">
        <v>35</v>
      </c>
      <c r="G58" s="29"/>
      <c r="H58" s="73">
        <f>SUM(H48:H57)</f>
        <v>0</v>
      </c>
      <c r="I58" s="29"/>
      <c r="J58" s="3"/>
      <c r="K58" s="3"/>
      <c r="L58" s="3"/>
      <c r="M58" s="3"/>
      <c r="N58" s="3"/>
      <c r="O58" s="3"/>
      <c r="P58" s="3"/>
      <c r="Q58" s="3"/>
      <c r="R58" s="3"/>
      <c r="S58" s="3"/>
      <c r="T58" s="3"/>
      <c r="U58" s="66"/>
      <c r="V58" s="66"/>
      <c r="W58" s="66"/>
    </row>
    <row r="59" spans="1:23" ht="13.5" thickBot="1" x14ac:dyDescent="0.25">
      <c r="A59" s="29"/>
      <c r="B59" s="29"/>
      <c r="C59" s="189"/>
      <c r="D59" s="69"/>
      <c r="E59" s="69"/>
      <c r="F59" s="189" t="s">
        <v>69</v>
      </c>
      <c r="G59" s="29"/>
      <c r="H59" s="93">
        <f>IF(H58&gt;10000,10000,H58)</f>
        <v>0</v>
      </c>
      <c r="I59" s="29"/>
      <c r="J59" s="3"/>
      <c r="K59" s="3"/>
      <c r="L59" s="3"/>
      <c r="M59" s="3"/>
      <c r="N59" s="3"/>
      <c r="O59" s="3"/>
      <c r="P59" s="3"/>
      <c r="Q59" s="3"/>
      <c r="R59" s="3"/>
      <c r="S59" s="3"/>
      <c r="T59" s="3"/>
      <c r="U59" s="66"/>
      <c r="V59" s="66"/>
      <c r="W59" s="66"/>
    </row>
    <row r="60" spans="1:23" x14ac:dyDescent="0.2">
      <c r="A60" s="29"/>
      <c r="B60" s="90"/>
      <c r="C60" s="29"/>
      <c r="D60" s="29"/>
      <c r="E60" s="187"/>
      <c r="F60" s="69"/>
      <c r="G60" s="29"/>
      <c r="H60" s="188"/>
      <c r="I60" s="29"/>
      <c r="J60" s="3"/>
      <c r="K60" s="3"/>
      <c r="L60" s="3"/>
      <c r="M60" s="3"/>
      <c r="N60" s="3"/>
      <c r="O60" s="3"/>
      <c r="P60" s="3"/>
      <c r="Q60" s="3"/>
      <c r="R60" s="3"/>
      <c r="S60" s="3"/>
      <c r="T60" s="3"/>
      <c r="U60" s="66"/>
      <c r="V60" s="66"/>
      <c r="W60" s="66"/>
    </row>
    <row r="61" spans="1:23" ht="12.75" customHeight="1" x14ac:dyDescent="0.2">
      <c r="A61" s="69" t="s">
        <v>425</v>
      </c>
      <c r="B61" s="50" t="s">
        <v>451</v>
      </c>
      <c r="C61" s="29"/>
      <c r="D61" s="29"/>
      <c r="E61" s="29"/>
      <c r="F61" s="69"/>
      <c r="G61" s="29"/>
      <c r="H61" s="81"/>
      <c r="I61" s="29"/>
      <c r="J61" s="3"/>
      <c r="K61" s="3"/>
      <c r="L61" s="3"/>
      <c r="M61" s="3"/>
      <c r="N61" s="3"/>
      <c r="O61" s="3"/>
      <c r="P61" s="3"/>
      <c r="Q61" s="3"/>
      <c r="R61" s="3"/>
      <c r="S61" s="3"/>
      <c r="T61" s="53"/>
      <c r="U61" s="66"/>
      <c r="V61" s="66"/>
      <c r="W61" s="66"/>
    </row>
    <row r="62" spans="1:23" ht="12.75" customHeight="1" thickBot="1" x14ac:dyDescent="0.25">
      <c r="A62" s="29"/>
      <c r="B62" s="56"/>
      <c r="C62" s="64" t="s">
        <v>361</v>
      </c>
      <c r="D62" s="69"/>
      <c r="E62" s="64"/>
      <c r="F62" s="64"/>
      <c r="G62" s="29"/>
      <c r="H62" s="81" t="s">
        <v>49</v>
      </c>
      <c r="I62" s="29"/>
      <c r="J62" s="3"/>
      <c r="K62" s="3"/>
      <c r="L62" s="3"/>
      <c r="M62" s="3"/>
      <c r="N62" s="3"/>
      <c r="O62" s="3"/>
      <c r="P62" s="3"/>
      <c r="Q62" s="3"/>
      <c r="R62" s="3"/>
      <c r="S62" s="3"/>
      <c r="T62" s="53"/>
      <c r="U62" s="66"/>
      <c r="V62" s="66"/>
      <c r="W62" s="66"/>
    </row>
    <row r="63" spans="1:23" ht="12.75" customHeight="1" thickBot="1" x14ac:dyDescent="0.25">
      <c r="A63" s="69"/>
      <c r="B63" s="69"/>
      <c r="C63" s="62"/>
      <c r="D63" s="240" t="str">
        <f>Cover!D32</f>
        <v>Chapter</v>
      </c>
      <c r="E63" s="29"/>
      <c r="F63" s="56"/>
      <c r="G63" s="29"/>
      <c r="H63" s="104">
        <f>IF(D63="Chapter",0,IF(C63=0,0,10))</f>
        <v>0</v>
      </c>
      <c r="I63" s="29"/>
      <c r="J63" s="3"/>
      <c r="K63" s="247" t="str">
        <f>Cover!D32</f>
        <v>Chapter</v>
      </c>
      <c r="L63" s="3"/>
      <c r="M63" s="3"/>
      <c r="N63" s="3"/>
      <c r="O63" s="3"/>
      <c r="P63" s="3"/>
      <c r="Q63" s="3"/>
      <c r="R63" s="3"/>
      <c r="S63" s="3"/>
      <c r="T63" s="53"/>
      <c r="U63" s="66"/>
      <c r="V63" s="66"/>
      <c r="W63" s="66"/>
    </row>
    <row r="64" spans="1:23" ht="12.75" customHeight="1" x14ac:dyDescent="0.2">
      <c r="A64" s="29"/>
      <c r="B64" s="29"/>
      <c r="C64" s="29"/>
      <c r="D64" s="29"/>
      <c r="E64" s="29"/>
      <c r="F64" s="56"/>
      <c r="G64" s="29"/>
      <c r="H64" s="81"/>
      <c r="I64" s="29"/>
      <c r="J64" s="3"/>
      <c r="K64" s="3"/>
      <c r="L64" s="3"/>
      <c r="M64" s="3"/>
      <c r="N64" s="3"/>
      <c r="O64" s="3"/>
      <c r="P64" s="3"/>
      <c r="Q64" s="3"/>
      <c r="R64" s="3"/>
      <c r="S64" s="3"/>
      <c r="T64" s="53"/>
      <c r="U64" s="66"/>
      <c r="V64" s="66"/>
      <c r="W64" s="66"/>
    </row>
    <row r="65" spans="1:23" ht="24.75" customHeight="1" x14ac:dyDescent="0.25">
      <c r="A65" s="57" t="s">
        <v>426</v>
      </c>
      <c r="B65" s="369" t="s">
        <v>548</v>
      </c>
      <c r="C65" s="369"/>
      <c r="D65" s="369"/>
      <c r="E65" s="369"/>
      <c r="F65" s="369"/>
      <c r="G65" s="369"/>
      <c r="H65" s="370"/>
      <c r="I65" s="29"/>
      <c r="J65" s="3"/>
      <c r="K65" s="3"/>
      <c r="L65" s="3"/>
      <c r="M65" s="3"/>
      <c r="N65" s="3"/>
      <c r="O65" s="3"/>
      <c r="P65" s="3"/>
      <c r="Q65" s="3"/>
      <c r="R65" s="3"/>
      <c r="S65" s="3"/>
      <c r="T65" s="53"/>
      <c r="U65" s="66"/>
      <c r="V65" s="66"/>
      <c r="W65" s="66"/>
    </row>
    <row r="66" spans="1:23" x14ac:dyDescent="0.2">
      <c r="A66" s="69"/>
      <c r="B66" s="69"/>
      <c r="C66" s="64" t="s">
        <v>547</v>
      </c>
      <c r="D66" s="69" t="s">
        <v>362</v>
      </c>
      <c r="E66" s="64"/>
      <c r="F66" s="64"/>
      <c r="G66" s="29"/>
      <c r="H66" s="69" t="s">
        <v>49</v>
      </c>
      <c r="I66" s="29"/>
      <c r="J66" s="3"/>
      <c r="K66" s="3"/>
      <c r="L66" s="3"/>
      <c r="M66" s="3"/>
      <c r="N66" s="3"/>
      <c r="O66" s="3"/>
      <c r="P66" s="3"/>
      <c r="Q66" s="3"/>
      <c r="R66" s="3"/>
      <c r="S66" s="3"/>
      <c r="T66" s="53"/>
      <c r="U66" s="66"/>
      <c r="V66" s="66"/>
      <c r="W66" s="66"/>
    </row>
    <row r="67" spans="1:23" ht="0.6" customHeight="1" x14ac:dyDescent="0.2">
      <c r="A67" s="69"/>
      <c r="B67" s="69"/>
      <c r="C67" s="64"/>
      <c r="D67" s="64"/>
      <c r="E67" s="64"/>
      <c r="F67" s="64"/>
      <c r="G67" s="29"/>
      <c r="H67" s="69"/>
      <c r="I67" s="29"/>
      <c r="J67" s="3"/>
      <c r="K67" s="3"/>
      <c r="L67" s="3"/>
      <c r="M67" s="3"/>
      <c r="N67" s="3"/>
      <c r="O67" s="3"/>
      <c r="P67" s="3"/>
      <c r="Q67" s="3"/>
      <c r="R67" s="3"/>
      <c r="S67" s="3"/>
      <c r="T67" s="53"/>
      <c r="U67" s="66"/>
      <c r="V67" s="66"/>
      <c r="W67" s="66"/>
    </row>
    <row r="68" spans="1:23" x14ac:dyDescent="0.2">
      <c r="A68" s="69"/>
      <c r="B68" s="69"/>
      <c r="C68" s="70"/>
      <c r="D68" s="147"/>
      <c r="E68" s="29"/>
      <c r="F68" s="56"/>
      <c r="G68" s="29"/>
      <c r="H68" s="63">
        <f>IF(C68=0,0,IF(D68=0,0,50))</f>
        <v>0</v>
      </c>
      <c r="I68" s="29"/>
      <c r="J68" s="76"/>
      <c r="K68" s="3"/>
      <c r="L68" s="3"/>
      <c r="M68" s="3"/>
      <c r="N68" s="3"/>
      <c r="O68" s="3"/>
      <c r="P68" s="3"/>
      <c r="Q68" s="3"/>
      <c r="R68" s="3"/>
      <c r="S68" s="3"/>
      <c r="T68" s="53"/>
      <c r="U68" s="66"/>
      <c r="V68" s="66"/>
      <c r="W68" s="66"/>
    </row>
    <row r="69" spans="1:23" x14ac:dyDescent="0.2">
      <c r="A69" s="69"/>
      <c r="B69" s="69"/>
      <c r="C69" s="271"/>
      <c r="D69" s="147"/>
      <c r="E69" s="29"/>
      <c r="F69" s="56"/>
      <c r="G69" s="29"/>
      <c r="H69" s="63">
        <f t="shared" ref="H69:H75" si="4">IF(C69=0,0,IF(D69=0,0,50))</f>
        <v>0</v>
      </c>
      <c r="I69" s="29"/>
      <c r="J69" s="3"/>
      <c r="K69" s="3"/>
      <c r="L69" s="3"/>
      <c r="M69" s="3"/>
      <c r="N69" s="3"/>
      <c r="O69" s="3"/>
      <c r="P69" s="3"/>
      <c r="Q69" s="3"/>
      <c r="R69" s="3"/>
      <c r="S69" s="3"/>
      <c r="T69" s="53"/>
      <c r="U69" s="66"/>
      <c r="V69" s="66"/>
      <c r="W69" s="66"/>
    </row>
    <row r="70" spans="1:23" x14ac:dyDescent="0.2">
      <c r="A70" s="69"/>
      <c r="B70" s="69"/>
      <c r="C70" s="271"/>
      <c r="D70" s="147"/>
      <c r="E70" s="29"/>
      <c r="F70" s="56"/>
      <c r="G70" s="29"/>
      <c r="H70" s="63">
        <f t="shared" si="4"/>
        <v>0</v>
      </c>
      <c r="I70" s="29"/>
      <c r="J70" s="3"/>
      <c r="K70" s="3"/>
      <c r="L70" s="3"/>
      <c r="M70" s="3"/>
      <c r="N70" s="15" t="s">
        <v>363</v>
      </c>
      <c r="O70" s="3"/>
      <c r="P70" s="3"/>
      <c r="Q70" s="3"/>
      <c r="R70" s="3"/>
      <c r="S70" s="3"/>
      <c r="T70" s="53"/>
      <c r="U70" s="66"/>
      <c r="V70" s="66"/>
      <c r="W70" s="66"/>
    </row>
    <row r="71" spans="1:23" x14ac:dyDescent="0.2">
      <c r="A71" s="69"/>
      <c r="B71" s="69"/>
      <c r="C71" s="271"/>
      <c r="D71" s="147"/>
      <c r="E71" s="29"/>
      <c r="F71" s="56"/>
      <c r="G71" s="29"/>
      <c r="H71" s="63">
        <f t="shared" si="4"/>
        <v>0</v>
      </c>
      <c r="I71" s="29"/>
      <c r="J71" s="3"/>
      <c r="K71" s="3"/>
      <c r="L71" s="3"/>
      <c r="M71" s="3"/>
      <c r="N71" s="15" t="s">
        <v>364</v>
      </c>
      <c r="O71" s="3"/>
      <c r="P71" s="3"/>
      <c r="Q71" s="3"/>
      <c r="R71" s="3"/>
      <c r="S71" s="3"/>
      <c r="T71" s="53"/>
      <c r="U71" s="66"/>
      <c r="V71" s="66"/>
      <c r="W71" s="66"/>
    </row>
    <row r="72" spans="1:23" x14ac:dyDescent="0.2">
      <c r="A72" s="69"/>
      <c r="B72" s="69"/>
      <c r="C72" s="271"/>
      <c r="D72" s="147"/>
      <c r="E72" s="29"/>
      <c r="F72" s="56"/>
      <c r="G72" s="29"/>
      <c r="H72" s="63">
        <f t="shared" si="4"/>
        <v>0</v>
      </c>
      <c r="I72" s="29"/>
      <c r="J72" s="3"/>
      <c r="K72" s="3"/>
      <c r="L72" s="3"/>
      <c r="M72" s="3"/>
      <c r="N72" s="15" t="s">
        <v>365</v>
      </c>
      <c r="O72" s="3"/>
      <c r="P72" s="3"/>
      <c r="Q72" s="3"/>
      <c r="R72" s="3"/>
      <c r="S72" s="3"/>
      <c r="T72" s="53"/>
      <c r="U72" s="66"/>
      <c r="V72" s="66"/>
      <c r="W72" s="66"/>
    </row>
    <row r="73" spans="1:23" x14ac:dyDescent="0.2">
      <c r="A73" s="69"/>
      <c r="B73" s="69"/>
      <c r="C73" s="271"/>
      <c r="D73" s="147"/>
      <c r="E73" s="29"/>
      <c r="F73" s="56"/>
      <c r="G73" s="29"/>
      <c r="H73" s="63">
        <f t="shared" si="4"/>
        <v>0</v>
      </c>
      <c r="I73" s="29"/>
      <c r="J73" s="3"/>
      <c r="K73" s="3"/>
      <c r="L73" s="3"/>
      <c r="M73" s="3"/>
      <c r="N73" s="15" t="s">
        <v>366</v>
      </c>
      <c r="O73" s="3"/>
      <c r="P73" s="3"/>
      <c r="Q73" s="3"/>
      <c r="R73" s="3"/>
      <c r="S73" s="3"/>
      <c r="T73" s="53"/>
      <c r="U73" s="66"/>
      <c r="V73" s="66"/>
      <c r="W73" s="66"/>
    </row>
    <row r="74" spans="1:23" x14ac:dyDescent="0.2">
      <c r="A74" s="69"/>
      <c r="B74" s="69"/>
      <c r="C74" s="271"/>
      <c r="D74" s="147"/>
      <c r="E74" s="29"/>
      <c r="F74" s="56"/>
      <c r="G74" s="29"/>
      <c r="H74" s="63">
        <f t="shared" si="4"/>
        <v>0</v>
      </c>
      <c r="I74" s="29"/>
      <c r="J74" s="3"/>
      <c r="K74" s="3"/>
      <c r="L74" s="3"/>
      <c r="M74" s="3"/>
      <c r="N74" s="15" t="s">
        <v>367</v>
      </c>
      <c r="O74" s="3"/>
      <c r="P74" s="3"/>
      <c r="Q74" s="3"/>
      <c r="R74" s="3"/>
      <c r="S74" s="3"/>
      <c r="T74" s="53"/>
      <c r="U74" s="66"/>
      <c r="V74" s="66"/>
      <c r="W74" s="66"/>
    </row>
    <row r="75" spans="1:23" ht="13.5" thickBot="1" x14ac:dyDescent="0.25">
      <c r="A75" s="69"/>
      <c r="B75" s="69"/>
      <c r="C75" s="271"/>
      <c r="D75" s="147"/>
      <c r="E75" s="29"/>
      <c r="F75" s="56"/>
      <c r="G75" s="29"/>
      <c r="H75" s="63">
        <f t="shared" si="4"/>
        <v>0</v>
      </c>
      <c r="I75" s="29"/>
      <c r="J75" s="3"/>
      <c r="K75" s="3"/>
      <c r="L75" s="3"/>
      <c r="M75" s="3"/>
      <c r="N75" s="3"/>
      <c r="O75" s="3"/>
      <c r="P75" s="3"/>
      <c r="Q75" s="3"/>
      <c r="R75" s="3"/>
      <c r="S75" s="3"/>
      <c r="T75" s="53"/>
      <c r="U75" s="66"/>
      <c r="V75" s="66"/>
      <c r="W75" s="66"/>
    </row>
    <row r="76" spans="1:23" ht="13.5" thickBot="1" x14ac:dyDescent="0.25">
      <c r="A76" s="1"/>
      <c r="B76" s="1"/>
      <c r="C76" s="1"/>
      <c r="D76" s="1"/>
      <c r="E76" s="148"/>
      <c r="F76" s="78" t="s">
        <v>35</v>
      </c>
      <c r="G76" s="148"/>
      <c r="H76" s="73">
        <f>SUM(H68:H75)</f>
        <v>0</v>
      </c>
      <c r="I76" s="29"/>
      <c r="J76" s="3"/>
      <c r="K76" s="3"/>
      <c r="L76" s="3"/>
      <c r="M76" s="3"/>
      <c r="N76" s="3"/>
      <c r="O76" s="3"/>
      <c r="P76" s="3"/>
      <c r="Q76" s="3"/>
      <c r="R76" s="3"/>
      <c r="S76" s="3"/>
      <c r="T76" s="53"/>
      <c r="U76" s="53"/>
      <c r="V76" s="53"/>
      <c r="W76" s="53"/>
    </row>
    <row r="77" spans="1:23" ht="8.25" customHeight="1" x14ac:dyDescent="0.2">
      <c r="A77" s="29"/>
      <c r="B77" s="29"/>
      <c r="C77" s="29"/>
      <c r="D77" s="29"/>
      <c r="E77" s="29"/>
      <c r="F77" s="56"/>
      <c r="G77" s="29"/>
      <c r="H77" s="81"/>
      <c r="I77" s="29"/>
      <c r="J77" s="3"/>
      <c r="K77" s="3"/>
      <c r="L77" s="3"/>
      <c r="M77" s="3"/>
      <c r="N77" s="3"/>
      <c r="O77" s="3"/>
      <c r="P77" s="3"/>
      <c r="Q77" s="3"/>
      <c r="R77" s="3"/>
      <c r="S77" s="3"/>
      <c r="T77" s="53"/>
      <c r="U77" s="53"/>
      <c r="V77" s="53"/>
      <c r="W77" s="53"/>
    </row>
    <row r="78" spans="1:23" ht="79.5" customHeight="1" x14ac:dyDescent="0.2">
      <c r="A78" s="57" t="s">
        <v>427</v>
      </c>
      <c r="B78" s="369" t="s">
        <v>546</v>
      </c>
      <c r="C78" s="369"/>
      <c r="D78" s="369"/>
      <c r="E78" s="369"/>
      <c r="F78" s="369"/>
      <c r="G78" s="369"/>
      <c r="H78" s="369"/>
      <c r="I78" s="29"/>
      <c r="J78" s="3"/>
      <c r="K78" s="3"/>
      <c r="L78" s="3"/>
      <c r="M78" s="3"/>
      <c r="N78" s="3"/>
      <c r="O78" s="3"/>
      <c r="P78" s="3"/>
      <c r="Q78" s="3"/>
      <c r="R78" s="3"/>
      <c r="S78" s="3"/>
      <c r="T78" s="53"/>
      <c r="U78" s="53"/>
      <c r="V78" s="53"/>
      <c r="W78" s="53"/>
    </row>
    <row r="79" spans="1:23" ht="25.5" customHeight="1" x14ac:dyDescent="0.2">
      <c r="A79" s="57"/>
      <c r="B79" s="29"/>
      <c r="C79" s="64" t="s">
        <v>101</v>
      </c>
      <c r="D79" s="69" t="s">
        <v>450</v>
      </c>
      <c r="E79" s="69" t="s">
        <v>368</v>
      </c>
      <c r="F79" s="81" t="s">
        <v>369</v>
      </c>
      <c r="G79" s="29"/>
      <c r="H79" s="69" t="s">
        <v>49</v>
      </c>
      <c r="I79" s="29"/>
      <c r="J79" s="3"/>
      <c r="K79" s="3"/>
      <c r="L79" s="3"/>
      <c r="M79" s="3"/>
      <c r="N79" s="3"/>
      <c r="O79" s="3"/>
      <c r="P79" s="3"/>
      <c r="Q79" s="3"/>
      <c r="R79" s="3"/>
      <c r="S79" s="3"/>
      <c r="T79" s="53"/>
      <c r="U79" s="53"/>
      <c r="V79" s="53"/>
      <c r="W79" s="53"/>
    </row>
    <row r="80" spans="1:23" ht="0.6" customHeight="1" x14ac:dyDescent="0.2">
      <c r="A80" s="57"/>
      <c r="B80" s="29"/>
      <c r="C80" s="64"/>
      <c r="D80" s="69"/>
      <c r="E80" s="69"/>
      <c r="F80" s="69"/>
      <c r="G80" s="29"/>
      <c r="H80" s="69"/>
      <c r="I80" s="29"/>
      <c r="J80" s="3"/>
      <c r="K80" s="3"/>
      <c r="L80" s="3"/>
      <c r="M80" s="3"/>
      <c r="N80" s="3"/>
      <c r="O80" s="3"/>
      <c r="P80" s="3"/>
      <c r="Q80" s="3"/>
      <c r="R80" s="3"/>
      <c r="S80" s="3"/>
      <c r="T80" s="53"/>
      <c r="U80" s="53"/>
      <c r="V80" s="53"/>
      <c r="W80" s="53"/>
    </row>
    <row r="81" spans="1:23" x14ac:dyDescent="0.2">
      <c r="A81" s="57"/>
      <c r="B81" s="111">
        <v>1</v>
      </c>
      <c r="C81" s="70"/>
      <c r="D81" s="75"/>
      <c r="E81" s="62"/>
      <c r="F81" s="75"/>
      <c r="G81" s="29"/>
      <c r="H81" s="63">
        <f>SUM(K81:L81)</f>
        <v>0</v>
      </c>
      <c r="I81" s="29"/>
      <c r="J81" s="149"/>
      <c r="K81" s="15">
        <f>IF(C81=0,0,IF(D81=0,0,IF(E81=0,0,10)))</f>
        <v>0</v>
      </c>
      <c r="L81" s="15">
        <f>IF(K81=0,0,IF(F81="yes",10,0))</f>
        <v>0</v>
      </c>
      <c r="M81" s="3"/>
      <c r="N81" s="3"/>
      <c r="O81" s="3"/>
      <c r="P81" s="3"/>
      <c r="Q81" s="3"/>
      <c r="R81" s="3"/>
      <c r="S81" s="3"/>
      <c r="T81" s="53"/>
      <c r="U81" s="53"/>
      <c r="V81" s="53"/>
      <c r="W81" s="53"/>
    </row>
    <row r="82" spans="1:23" x14ac:dyDescent="0.2">
      <c r="A82" s="57"/>
      <c r="B82" s="59">
        <v>2</v>
      </c>
      <c r="C82" s="201"/>
      <c r="D82" s="75"/>
      <c r="E82" s="62"/>
      <c r="F82" s="75"/>
      <c r="G82" s="29"/>
      <c r="H82" s="63">
        <f t="shared" ref="H82:H145" si="5">SUM(K82:L82)</f>
        <v>0</v>
      </c>
      <c r="I82" s="199"/>
      <c r="J82" s="149"/>
      <c r="K82" s="15">
        <f t="shared" ref="K82:K145" si="6">IF(C82=0,0,IF(D82=0,0,IF(E82=0,0,10)))</f>
        <v>0</v>
      </c>
      <c r="L82" s="15">
        <f t="shared" ref="L82:L145" si="7">IF(K82=0,0,IF(F82="yes",10,0))</f>
        <v>0</v>
      </c>
      <c r="M82" s="3"/>
      <c r="N82" s="3"/>
      <c r="O82" s="3"/>
      <c r="P82" s="3"/>
      <c r="Q82" s="3"/>
      <c r="R82" s="3"/>
      <c r="S82" s="3"/>
      <c r="T82" s="53"/>
      <c r="U82" s="53"/>
      <c r="V82" s="53"/>
      <c r="W82" s="53"/>
    </row>
    <row r="83" spans="1:23" ht="12.75" customHeight="1" x14ac:dyDescent="0.2">
      <c r="A83" s="57"/>
      <c r="B83" s="59">
        <v>3</v>
      </c>
      <c r="C83" s="201"/>
      <c r="D83" s="75"/>
      <c r="E83" s="62"/>
      <c r="F83" s="75"/>
      <c r="G83" s="29"/>
      <c r="H83" s="63">
        <f t="shared" si="5"/>
        <v>0</v>
      </c>
      <c r="I83" s="199"/>
      <c r="J83" s="149"/>
      <c r="K83" s="15">
        <f t="shared" si="6"/>
        <v>0</v>
      </c>
      <c r="L83" s="15">
        <f t="shared" si="7"/>
        <v>0</v>
      </c>
      <c r="M83" s="3"/>
      <c r="N83" s="3"/>
      <c r="O83" s="3"/>
      <c r="P83" s="3"/>
      <c r="Q83" s="3"/>
      <c r="R83" s="3"/>
      <c r="S83" s="3"/>
      <c r="T83" s="53"/>
      <c r="U83" s="53"/>
      <c r="V83" s="53"/>
      <c r="W83" s="53"/>
    </row>
    <row r="84" spans="1:23" ht="12.75" customHeight="1" x14ac:dyDescent="0.2">
      <c r="A84" s="57"/>
      <c r="B84" s="111">
        <v>4</v>
      </c>
      <c r="C84" s="201"/>
      <c r="D84" s="75"/>
      <c r="E84" s="62"/>
      <c r="F84" s="75"/>
      <c r="G84" s="29"/>
      <c r="H84" s="63">
        <f t="shared" si="5"/>
        <v>0</v>
      </c>
      <c r="I84" s="199"/>
      <c r="J84" s="149"/>
      <c r="K84" s="15">
        <f t="shared" si="6"/>
        <v>0</v>
      </c>
      <c r="L84" s="15">
        <f t="shared" si="7"/>
        <v>0</v>
      </c>
      <c r="M84" s="3"/>
      <c r="N84" s="3"/>
      <c r="O84" s="3"/>
      <c r="P84" s="3"/>
      <c r="Q84" s="3"/>
      <c r="R84" s="3"/>
      <c r="S84" s="3"/>
      <c r="T84" s="53"/>
      <c r="U84" s="53"/>
      <c r="V84" s="53"/>
      <c r="W84" s="53"/>
    </row>
    <row r="85" spans="1:23" ht="12.75" customHeight="1" x14ac:dyDescent="0.2">
      <c r="A85" s="57"/>
      <c r="B85" s="59">
        <v>5</v>
      </c>
      <c r="C85" s="201"/>
      <c r="D85" s="75"/>
      <c r="E85" s="62"/>
      <c r="F85" s="75"/>
      <c r="G85" s="29"/>
      <c r="H85" s="63">
        <f t="shared" si="5"/>
        <v>0</v>
      </c>
      <c r="I85" s="199"/>
      <c r="J85" s="149"/>
      <c r="K85" s="15">
        <f t="shared" si="6"/>
        <v>0</v>
      </c>
      <c r="L85" s="15">
        <f t="shared" si="7"/>
        <v>0</v>
      </c>
      <c r="M85" s="3"/>
      <c r="N85" s="3"/>
      <c r="O85" s="3"/>
      <c r="P85" s="3"/>
      <c r="Q85" s="3"/>
      <c r="R85" s="3"/>
      <c r="S85" s="3"/>
      <c r="T85" s="53"/>
      <c r="U85" s="53"/>
      <c r="V85" s="53"/>
      <c r="W85" s="53"/>
    </row>
    <row r="86" spans="1:23" ht="12.75" customHeight="1" x14ac:dyDescent="0.2">
      <c r="A86" s="57"/>
      <c r="B86" s="59">
        <v>6</v>
      </c>
      <c r="C86" s="201"/>
      <c r="D86" s="75"/>
      <c r="E86" s="62"/>
      <c r="F86" s="75"/>
      <c r="G86" s="29"/>
      <c r="H86" s="63">
        <f t="shared" si="5"/>
        <v>0</v>
      </c>
      <c r="I86" s="199"/>
      <c r="J86" s="149"/>
      <c r="K86" s="15">
        <f t="shared" si="6"/>
        <v>0</v>
      </c>
      <c r="L86" s="15">
        <f t="shared" si="7"/>
        <v>0</v>
      </c>
      <c r="M86" s="3"/>
      <c r="N86" s="3"/>
      <c r="O86" s="3"/>
      <c r="P86" s="3"/>
      <c r="Q86" s="3"/>
      <c r="R86" s="3"/>
      <c r="S86" s="3"/>
      <c r="T86" s="53"/>
      <c r="U86" s="53"/>
      <c r="V86" s="53"/>
      <c r="W86" s="53"/>
    </row>
    <row r="87" spans="1:23" ht="12.75" customHeight="1" x14ac:dyDescent="0.2">
      <c r="A87" s="57"/>
      <c r="B87" s="111">
        <v>7</v>
      </c>
      <c r="C87" s="201"/>
      <c r="D87" s="75"/>
      <c r="E87" s="62"/>
      <c r="F87" s="75"/>
      <c r="G87" s="29"/>
      <c r="H87" s="63">
        <f t="shared" si="5"/>
        <v>0</v>
      </c>
      <c r="I87" s="199"/>
      <c r="J87" s="149"/>
      <c r="K87" s="15">
        <f t="shared" si="6"/>
        <v>0</v>
      </c>
      <c r="L87" s="15">
        <f t="shared" si="7"/>
        <v>0</v>
      </c>
      <c r="M87" s="3"/>
      <c r="N87" s="3"/>
      <c r="O87" s="3"/>
      <c r="P87" s="3"/>
      <c r="Q87" s="3"/>
      <c r="R87" s="3"/>
      <c r="S87" s="3"/>
      <c r="T87" s="53"/>
      <c r="U87" s="53"/>
      <c r="V87" s="53"/>
      <c r="W87" s="53"/>
    </row>
    <row r="88" spans="1:23" ht="12.75" customHeight="1" x14ac:dyDescent="0.2">
      <c r="A88" s="57"/>
      <c r="B88" s="59">
        <v>8</v>
      </c>
      <c r="C88" s="201"/>
      <c r="D88" s="75"/>
      <c r="E88" s="62"/>
      <c r="F88" s="75"/>
      <c r="G88" s="29"/>
      <c r="H88" s="63">
        <f t="shared" si="5"/>
        <v>0</v>
      </c>
      <c r="I88" s="199"/>
      <c r="J88" s="149"/>
      <c r="K88" s="15">
        <f t="shared" si="6"/>
        <v>0</v>
      </c>
      <c r="L88" s="15">
        <f t="shared" si="7"/>
        <v>0</v>
      </c>
      <c r="M88" s="3"/>
      <c r="N88" s="3"/>
      <c r="O88" s="3"/>
      <c r="P88" s="3"/>
      <c r="Q88" s="3"/>
      <c r="R88" s="3"/>
      <c r="S88" s="3"/>
      <c r="T88" s="53"/>
      <c r="U88" s="53"/>
      <c r="V88" s="53"/>
      <c r="W88" s="53"/>
    </row>
    <row r="89" spans="1:23" ht="12.75" customHeight="1" x14ac:dyDescent="0.2">
      <c r="A89" s="57"/>
      <c r="B89" s="59">
        <v>9</v>
      </c>
      <c r="C89" s="201"/>
      <c r="D89" s="75"/>
      <c r="E89" s="62"/>
      <c r="F89" s="75"/>
      <c r="G89" s="29"/>
      <c r="H89" s="63">
        <f t="shared" si="5"/>
        <v>0</v>
      </c>
      <c r="I89" s="199"/>
      <c r="J89" s="149"/>
      <c r="K89" s="15">
        <f t="shared" si="6"/>
        <v>0</v>
      </c>
      <c r="L89" s="15">
        <f t="shared" si="7"/>
        <v>0</v>
      </c>
      <c r="M89" s="3"/>
      <c r="N89" s="3"/>
      <c r="O89" s="3"/>
      <c r="P89" s="3"/>
      <c r="Q89" s="3"/>
      <c r="R89" s="3"/>
      <c r="S89" s="3"/>
      <c r="T89" s="53"/>
      <c r="U89" s="53"/>
      <c r="V89" s="53"/>
      <c r="W89" s="53"/>
    </row>
    <row r="90" spans="1:23" ht="12.75" customHeight="1" x14ac:dyDescent="0.2">
      <c r="A90" s="57"/>
      <c r="B90" s="111">
        <v>10</v>
      </c>
      <c r="C90" s="201"/>
      <c r="D90" s="75"/>
      <c r="E90" s="62"/>
      <c r="F90" s="75"/>
      <c r="G90" s="29"/>
      <c r="H90" s="63">
        <f t="shared" si="5"/>
        <v>0</v>
      </c>
      <c r="I90" s="199"/>
      <c r="J90" s="149"/>
      <c r="K90" s="15">
        <f t="shared" si="6"/>
        <v>0</v>
      </c>
      <c r="L90" s="15">
        <f t="shared" si="7"/>
        <v>0</v>
      </c>
      <c r="M90" s="3"/>
      <c r="N90" s="3"/>
      <c r="O90" s="3"/>
      <c r="P90" s="3"/>
      <c r="Q90" s="3"/>
      <c r="R90" s="3"/>
      <c r="S90" s="3"/>
      <c r="T90" s="53"/>
      <c r="U90" s="53"/>
      <c r="V90" s="53"/>
      <c r="W90" s="53"/>
    </row>
    <row r="91" spans="1:23" ht="12.75" customHeight="1" x14ac:dyDescent="0.2">
      <c r="A91" s="57"/>
      <c r="B91" s="59">
        <v>11</v>
      </c>
      <c r="C91" s="201"/>
      <c r="D91" s="75"/>
      <c r="E91" s="62"/>
      <c r="F91" s="75"/>
      <c r="G91" s="29"/>
      <c r="H91" s="63">
        <f t="shared" si="5"/>
        <v>0</v>
      </c>
      <c r="I91" s="199"/>
      <c r="J91" s="149"/>
      <c r="K91" s="15">
        <f t="shared" si="6"/>
        <v>0</v>
      </c>
      <c r="L91" s="15">
        <f t="shared" si="7"/>
        <v>0</v>
      </c>
      <c r="M91" s="3"/>
      <c r="N91" s="3"/>
      <c r="O91" s="3"/>
      <c r="P91" s="3"/>
      <c r="Q91" s="3"/>
      <c r="R91" s="3"/>
      <c r="S91" s="3"/>
      <c r="T91" s="53"/>
      <c r="U91" s="53"/>
      <c r="V91" s="53"/>
      <c r="W91" s="53"/>
    </row>
    <row r="92" spans="1:23" ht="12.75" customHeight="1" x14ac:dyDescent="0.2">
      <c r="A92" s="57"/>
      <c r="B92" s="59">
        <v>12</v>
      </c>
      <c r="C92" s="201"/>
      <c r="D92" s="75"/>
      <c r="E92" s="62"/>
      <c r="F92" s="75"/>
      <c r="G92" s="29"/>
      <c r="H92" s="63">
        <f t="shared" si="5"/>
        <v>0</v>
      </c>
      <c r="I92" s="199"/>
      <c r="J92" s="149"/>
      <c r="K92" s="15">
        <f t="shared" si="6"/>
        <v>0</v>
      </c>
      <c r="L92" s="15">
        <f t="shared" si="7"/>
        <v>0</v>
      </c>
      <c r="M92" s="3"/>
      <c r="N92" s="3"/>
      <c r="O92" s="3"/>
      <c r="P92" s="3"/>
      <c r="Q92" s="3"/>
      <c r="R92" s="3"/>
      <c r="S92" s="3"/>
      <c r="T92" s="53"/>
      <c r="U92" s="53"/>
      <c r="V92" s="53"/>
      <c r="W92" s="53"/>
    </row>
    <row r="93" spans="1:23" ht="12.75" customHeight="1" x14ac:dyDescent="0.2">
      <c r="A93" s="57"/>
      <c r="B93" s="111">
        <v>13</v>
      </c>
      <c r="C93" s="201"/>
      <c r="D93" s="75"/>
      <c r="E93" s="62"/>
      <c r="F93" s="75"/>
      <c r="G93" s="29"/>
      <c r="H93" s="63">
        <f t="shared" si="5"/>
        <v>0</v>
      </c>
      <c r="I93" s="199"/>
      <c r="J93" s="149"/>
      <c r="K93" s="15">
        <f t="shared" si="6"/>
        <v>0</v>
      </c>
      <c r="L93" s="15">
        <f t="shared" si="7"/>
        <v>0</v>
      </c>
      <c r="M93" s="3"/>
      <c r="N93" s="3"/>
      <c r="O93" s="3"/>
      <c r="P93" s="3"/>
      <c r="Q93" s="3"/>
      <c r="R93" s="3"/>
      <c r="S93" s="3"/>
      <c r="T93" s="53"/>
      <c r="U93" s="53"/>
      <c r="V93" s="53"/>
      <c r="W93" s="53"/>
    </row>
    <row r="94" spans="1:23" ht="12.75" customHeight="1" x14ac:dyDescent="0.2">
      <c r="A94" s="57"/>
      <c r="B94" s="59">
        <v>14</v>
      </c>
      <c r="C94" s="201"/>
      <c r="D94" s="75"/>
      <c r="E94" s="62"/>
      <c r="F94" s="75"/>
      <c r="G94" s="29"/>
      <c r="H94" s="63">
        <f t="shared" si="5"/>
        <v>0</v>
      </c>
      <c r="I94" s="199"/>
      <c r="J94" s="149"/>
      <c r="K94" s="15">
        <f t="shared" si="6"/>
        <v>0</v>
      </c>
      <c r="L94" s="15">
        <f t="shared" si="7"/>
        <v>0</v>
      </c>
      <c r="M94" s="3"/>
      <c r="N94" s="3"/>
      <c r="O94" s="3"/>
      <c r="P94" s="3"/>
      <c r="Q94" s="3"/>
      <c r="R94" s="3"/>
      <c r="S94" s="3"/>
      <c r="T94" s="53"/>
      <c r="U94" s="53"/>
      <c r="V94" s="53"/>
      <c r="W94" s="53"/>
    </row>
    <row r="95" spans="1:23" ht="12.75" customHeight="1" x14ac:dyDescent="0.2">
      <c r="A95" s="57"/>
      <c r="B95" s="59">
        <v>15</v>
      </c>
      <c r="C95" s="201"/>
      <c r="D95" s="75"/>
      <c r="E95" s="62"/>
      <c r="F95" s="75"/>
      <c r="G95" s="29"/>
      <c r="H95" s="63">
        <f t="shared" si="5"/>
        <v>0</v>
      </c>
      <c r="I95" s="199"/>
      <c r="J95" s="149"/>
      <c r="K95" s="15">
        <f t="shared" si="6"/>
        <v>0</v>
      </c>
      <c r="L95" s="15">
        <f t="shared" si="7"/>
        <v>0</v>
      </c>
      <c r="M95" s="3"/>
      <c r="N95" s="3"/>
      <c r="O95" s="3"/>
      <c r="P95" s="3"/>
      <c r="Q95" s="3"/>
      <c r="R95" s="3"/>
      <c r="S95" s="3"/>
      <c r="T95" s="53"/>
      <c r="U95" s="53"/>
      <c r="V95" s="53"/>
      <c r="W95" s="53"/>
    </row>
    <row r="96" spans="1:23" ht="12.75" customHeight="1" x14ac:dyDescent="0.2">
      <c r="A96" s="57"/>
      <c r="B96" s="111">
        <v>16</v>
      </c>
      <c r="C96" s="201"/>
      <c r="D96" s="75"/>
      <c r="E96" s="62"/>
      <c r="F96" s="75"/>
      <c r="G96" s="29"/>
      <c r="H96" s="63">
        <f t="shared" si="5"/>
        <v>0</v>
      </c>
      <c r="I96" s="199"/>
      <c r="J96" s="149"/>
      <c r="K96" s="15">
        <f t="shared" si="6"/>
        <v>0</v>
      </c>
      <c r="L96" s="15">
        <f t="shared" si="7"/>
        <v>0</v>
      </c>
      <c r="M96" s="3"/>
      <c r="N96" s="3"/>
      <c r="O96" s="3"/>
      <c r="P96" s="3"/>
      <c r="Q96" s="3"/>
      <c r="R96" s="3"/>
      <c r="S96" s="3"/>
      <c r="T96" s="53"/>
      <c r="U96" s="53"/>
      <c r="V96" s="53"/>
      <c r="W96" s="53"/>
    </row>
    <row r="97" spans="1:23" ht="12.75" customHeight="1" x14ac:dyDescent="0.2">
      <c r="A97" s="57"/>
      <c r="B97" s="59">
        <v>17</v>
      </c>
      <c r="C97" s="201"/>
      <c r="D97" s="75"/>
      <c r="E97" s="62"/>
      <c r="F97" s="75"/>
      <c r="G97" s="29"/>
      <c r="H97" s="63">
        <f t="shared" si="5"/>
        <v>0</v>
      </c>
      <c r="I97" s="199"/>
      <c r="J97" s="149"/>
      <c r="K97" s="15">
        <f t="shared" si="6"/>
        <v>0</v>
      </c>
      <c r="L97" s="15">
        <f t="shared" si="7"/>
        <v>0</v>
      </c>
      <c r="M97" s="3"/>
      <c r="N97" s="3"/>
      <c r="O97" s="3"/>
      <c r="P97" s="3"/>
      <c r="Q97" s="3"/>
      <c r="R97" s="3"/>
      <c r="S97" s="3"/>
      <c r="T97" s="53"/>
      <c r="U97" s="53"/>
      <c r="V97" s="53"/>
      <c r="W97" s="53"/>
    </row>
    <row r="98" spans="1:23" ht="12.75" customHeight="1" x14ac:dyDescent="0.2">
      <c r="A98" s="57"/>
      <c r="B98" s="59">
        <v>18</v>
      </c>
      <c r="C98" s="201"/>
      <c r="D98" s="75"/>
      <c r="E98" s="62"/>
      <c r="F98" s="75"/>
      <c r="G98" s="29"/>
      <c r="H98" s="63">
        <f t="shared" si="5"/>
        <v>0</v>
      </c>
      <c r="I98" s="199"/>
      <c r="J98" s="149"/>
      <c r="K98" s="15">
        <f t="shared" si="6"/>
        <v>0</v>
      </c>
      <c r="L98" s="15">
        <f t="shared" si="7"/>
        <v>0</v>
      </c>
      <c r="M98" s="3"/>
      <c r="N98" s="3"/>
      <c r="O98" s="3"/>
      <c r="P98" s="3"/>
      <c r="Q98" s="3"/>
      <c r="R98" s="3"/>
      <c r="S98" s="3"/>
      <c r="T98" s="53"/>
      <c r="U98" s="53"/>
      <c r="V98" s="53"/>
      <c r="W98" s="53"/>
    </row>
    <row r="99" spans="1:23" ht="12.75" customHeight="1" x14ac:dyDescent="0.2">
      <c r="A99" s="57"/>
      <c r="B99" s="111">
        <v>19</v>
      </c>
      <c r="C99" s="201"/>
      <c r="D99" s="75"/>
      <c r="E99" s="62"/>
      <c r="F99" s="75"/>
      <c r="G99" s="29"/>
      <c r="H99" s="63">
        <f t="shared" si="5"/>
        <v>0</v>
      </c>
      <c r="I99" s="199"/>
      <c r="J99" s="149"/>
      <c r="K99" s="15">
        <f t="shared" si="6"/>
        <v>0</v>
      </c>
      <c r="L99" s="15">
        <f t="shared" si="7"/>
        <v>0</v>
      </c>
      <c r="M99" s="3"/>
      <c r="N99" s="3"/>
      <c r="O99" s="3"/>
      <c r="P99" s="3"/>
      <c r="Q99" s="3"/>
      <c r="R99" s="3"/>
      <c r="S99" s="3"/>
      <c r="T99" s="53"/>
      <c r="U99" s="53"/>
      <c r="V99" s="53"/>
      <c r="W99" s="53"/>
    </row>
    <row r="100" spans="1:23" ht="12.75" customHeight="1" x14ac:dyDescent="0.2">
      <c r="A100" s="57"/>
      <c r="B100" s="59">
        <v>20</v>
      </c>
      <c r="C100" s="201"/>
      <c r="D100" s="75"/>
      <c r="E100" s="62"/>
      <c r="F100" s="75"/>
      <c r="G100" s="29"/>
      <c r="H100" s="63">
        <f t="shared" si="5"/>
        <v>0</v>
      </c>
      <c r="I100" s="199"/>
      <c r="J100" s="149"/>
      <c r="K100" s="15">
        <f t="shared" si="6"/>
        <v>0</v>
      </c>
      <c r="L100" s="15">
        <f t="shared" si="7"/>
        <v>0</v>
      </c>
      <c r="M100" s="3"/>
      <c r="N100" s="3"/>
      <c r="O100" s="3"/>
      <c r="P100" s="3"/>
      <c r="Q100" s="3"/>
      <c r="R100" s="3"/>
      <c r="S100" s="3"/>
      <c r="T100" s="53"/>
      <c r="U100" s="53"/>
      <c r="V100" s="53"/>
      <c r="W100" s="53"/>
    </row>
    <row r="101" spans="1:23" ht="12.75" customHeight="1" x14ac:dyDescent="0.2">
      <c r="A101" s="57"/>
      <c r="B101" s="59">
        <v>21</v>
      </c>
      <c r="C101" s="201"/>
      <c r="D101" s="75"/>
      <c r="E101" s="62"/>
      <c r="F101" s="75"/>
      <c r="G101" s="29"/>
      <c r="H101" s="63">
        <f t="shared" si="5"/>
        <v>0</v>
      </c>
      <c r="I101" s="199"/>
      <c r="J101" s="149"/>
      <c r="K101" s="15">
        <f t="shared" si="6"/>
        <v>0</v>
      </c>
      <c r="L101" s="15">
        <f t="shared" si="7"/>
        <v>0</v>
      </c>
      <c r="M101" s="3"/>
      <c r="N101" s="3"/>
      <c r="O101" s="3"/>
      <c r="P101" s="3"/>
      <c r="Q101" s="3"/>
      <c r="R101" s="3"/>
      <c r="S101" s="3"/>
      <c r="T101" s="53"/>
      <c r="U101" s="53"/>
      <c r="V101" s="53"/>
      <c r="W101" s="53"/>
    </row>
    <row r="102" spans="1:23" ht="12.75" customHeight="1" x14ac:dyDescent="0.2">
      <c r="A102" s="57"/>
      <c r="B102" s="111">
        <v>22</v>
      </c>
      <c r="C102" s="201"/>
      <c r="D102" s="75"/>
      <c r="E102" s="62"/>
      <c r="F102" s="75"/>
      <c r="G102" s="29"/>
      <c r="H102" s="63">
        <f t="shared" si="5"/>
        <v>0</v>
      </c>
      <c r="I102" s="199"/>
      <c r="J102" s="149"/>
      <c r="K102" s="15">
        <f t="shared" si="6"/>
        <v>0</v>
      </c>
      <c r="L102" s="15">
        <f t="shared" si="7"/>
        <v>0</v>
      </c>
      <c r="M102" s="3"/>
      <c r="N102" s="3"/>
      <c r="O102" s="3"/>
      <c r="P102" s="3"/>
      <c r="Q102" s="3"/>
      <c r="R102" s="3"/>
      <c r="S102" s="3"/>
      <c r="T102" s="53"/>
      <c r="U102" s="53"/>
      <c r="V102" s="53"/>
      <c r="W102" s="53"/>
    </row>
    <row r="103" spans="1:23" ht="12.75" customHeight="1" x14ac:dyDescent="0.2">
      <c r="A103" s="57"/>
      <c r="B103" s="59">
        <v>23</v>
      </c>
      <c r="C103" s="201"/>
      <c r="D103" s="75"/>
      <c r="E103" s="62"/>
      <c r="F103" s="75"/>
      <c r="G103" s="29"/>
      <c r="H103" s="63">
        <f t="shared" si="5"/>
        <v>0</v>
      </c>
      <c r="I103" s="199"/>
      <c r="J103" s="149"/>
      <c r="K103" s="15">
        <f t="shared" si="6"/>
        <v>0</v>
      </c>
      <c r="L103" s="15">
        <f t="shared" si="7"/>
        <v>0</v>
      </c>
      <c r="M103" s="3"/>
      <c r="N103" s="3"/>
      <c r="O103" s="3"/>
      <c r="P103" s="3"/>
      <c r="Q103" s="3"/>
      <c r="R103" s="3"/>
      <c r="S103" s="3"/>
      <c r="T103" s="53"/>
      <c r="U103" s="53"/>
      <c r="V103" s="53"/>
      <c r="W103" s="53"/>
    </row>
    <row r="104" spans="1:23" ht="12.75" customHeight="1" x14ac:dyDescent="0.2">
      <c r="A104" s="57"/>
      <c r="B104" s="59">
        <v>24</v>
      </c>
      <c r="C104" s="201"/>
      <c r="D104" s="75"/>
      <c r="E104" s="62"/>
      <c r="F104" s="75"/>
      <c r="G104" s="29"/>
      <c r="H104" s="63">
        <f t="shared" si="5"/>
        <v>0</v>
      </c>
      <c r="I104" s="199"/>
      <c r="J104" s="149"/>
      <c r="K104" s="15">
        <f t="shared" si="6"/>
        <v>0</v>
      </c>
      <c r="L104" s="15">
        <f t="shared" si="7"/>
        <v>0</v>
      </c>
      <c r="M104" s="3"/>
      <c r="N104" s="3"/>
      <c r="O104" s="3"/>
      <c r="P104" s="3"/>
      <c r="Q104" s="3"/>
      <c r="R104" s="3"/>
      <c r="S104" s="3"/>
      <c r="T104" s="53"/>
      <c r="U104" s="53"/>
      <c r="V104" s="53"/>
      <c r="W104" s="53"/>
    </row>
    <row r="105" spans="1:23" ht="12.75" customHeight="1" x14ac:dyDescent="0.2">
      <c r="A105" s="57"/>
      <c r="B105" s="111">
        <v>25</v>
      </c>
      <c r="C105" s="201"/>
      <c r="D105" s="75"/>
      <c r="E105" s="62"/>
      <c r="F105" s="75"/>
      <c r="G105" s="29"/>
      <c r="H105" s="63">
        <f t="shared" si="5"/>
        <v>0</v>
      </c>
      <c r="I105" s="199"/>
      <c r="J105" s="149"/>
      <c r="K105" s="15">
        <f t="shared" si="6"/>
        <v>0</v>
      </c>
      <c r="L105" s="15">
        <f t="shared" si="7"/>
        <v>0</v>
      </c>
      <c r="M105" s="3"/>
      <c r="N105" s="3"/>
      <c r="O105" s="3"/>
      <c r="P105" s="3"/>
      <c r="Q105" s="3"/>
      <c r="R105" s="3"/>
      <c r="S105" s="3"/>
      <c r="T105" s="53"/>
      <c r="U105" s="53"/>
      <c r="V105" s="53"/>
      <c r="W105" s="53"/>
    </row>
    <row r="106" spans="1:23" ht="12.75" customHeight="1" x14ac:dyDescent="0.2">
      <c r="A106" s="57"/>
      <c r="B106" s="59">
        <v>26</v>
      </c>
      <c r="C106" s="201"/>
      <c r="D106" s="75"/>
      <c r="E106" s="62"/>
      <c r="F106" s="75"/>
      <c r="G106" s="29"/>
      <c r="H106" s="63">
        <f t="shared" si="5"/>
        <v>0</v>
      </c>
      <c r="I106" s="199"/>
      <c r="J106" s="149"/>
      <c r="K106" s="15">
        <f t="shared" si="6"/>
        <v>0</v>
      </c>
      <c r="L106" s="15">
        <f t="shared" si="7"/>
        <v>0</v>
      </c>
      <c r="M106" s="3"/>
      <c r="N106" s="3"/>
      <c r="O106" s="3"/>
      <c r="P106" s="3"/>
      <c r="Q106" s="3"/>
      <c r="R106" s="3"/>
      <c r="S106" s="3"/>
      <c r="T106" s="53"/>
      <c r="U106" s="53"/>
      <c r="V106" s="53"/>
      <c r="W106" s="53"/>
    </row>
    <row r="107" spans="1:23" ht="12.75" customHeight="1" x14ac:dyDescent="0.2">
      <c r="A107" s="57"/>
      <c r="B107" s="59">
        <v>27</v>
      </c>
      <c r="C107" s="201"/>
      <c r="D107" s="75"/>
      <c r="E107" s="62"/>
      <c r="F107" s="75"/>
      <c r="G107" s="29"/>
      <c r="H107" s="63">
        <f t="shared" si="5"/>
        <v>0</v>
      </c>
      <c r="I107" s="199"/>
      <c r="J107" s="149"/>
      <c r="K107" s="15">
        <f t="shared" si="6"/>
        <v>0</v>
      </c>
      <c r="L107" s="15">
        <f t="shared" si="7"/>
        <v>0</v>
      </c>
      <c r="M107" s="3"/>
      <c r="N107" s="3"/>
      <c r="O107" s="3"/>
      <c r="P107" s="3"/>
      <c r="Q107" s="3"/>
      <c r="R107" s="3"/>
      <c r="S107" s="3"/>
      <c r="T107" s="53"/>
      <c r="U107" s="53"/>
      <c r="V107" s="53"/>
      <c r="W107" s="53"/>
    </row>
    <row r="108" spans="1:23" ht="12.75" customHeight="1" x14ac:dyDescent="0.2">
      <c r="A108" s="57"/>
      <c r="B108" s="111">
        <v>28</v>
      </c>
      <c r="C108" s="201"/>
      <c r="D108" s="75"/>
      <c r="E108" s="62"/>
      <c r="F108" s="75"/>
      <c r="G108" s="29"/>
      <c r="H108" s="63">
        <f t="shared" si="5"/>
        <v>0</v>
      </c>
      <c r="I108" s="199"/>
      <c r="J108" s="149"/>
      <c r="K108" s="15">
        <f t="shared" si="6"/>
        <v>0</v>
      </c>
      <c r="L108" s="15">
        <f t="shared" si="7"/>
        <v>0</v>
      </c>
      <c r="M108" s="3"/>
      <c r="N108" s="3"/>
      <c r="O108" s="3"/>
      <c r="P108" s="3"/>
      <c r="Q108" s="3"/>
      <c r="R108" s="3"/>
      <c r="S108" s="3"/>
      <c r="T108" s="53"/>
      <c r="U108" s="53"/>
      <c r="V108" s="53"/>
      <c r="W108" s="53"/>
    </row>
    <row r="109" spans="1:23" ht="12.75" customHeight="1" x14ac:dyDescent="0.2">
      <c r="A109" s="57"/>
      <c r="B109" s="59">
        <v>29</v>
      </c>
      <c r="C109" s="201"/>
      <c r="D109" s="75"/>
      <c r="E109" s="62"/>
      <c r="F109" s="75"/>
      <c r="G109" s="29"/>
      <c r="H109" s="63">
        <f t="shared" si="5"/>
        <v>0</v>
      </c>
      <c r="I109" s="199"/>
      <c r="J109" s="149"/>
      <c r="K109" s="15">
        <f t="shared" si="6"/>
        <v>0</v>
      </c>
      <c r="L109" s="15">
        <f t="shared" si="7"/>
        <v>0</v>
      </c>
      <c r="M109" s="3"/>
      <c r="N109" s="3"/>
      <c r="O109" s="3"/>
      <c r="P109" s="3"/>
      <c r="Q109" s="3"/>
      <c r="R109" s="3"/>
      <c r="S109" s="3"/>
      <c r="T109" s="53"/>
      <c r="U109" s="53"/>
      <c r="V109" s="53"/>
      <c r="W109" s="53"/>
    </row>
    <row r="110" spans="1:23" ht="12.75" customHeight="1" x14ac:dyDescent="0.2">
      <c r="A110" s="57"/>
      <c r="B110" s="59">
        <v>30</v>
      </c>
      <c r="C110" s="201"/>
      <c r="D110" s="75"/>
      <c r="E110" s="62"/>
      <c r="F110" s="75"/>
      <c r="G110" s="29"/>
      <c r="H110" s="63">
        <f t="shared" si="5"/>
        <v>0</v>
      </c>
      <c r="I110" s="199"/>
      <c r="J110" s="149"/>
      <c r="K110" s="15">
        <f t="shared" si="6"/>
        <v>0</v>
      </c>
      <c r="L110" s="15">
        <f t="shared" si="7"/>
        <v>0</v>
      </c>
      <c r="M110" s="3"/>
      <c r="N110" s="3"/>
      <c r="O110" s="3"/>
      <c r="P110" s="3"/>
      <c r="Q110" s="3"/>
      <c r="R110" s="3"/>
      <c r="S110" s="3"/>
      <c r="T110" s="53"/>
      <c r="U110" s="53"/>
      <c r="V110" s="53"/>
      <c r="W110" s="53"/>
    </row>
    <row r="111" spans="1:23" ht="12.75" customHeight="1" x14ac:dyDescent="0.2">
      <c r="A111" s="57"/>
      <c r="B111" s="111">
        <v>31</v>
      </c>
      <c r="C111" s="201"/>
      <c r="D111" s="75"/>
      <c r="E111" s="62"/>
      <c r="F111" s="75"/>
      <c r="G111" s="29"/>
      <c r="H111" s="63">
        <f t="shared" si="5"/>
        <v>0</v>
      </c>
      <c r="I111" s="199"/>
      <c r="J111" s="149"/>
      <c r="K111" s="15">
        <f t="shared" si="6"/>
        <v>0</v>
      </c>
      <c r="L111" s="15">
        <f t="shared" si="7"/>
        <v>0</v>
      </c>
      <c r="M111" s="3"/>
      <c r="N111" s="3"/>
      <c r="O111" s="3"/>
      <c r="P111" s="3"/>
      <c r="Q111" s="3"/>
      <c r="R111" s="3"/>
      <c r="S111" s="3"/>
      <c r="T111" s="53"/>
      <c r="U111" s="53"/>
      <c r="V111" s="53"/>
      <c r="W111" s="53"/>
    </row>
    <row r="112" spans="1:23" ht="12.75" customHeight="1" x14ac:dyDescent="0.2">
      <c r="A112" s="57"/>
      <c r="B112" s="59">
        <v>32</v>
      </c>
      <c r="C112" s="201"/>
      <c r="D112" s="75"/>
      <c r="E112" s="62"/>
      <c r="F112" s="75"/>
      <c r="G112" s="29"/>
      <c r="H112" s="63">
        <f t="shared" si="5"/>
        <v>0</v>
      </c>
      <c r="I112" s="199"/>
      <c r="J112" s="149"/>
      <c r="K112" s="15">
        <f t="shared" si="6"/>
        <v>0</v>
      </c>
      <c r="L112" s="15">
        <f t="shared" si="7"/>
        <v>0</v>
      </c>
      <c r="M112" s="3"/>
      <c r="N112" s="3"/>
      <c r="O112" s="3"/>
      <c r="P112" s="3"/>
      <c r="Q112" s="3"/>
      <c r="R112" s="3"/>
      <c r="S112" s="3"/>
      <c r="T112" s="53"/>
      <c r="U112" s="53"/>
      <c r="V112" s="53"/>
      <c r="W112" s="53"/>
    </row>
    <row r="113" spans="1:23" ht="12.75" customHeight="1" x14ac:dyDescent="0.2">
      <c r="A113" s="57"/>
      <c r="B113" s="59">
        <v>33</v>
      </c>
      <c r="C113" s="201"/>
      <c r="D113" s="75"/>
      <c r="E113" s="62"/>
      <c r="F113" s="75"/>
      <c r="G113" s="29"/>
      <c r="H113" s="63">
        <f t="shared" si="5"/>
        <v>0</v>
      </c>
      <c r="I113" s="199"/>
      <c r="J113" s="149"/>
      <c r="K113" s="15">
        <f t="shared" si="6"/>
        <v>0</v>
      </c>
      <c r="L113" s="15">
        <f t="shared" si="7"/>
        <v>0</v>
      </c>
      <c r="M113" s="3"/>
      <c r="N113" s="3"/>
      <c r="O113" s="3"/>
      <c r="P113" s="3"/>
      <c r="Q113" s="3"/>
      <c r="R113" s="3"/>
      <c r="S113" s="3"/>
      <c r="T113" s="53"/>
      <c r="U113" s="53"/>
      <c r="V113" s="53"/>
      <c r="W113" s="53"/>
    </row>
    <row r="114" spans="1:23" ht="12.75" customHeight="1" x14ac:dyDescent="0.2">
      <c r="A114" s="57"/>
      <c r="B114" s="111">
        <v>34</v>
      </c>
      <c r="C114" s="201"/>
      <c r="D114" s="75"/>
      <c r="E114" s="62"/>
      <c r="F114" s="75"/>
      <c r="G114" s="29"/>
      <c r="H114" s="63">
        <f t="shared" si="5"/>
        <v>0</v>
      </c>
      <c r="I114" s="199"/>
      <c r="J114" s="149"/>
      <c r="K114" s="15">
        <f t="shared" si="6"/>
        <v>0</v>
      </c>
      <c r="L114" s="15">
        <f t="shared" si="7"/>
        <v>0</v>
      </c>
      <c r="M114" s="3"/>
      <c r="N114" s="3"/>
      <c r="O114" s="3"/>
      <c r="P114" s="3"/>
      <c r="Q114" s="3"/>
      <c r="R114" s="3"/>
      <c r="S114" s="3"/>
      <c r="T114" s="53"/>
      <c r="U114" s="53"/>
      <c r="V114" s="53"/>
      <c r="W114" s="53"/>
    </row>
    <row r="115" spans="1:23" ht="12.75" customHeight="1" x14ac:dyDescent="0.2">
      <c r="A115" s="57"/>
      <c r="B115" s="59">
        <v>35</v>
      </c>
      <c r="C115" s="201"/>
      <c r="D115" s="75"/>
      <c r="E115" s="62"/>
      <c r="F115" s="75"/>
      <c r="G115" s="29"/>
      <c r="H115" s="63">
        <f t="shared" si="5"/>
        <v>0</v>
      </c>
      <c r="I115" s="199"/>
      <c r="J115" s="149"/>
      <c r="K115" s="15">
        <f t="shared" si="6"/>
        <v>0</v>
      </c>
      <c r="L115" s="15">
        <f t="shared" si="7"/>
        <v>0</v>
      </c>
      <c r="M115" s="3"/>
      <c r="N115" s="3"/>
      <c r="O115" s="3"/>
      <c r="P115" s="3"/>
      <c r="Q115" s="3"/>
      <c r="R115" s="3"/>
      <c r="S115" s="3"/>
      <c r="T115" s="53"/>
      <c r="U115" s="53"/>
      <c r="V115" s="53"/>
      <c r="W115" s="53"/>
    </row>
    <row r="116" spans="1:23" ht="12.75" customHeight="1" x14ac:dyDescent="0.2">
      <c r="A116" s="57"/>
      <c r="B116" s="59">
        <v>36</v>
      </c>
      <c r="C116" s="201"/>
      <c r="D116" s="75"/>
      <c r="E116" s="62"/>
      <c r="F116" s="75"/>
      <c r="G116" s="29"/>
      <c r="H116" s="63">
        <f t="shared" si="5"/>
        <v>0</v>
      </c>
      <c r="I116" s="199"/>
      <c r="J116" s="149"/>
      <c r="K116" s="15">
        <f t="shared" si="6"/>
        <v>0</v>
      </c>
      <c r="L116" s="15">
        <f t="shared" si="7"/>
        <v>0</v>
      </c>
      <c r="M116" s="3"/>
      <c r="N116" s="3"/>
      <c r="O116" s="3"/>
      <c r="P116" s="3"/>
      <c r="Q116" s="3"/>
      <c r="R116" s="3"/>
      <c r="S116" s="3"/>
      <c r="T116" s="53"/>
      <c r="U116" s="53"/>
      <c r="V116" s="53"/>
      <c r="W116" s="53"/>
    </row>
    <row r="117" spans="1:23" ht="12.75" customHeight="1" x14ac:dyDescent="0.2">
      <c r="A117" s="57"/>
      <c r="B117" s="111">
        <v>37</v>
      </c>
      <c r="C117" s="70"/>
      <c r="D117" s="75"/>
      <c r="E117" s="62"/>
      <c r="F117" s="75"/>
      <c r="G117" s="29"/>
      <c r="H117" s="63">
        <f t="shared" si="5"/>
        <v>0</v>
      </c>
      <c r="I117" s="199"/>
      <c r="J117" s="149"/>
      <c r="K117" s="15">
        <f t="shared" si="6"/>
        <v>0</v>
      </c>
      <c r="L117" s="15">
        <f t="shared" si="7"/>
        <v>0</v>
      </c>
      <c r="M117" s="3"/>
      <c r="N117" s="3"/>
      <c r="O117" s="3"/>
      <c r="P117" s="3"/>
      <c r="Q117" s="3"/>
      <c r="R117" s="3"/>
      <c r="S117" s="3"/>
      <c r="T117" s="53"/>
      <c r="U117" s="53"/>
      <c r="V117" s="53"/>
      <c r="W117" s="53"/>
    </row>
    <row r="118" spans="1:23" ht="12.75" customHeight="1" x14ac:dyDescent="0.2">
      <c r="A118" s="57"/>
      <c r="B118" s="59">
        <v>38</v>
      </c>
      <c r="C118" s="70"/>
      <c r="D118" s="75"/>
      <c r="E118" s="62"/>
      <c r="F118" s="75"/>
      <c r="G118" s="29"/>
      <c r="H118" s="63">
        <f t="shared" si="5"/>
        <v>0</v>
      </c>
      <c r="I118" s="199"/>
      <c r="J118" s="149"/>
      <c r="K118" s="15">
        <f t="shared" si="6"/>
        <v>0</v>
      </c>
      <c r="L118" s="15">
        <f t="shared" si="7"/>
        <v>0</v>
      </c>
      <c r="M118" s="3"/>
      <c r="N118" s="3"/>
      <c r="O118" s="3"/>
      <c r="P118" s="3"/>
      <c r="Q118" s="3"/>
      <c r="R118" s="3"/>
      <c r="S118" s="3"/>
      <c r="T118" s="53"/>
      <c r="U118" s="53"/>
      <c r="V118" s="53"/>
      <c r="W118" s="53"/>
    </row>
    <row r="119" spans="1:23" ht="12.75" customHeight="1" x14ac:dyDescent="0.2">
      <c r="A119" s="57"/>
      <c r="B119" s="59">
        <v>39</v>
      </c>
      <c r="C119" s="70"/>
      <c r="D119" s="70"/>
      <c r="E119" s="62"/>
      <c r="F119" s="75"/>
      <c r="G119" s="29"/>
      <c r="H119" s="63">
        <f t="shared" si="5"/>
        <v>0</v>
      </c>
      <c r="I119" s="199"/>
      <c r="J119" s="149"/>
      <c r="K119" s="15">
        <f t="shared" si="6"/>
        <v>0</v>
      </c>
      <c r="L119" s="15">
        <f t="shared" si="7"/>
        <v>0</v>
      </c>
      <c r="M119" s="3"/>
      <c r="N119" s="3"/>
      <c r="O119" s="3"/>
      <c r="P119" s="3"/>
      <c r="Q119" s="3"/>
      <c r="R119" s="3"/>
      <c r="S119" s="3"/>
      <c r="T119" s="53"/>
      <c r="U119" s="53"/>
      <c r="V119" s="53"/>
      <c r="W119" s="53"/>
    </row>
    <row r="120" spans="1:23" ht="12.75" customHeight="1" x14ac:dyDescent="0.2">
      <c r="A120" s="57"/>
      <c r="B120" s="111">
        <v>40</v>
      </c>
      <c r="C120" s="70"/>
      <c r="D120" s="70"/>
      <c r="E120" s="62"/>
      <c r="F120" s="75"/>
      <c r="G120" s="29"/>
      <c r="H120" s="63">
        <f t="shared" si="5"/>
        <v>0</v>
      </c>
      <c r="I120" s="199"/>
      <c r="J120" s="149"/>
      <c r="K120" s="15">
        <f t="shared" si="6"/>
        <v>0</v>
      </c>
      <c r="L120" s="15">
        <f t="shared" si="7"/>
        <v>0</v>
      </c>
      <c r="M120" s="3"/>
      <c r="N120" s="3"/>
      <c r="O120" s="3"/>
      <c r="P120" s="3"/>
      <c r="Q120" s="3"/>
      <c r="R120" s="3"/>
      <c r="S120" s="3"/>
      <c r="T120" s="53"/>
      <c r="U120" s="53"/>
      <c r="V120" s="53"/>
      <c r="W120" s="53"/>
    </row>
    <row r="121" spans="1:23" ht="12.75" customHeight="1" x14ac:dyDescent="0.2">
      <c r="A121" s="57"/>
      <c r="B121" s="59">
        <v>41</v>
      </c>
      <c r="C121" s="70"/>
      <c r="D121" s="70"/>
      <c r="E121" s="62"/>
      <c r="F121" s="75"/>
      <c r="G121" s="29"/>
      <c r="H121" s="63">
        <f t="shared" si="5"/>
        <v>0</v>
      </c>
      <c r="I121" s="199"/>
      <c r="J121" s="149"/>
      <c r="K121" s="15">
        <f t="shared" si="6"/>
        <v>0</v>
      </c>
      <c r="L121" s="15">
        <f t="shared" si="7"/>
        <v>0</v>
      </c>
      <c r="M121" s="3"/>
      <c r="N121" s="3"/>
      <c r="O121" s="3"/>
      <c r="P121" s="3"/>
      <c r="Q121" s="3"/>
      <c r="R121" s="3"/>
      <c r="S121" s="3"/>
      <c r="T121" s="53"/>
      <c r="U121" s="53"/>
      <c r="V121" s="53"/>
      <c r="W121" s="53"/>
    </row>
    <row r="122" spans="1:23" ht="12.75" customHeight="1" x14ac:dyDescent="0.2">
      <c r="A122" s="57"/>
      <c r="B122" s="59">
        <v>42</v>
      </c>
      <c r="C122" s="70"/>
      <c r="D122" s="70"/>
      <c r="E122" s="62"/>
      <c r="F122" s="75"/>
      <c r="G122" s="29"/>
      <c r="H122" s="63">
        <f t="shared" si="5"/>
        <v>0</v>
      </c>
      <c r="I122" s="199"/>
      <c r="J122" s="149"/>
      <c r="K122" s="15">
        <f t="shared" si="6"/>
        <v>0</v>
      </c>
      <c r="L122" s="15">
        <f t="shared" si="7"/>
        <v>0</v>
      </c>
      <c r="M122" s="3"/>
      <c r="N122" s="3"/>
      <c r="O122" s="3"/>
      <c r="P122" s="3"/>
      <c r="Q122" s="3"/>
      <c r="R122" s="3"/>
      <c r="S122" s="3"/>
      <c r="T122" s="53"/>
      <c r="U122" s="53"/>
      <c r="V122" s="53"/>
      <c r="W122" s="53"/>
    </row>
    <row r="123" spans="1:23" ht="12.75" customHeight="1" x14ac:dyDescent="0.2">
      <c r="A123" s="57"/>
      <c r="B123" s="111">
        <v>43</v>
      </c>
      <c r="C123" s="70"/>
      <c r="D123" s="70"/>
      <c r="E123" s="62"/>
      <c r="F123" s="75"/>
      <c r="G123" s="29"/>
      <c r="H123" s="63">
        <f t="shared" si="5"/>
        <v>0</v>
      </c>
      <c r="I123" s="199"/>
      <c r="J123" s="149"/>
      <c r="K123" s="15">
        <f t="shared" si="6"/>
        <v>0</v>
      </c>
      <c r="L123" s="15">
        <f t="shared" si="7"/>
        <v>0</v>
      </c>
      <c r="M123" s="3"/>
      <c r="N123" s="3"/>
      <c r="O123" s="3"/>
      <c r="P123" s="3"/>
      <c r="Q123" s="3"/>
      <c r="R123" s="3"/>
      <c r="S123" s="3"/>
      <c r="T123" s="53"/>
      <c r="U123" s="53"/>
      <c r="V123" s="53"/>
      <c r="W123" s="53"/>
    </row>
    <row r="124" spans="1:23" ht="12.75" customHeight="1" x14ac:dyDescent="0.2">
      <c r="A124" s="57"/>
      <c r="B124" s="59">
        <v>44</v>
      </c>
      <c r="C124" s="70"/>
      <c r="D124" s="70"/>
      <c r="E124" s="62"/>
      <c r="F124" s="75"/>
      <c r="G124" s="29"/>
      <c r="H124" s="63">
        <f t="shared" si="5"/>
        <v>0</v>
      </c>
      <c r="I124" s="199"/>
      <c r="J124" s="149"/>
      <c r="K124" s="15">
        <f t="shared" si="6"/>
        <v>0</v>
      </c>
      <c r="L124" s="15">
        <f t="shared" si="7"/>
        <v>0</v>
      </c>
      <c r="M124" s="3"/>
      <c r="N124" s="3"/>
      <c r="O124" s="3"/>
      <c r="P124" s="3"/>
      <c r="Q124" s="3"/>
      <c r="R124" s="3"/>
      <c r="S124" s="3"/>
      <c r="T124" s="53"/>
      <c r="U124" s="53"/>
      <c r="V124" s="53"/>
      <c r="W124" s="53"/>
    </row>
    <row r="125" spans="1:23" ht="12.75" customHeight="1" x14ac:dyDescent="0.2">
      <c r="A125" s="57"/>
      <c r="B125" s="59">
        <v>45</v>
      </c>
      <c r="C125" s="70"/>
      <c r="D125" s="70"/>
      <c r="E125" s="62"/>
      <c r="F125" s="75"/>
      <c r="G125" s="29"/>
      <c r="H125" s="63">
        <f t="shared" si="5"/>
        <v>0</v>
      </c>
      <c r="I125" s="199"/>
      <c r="J125" s="149"/>
      <c r="K125" s="15">
        <f t="shared" si="6"/>
        <v>0</v>
      </c>
      <c r="L125" s="15">
        <f t="shared" si="7"/>
        <v>0</v>
      </c>
      <c r="M125" s="3"/>
      <c r="N125" s="3"/>
      <c r="O125" s="3"/>
      <c r="P125" s="3"/>
      <c r="Q125" s="3"/>
      <c r="R125" s="3"/>
      <c r="S125" s="3"/>
      <c r="T125" s="53"/>
      <c r="U125" s="53"/>
      <c r="V125" s="53"/>
      <c r="W125" s="53"/>
    </row>
    <row r="126" spans="1:23" ht="12.75" customHeight="1" x14ac:dyDescent="0.2">
      <c r="A126" s="57"/>
      <c r="B126" s="111">
        <v>46</v>
      </c>
      <c r="C126" s="70"/>
      <c r="D126" s="70"/>
      <c r="E126" s="62"/>
      <c r="F126" s="75"/>
      <c r="G126" s="29"/>
      <c r="H126" s="63">
        <f t="shared" si="5"/>
        <v>0</v>
      </c>
      <c r="I126" s="199"/>
      <c r="J126" s="149"/>
      <c r="K126" s="15">
        <f t="shared" si="6"/>
        <v>0</v>
      </c>
      <c r="L126" s="15">
        <f t="shared" si="7"/>
        <v>0</v>
      </c>
      <c r="M126" s="3"/>
      <c r="N126" s="3"/>
      <c r="O126" s="3"/>
      <c r="P126" s="3"/>
      <c r="Q126" s="3"/>
      <c r="R126" s="3"/>
      <c r="S126" s="3"/>
      <c r="T126" s="53"/>
      <c r="U126" s="53"/>
      <c r="V126" s="53"/>
      <c r="W126" s="53"/>
    </row>
    <row r="127" spans="1:23" ht="12.75" customHeight="1" x14ac:dyDescent="0.2">
      <c r="A127" s="57"/>
      <c r="B127" s="59">
        <v>47</v>
      </c>
      <c r="C127" s="70"/>
      <c r="D127" s="70"/>
      <c r="E127" s="62"/>
      <c r="F127" s="75"/>
      <c r="G127" s="29"/>
      <c r="H127" s="63">
        <f t="shared" si="5"/>
        <v>0</v>
      </c>
      <c r="I127" s="199"/>
      <c r="J127" s="149"/>
      <c r="K127" s="15">
        <f t="shared" si="6"/>
        <v>0</v>
      </c>
      <c r="L127" s="15">
        <f t="shared" si="7"/>
        <v>0</v>
      </c>
      <c r="M127" s="3"/>
      <c r="N127" s="3"/>
      <c r="O127" s="3"/>
      <c r="P127" s="3"/>
      <c r="Q127" s="3"/>
      <c r="R127" s="3"/>
      <c r="S127" s="3"/>
      <c r="T127" s="53"/>
      <c r="U127" s="53"/>
      <c r="V127" s="53"/>
      <c r="W127" s="53"/>
    </row>
    <row r="128" spans="1:23" ht="12.75" customHeight="1" x14ac:dyDescent="0.2">
      <c r="A128" s="57"/>
      <c r="B128" s="59">
        <v>48</v>
      </c>
      <c r="C128" s="70"/>
      <c r="D128" s="70"/>
      <c r="E128" s="62"/>
      <c r="F128" s="75"/>
      <c r="G128" s="29"/>
      <c r="H128" s="63">
        <f t="shared" si="5"/>
        <v>0</v>
      </c>
      <c r="I128" s="199"/>
      <c r="J128" s="149"/>
      <c r="K128" s="15">
        <f t="shared" si="6"/>
        <v>0</v>
      </c>
      <c r="L128" s="15">
        <f t="shared" si="7"/>
        <v>0</v>
      </c>
      <c r="M128" s="3"/>
      <c r="N128" s="3"/>
      <c r="O128" s="3"/>
      <c r="P128" s="3"/>
      <c r="Q128" s="3"/>
      <c r="R128" s="3"/>
      <c r="S128" s="3"/>
      <c r="T128" s="53"/>
      <c r="U128" s="53"/>
      <c r="V128" s="53"/>
      <c r="W128" s="53"/>
    </row>
    <row r="129" spans="1:23" ht="12.75" customHeight="1" x14ac:dyDescent="0.2">
      <c r="A129" s="57"/>
      <c r="B129" s="111">
        <v>49</v>
      </c>
      <c r="C129" s="70"/>
      <c r="D129" s="70"/>
      <c r="E129" s="62"/>
      <c r="F129" s="75"/>
      <c r="G129" s="29"/>
      <c r="H129" s="63">
        <f t="shared" si="5"/>
        <v>0</v>
      </c>
      <c r="I129" s="199"/>
      <c r="J129" s="149"/>
      <c r="K129" s="15">
        <f t="shared" si="6"/>
        <v>0</v>
      </c>
      <c r="L129" s="15">
        <f t="shared" si="7"/>
        <v>0</v>
      </c>
      <c r="M129" s="3"/>
      <c r="N129" s="3"/>
      <c r="O129" s="3"/>
      <c r="P129" s="3"/>
      <c r="Q129" s="3"/>
      <c r="R129" s="3"/>
      <c r="S129" s="3"/>
      <c r="T129" s="53"/>
      <c r="U129" s="53"/>
      <c r="V129" s="53"/>
      <c r="W129" s="53"/>
    </row>
    <row r="130" spans="1:23" ht="12.75" customHeight="1" x14ac:dyDescent="0.2">
      <c r="A130" s="57"/>
      <c r="B130" s="59">
        <v>50</v>
      </c>
      <c r="C130" s="70"/>
      <c r="D130" s="70"/>
      <c r="E130" s="62"/>
      <c r="F130" s="75"/>
      <c r="G130" s="29"/>
      <c r="H130" s="63">
        <f t="shared" si="5"/>
        <v>0</v>
      </c>
      <c r="I130" s="199"/>
      <c r="J130" s="149"/>
      <c r="K130" s="15">
        <f t="shared" si="6"/>
        <v>0</v>
      </c>
      <c r="L130" s="15">
        <f t="shared" si="7"/>
        <v>0</v>
      </c>
      <c r="M130" s="3"/>
      <c r="N130" s="3"/>
      <c r="O130" s="3"/>
      <c r="P130" s="3"/>
      <c r="Q130" s="3"/>
      <c r="R130" s="3"/>
      <c r="S130" s="3"/>
      <c r="T130" s="53"/>
      <c r="U130" s="53"/>
      <c r="V130" s="53"/>
      <c r="W130" s="53"/>
    </row>
    <row r="131" spans="1:23" ht="12.75" customHeight="1" x14ac:dyDescent="0.2">
      <c r="A131" s="57"/>
      <c r="B131" s="59">
        <v>51</v>
      </c>
      <c r="C131" s="70"/>
      <c r="D131" s="70"/>
      <c r="E131" s="62"/>
      <c r="F131" s="75"/>
      <c r="G131" s="29"/>
      <c r="H131" s="63">
        <f t="shared" si="5"/>
        <v>0</v>
      </c>
      <c r="I131" s="199"/>
      <c r="J131" s="149"/>
      <c r="K131" s="15">
        <f t="shared" si="6"/>
        <v>0</v>
      </c>
      <c r="L131" s="15">
        <f t="shared" si="7"/>
        <v>0</v>
      </c>
      <c r="M131" s="3"/>
      <c r="N131" s="3"/>
      <c r="O131" s="3"/>
      <c r="P131" s="3"/>
      <c r="Q131" s="3"/>
      <c r="R131" s="3"/>
      <c r="S131" s="3"/>
      <c r="T131" s="53"/>
      <c r="U131" s="53"/>
      <c r="V131" s="53"/>
      <c r="W131" s="53"/>
    </row>
    <row r="132" spans="1:23" ht="12.75" customHeight="1" x14ac:dyDescent="0.2">
      <c r="A132" s="57"/>
      <c r="B132" s="111">
        <v>52</v>
      </c>
      <c r="C132" s="70"/>
      <c r="D132" s="70"/>
      <c r="E132" s="62"/>
      <c r="F132" s="75"/>
      <c r="G132" s="29"/>
      <c r="H132" s="63">
        <f t="shared" si="5"/>
        <v>0</v>
      </c>
      <c r="I132" s="199"/>
      <c r="J132" s="149"/>
      <c r="K132" s="15">
        <f t="shared" si="6"/>
        <v>0</v>
      </c>
      <c r="L132" s="15">
        <f t="shared" si="7"/>
        <v>0</v>
      </c>
      <c r="M132" s="3"/>
      <c r="N132" s="3"/>
      <c r="O132" s="3"/>
      <c r="P132" s="3"/>
      <c r="Q132" s="3"/>
      <c r="R132" s="3"/>
      <c r="S132" s="3"/>
      <c r="T132" s="53"/>
      <c r="U132" s="53"/>
      <c r="V132" s="53"/>
      <c r="W132" s="53"/>
    </row>
    <row r="133" spans="1:23" ht="12.75" customHeight="1" x14ac:dyDescent="0.2">
      <c r="A133" s="57"/>
      <c r="B133" s="59">
        <v>53</v>
      </c>
      <c r="C133" s="70"/>
      <c r="D133" s="70"/>
      <c r="E133" s="62"/>
      <c r="F133" s="75"/>
      <c r="G133" s="29"/>
      <c r="H133" s="63">
        <f t="shared" si="5"/>
        <v>0</v>
      </c>
      <c r="I133" s="199"/>
      <c r="J133" s="149"/>
      <c r="K133" s="15">
        <f t="shared" si="6"/>
        <v>0</v>
      </c>
      <c r="L133" s="15">
        <f t="shared" si="7"/>
        <v>0</v>
      </c>
      <c r="M133" s="3"/>
      <c r="N133" s="3"/>
      <c r="O133" s="3"/>
      <c r="P133" s="3"/>
      <c r="Q133" s="3"/>
      <c r="R133" s="3"/>
      <c r="S133" s="3"/>
      <c r="T133" s="53"/>
      <c r="U133" s="53"/>
      <c r="V133" s="53"/>
      <c r="W133" s="53"/>
    </row>
    <row r="134" spans="1:23" ht="12.75" customHeight="1" x14ac:dyDescent="0.2">
      <c r="A134" s="57"/>
      <c r="B134" s="59">
        <v>54</v>
      </c>
      <c r="C134" s="70"/>
      <c r="D134" s="70"/>
      <c r="E134" s="62"/>
      <c r="F134" s="75"/>
      <c r="G134" s="29"/>
      <c r="H134" s="63">
        <f t="shared" si="5"/>
        <v>0</v>
      </c>
      <c r="I134" s="199"/>
      <c r="J134" s="149"/>
      <c r="K134" s="15">
        <f t="shared" si="6"/>
        <v>0</v>
      </c>
      <c r="L134" s="15">
        <f t="shared" si="7"/>
        <v>0</v>
      </c>
      <c r="M134" s="3"/>
      <c r="N134" s="3"/>
      <c r="O134" s="3"/>
      <c r="P134" s="3"/>
      <c r="Q134" s="3"/>
      <c r="R134" s="3"/>
      <c r="S134" s="3"/>
      <c r="T134" s="53"/>
      <c r="U134" s="53"/>
      <c r="V134" s="53"/>
      <c r="W134" s="53"/>
    </row>
    <row r="135" spans="1:23" ht="12.75" customHeight="1" x14ac:dyDescent="0.2">
      <c r="A135" s="57"/>
      <c r="B135" s="111">
        <v>55</v>
      </c>
      <c r="C135" s="70"/>
      <c r="D135" s="70"/>
      <c r="E135" s="62"/>
      <c r="F135" s="75"/>
      <c r="G135" s="29"/>
      <c r="H135" s="63">
        <f t="shared" si="5"/>
        <v>0</v>
      </c>
      <c r="I135" s="199"/>
      <c r="J135" s="149"/>
      <c r="K135" s="15">
        <f t="shared" si="6"/>
        <v>0</v>
      </c>
      <c r="L135" s="15">
        <f t="shared" si="7"/>
        <v>0</v>
      </c>
      <c r="M135" s="3"/>
      <c r="N135" s="3"/>
      <c r="O135" s="3"/>
      <c r="P135" s="3"/>
      <c r="Q135" s="3"/>
      <c r="R135" s="3"/>
      <c r="S135" s="3"/>
      <c r="T135" s="53"/>
      <c r="U135" s="53"/>
      <c r="V135" s="53"/>
      <c r="W135" s="53"/>
    </row>
    <row r="136" spans="1:23" ht="12.75" customHeight="1" x14ac:dyDescent="0.2">
      <c r="A136" s="57"/>
      <c r="B136" s="59">
        <v>56</v>
      </c>
      <c r="C136" s="70"/>
      <c r="D136" s="70"/>
      <c r="E136" s="62"/>
      <c r="F136" s="75"/>
      <c r="G136" s="29"/>
      <c r="H136" s="63">
        <f t="shared" si="5"/>
        <v>0</v>
      </c>
      <c r="I136" s="199"/>
      <c r="J136" s="149"/>
      <c r="K136" s="15">
        <f t="shared" si="6"/>
        <v>0</v>
      </c>
      <c r="L136" s="15">
        <f t="shared" si="7"/>
        <v>0</v>
      </c>
      <c r="M136" s="3"/>
      <c r="N136" s="3"/>
      <c r="O136" s="3"/>
      <c r="P136" s="3"/>
      <c r="Q136" s="3"/>
      <c r="R136" s="3"/>
      <c r="S136" s="3"/>
      <c r="T136" s="53"/>
      <c r="U136" s="53"/>
      <c r="V136" s="53"/>
      <c r="W136" s="53"/>
    </row>
    <row r="137" spans="1:23" ht="12.75" customHeight="1" x14ac:dyDescent="0.2">
      <c r="A137" s="57"/>
      <c r="B137" s="59">
        <v>57</v>
      </c>
      <c r="C137" s="70"/>
      <c r="D137" s="70"/>
      <c r="E137" s="62"/>
      <c r="F137" s="75"/>
      <c r="G137" s="29"/>
      <c r="H137" s="63">
        <f t="shared" si="5"/>
        <v>0</v>
      </c>
      <c r="I137" s="199"/>
      <c r="J137" s="149"/>
      <c r="K137" s="15">
        <f t="shared" si="6"/>
        <v>0</v>
      </c>
      <c r="L137" s="15">
        <f t="shared" si="7"/>
        <v>0</v>
      </c>
      <c r="M137" s="3"/>
      <c r="N137" s="3"/>
      <c r="O137" s="3"/>
      <c r="P137" s="3"/>
      <c r="Q137" s="3"/>
      <c r="R137" s="3"/>
      <c r="S137" s="3"/>
      <c r="T137" s="53"/>
      <c r="U137" s="53"/>
      <c r="V137" s="53"/>
      <c r="W137" s="53"/>
    </row>
    <row r="138" spans="1:23" ht="12.75" customHeight="1" x14ac:dyDescent="0.2">
      <c r="A138" s="57"/>
      <c r="B138" s="111">
        <v>58</v>
      </c>
      <c r="C138" s="70"/>
      <c r="D138" s="70"/>
      <c r="E138" s="62"/>
      <c r="F138" s="75"/>
      <c r="G138" s="29"/>
      <c r="H138" s="63">
        <f t="shared" si="5"/>
        <v>0</v>
      </c>
      <c r="I138" s="199"/>
      <c r="J138" s="149"/>
      <c r="K138" s="15">
        <f t="shared" si="6"/>
        <v>0</v>
      </c>
      <c r="L138" s="15">
        <f t="shared" si="7"/>
        <v>0</v>
      </c>
      <c r="M138" s="3"/>
      <c r="N138" s="3"/>
      <c r="O138" s="3"/>
      <c r="P138" s="3"/>
      <c r="Q138" s="3"/>
      <c r="R138" s="3"/>
      <c r="S138" s="3"/>
      <c r="T138" s="53"/>
      <c r="U138" s="53"/>
      <c r="V138" s="53"/>
      <c r="W138" s="53"/>
    </row>
    <row r="139" spans="1:23" ht="12.75" customHeight="1" x14ac:dyDescent="0.2">
      <c r="A139" s="57"/>
      <c r="B139" s="59">
        <v>59</v>
      </c>
      <c r="C139" s="70"/>
      <c r="D139" s="70"/>
      <c r="E139" s="62"/>
      <c r="F139" s="75"/>
      <c r="G139" s="29"/>
      <c r="H139" s="63">
        <f t="shared" si="5"/>
        <v>0</v>
      </c>
      <c r="I139" s="199"/>
      <c r="J139" s="149"/>
      <c r="K139" s="15">
        <f t="shared" si="6"/>
        <v>0</v>
      </c>
      <c r="L139" s="15">
        <f t="shared" si="7"/>
        <v>0</v>
      </c>
      <c r="M139" s="3"/>
      <c r="N139" s="3"/>
      <c r="O139" s="3"/>
      <c r="P139" s="3"/>
      <c r="Q139" s="3"/>
      <c r="R139" s="3"/>
      <c r="S139" s="3"/>
      <c r="T139" s="53"/>
      <c r="U139" s="53"/>
      <c r="V139" s="53"/>
      <c r="W139" s="53"/>
    </row>
    <row r="140" spans="1:23" ht="12.75" customHeight="1" x14ac:dyDescent="0.2">
      <c r="A140" s="57"/>
      <c r="B140" s="59">
        <v>60</v>
      </c>
      <c r="C140" s="70"/>
      <c r="D140" s="70"/>
      <c r="E140" s="62"/>
      <c r="F140" s="75"/>
      <c r="G140" s="29"/>
      <c r="H140" s="63">
        <f t="shared" si="5"/>
        <v>0</v>
      </c>
      <c r="I140" s="199"/>
      <c r="J140" s="149"/>
      <c r="K140" s="15">
        <f t="shared" si="6"/>
        <v>0</v>
      </c>
      <c r="L140" s="15">
        <f t="shared" si="7"/>
        <v>0</v>
      </c>
      <c r="M140" s="3"/>
      <c r="N140" s="3"/>
      <c r="O140" s="3"/>
      <c r="P140" s="3"/>
      <c r="Q140" s="3"/>
      <c r="R140" s="3"/>
      <c r="S140" s="3"/>
      <c r="T140" s="53"/>
      <c r="U140" s="53"/>
      <c r="V140" s="53"/>
      <c r="W140" s="53"/>
    </row>
    <row r="141" spans="1:23" ht="12.75" customHeight="1" x14ac:dyDescent="0.2">
      <c r="A141" s="57"/>
      <c r="B141" s="111">
        <v>61</v>
      </c>
      <c r="C141" s="70"/>
      <c r="D141" s="70"/>
      <c r="E141" s="62"/>
      <c r="F141" s="75"/>
      <c r="G141" s="29"/>
      <c r="H141" s="63">
        <f t="shared" si="5"/>
        <v>0</v>
      </c>
      <c r="I141" s="199"/>
      <c r="J141" s="149"/>
      <c r="K141" s="15">
        <f t="shared" si="6"/>
        <v>0</v>
      </c>
      <c r="L141" s="15">
        <f t="shared" si="7"/>
        <v>0</v>
      </c>
      <c r="M141" s="3"/>
      <c r="N141" s="3"/>
      <c r="O141" s="3"/>
      <c r="P141" s="3"/>
      <c r="Q141" s="3"/>
      <c r="R141" s="3"/>
      <c r="S141" s="3"/>
      <c r="T141" s="53"/>
      <c r="U141" s="53"/>
      <c r="V141" s="53"/>
      <c r="W141" s="53"/>
    </row>
    <row r="142" spans="1:23" ht="12.75" customHeight="1" x14ac:dyDescent="0.2">
      <c r="A142" s="57"/>
      <c r="B142" s="59">
        <v>62</v>
      </c>
      <c r="C142" s="70"/>
      <c r="D142" s="70"/>
      <c r="E142" s="62"/>
      <c r="F142" s="75"/>
      <c r="G142" s="29"/>
      <c r="H142" s="63">
        <f t="shared" si="5"/>
        <v>0</v>
      </c>
      <c r="I142" s="199"/>
      <c r="J142" s="149"/>
      <c r="K142" s="15">
        <f t="shared" si="6"/>
        <v>0</v>
      </c>
      <c r="L142" s="15">
        <f t="shared" si="7"/>
        <v>0</v>
      </c>
      <c r="M142" s="3"/>
      <c r="N142" s="3"/>
      <c r="O142" s="3"/>
      <c r="P142" s="3"/>
      <c r="Q142" s="3"/>
      <c r="R142" s="3"/>
      <c r="S142" s="3"/>
      <c r="T142" s="53"/>
      <c r="U142" s="53"/>
      <c r="V142" s="53"/>
      <c r="W142" s="53"/>
    </row>
    <row r="143" spans="1:23" ht="12.75" customHeight="1" x14ac:dyDescent="0.2">
      <c r="A143" s="57"/>
      <c r="B143" s="59">
        <v>63</v>
      </c>
      <c r="C143" s="70"/>
      <c r="D143" s="70"/>
      <c r="E143" s="62"/>
      <c r="F143" s="75"/>
      <c r="G143" s="29"/>
      <c r="H143" s="63">
        <f t="shared" si="5"/>
        <v>0</v>
      </c>
      <c r="I143" s="199"/>
      <c r="J143" s="149"/>
      <c r="K143" s="15">
        <f t="shared" si="6"/>
        <v>0</v>
      </c>
      <c r="L143" s="15">
        <f t="shared" si="7"/>
        <v>0</v>
      </c>
      <c r="M143" s="3"/>
      <c r="N143" s="3"/>
      <c r="O143" s="3"/>
      <c r="P143" s="3"/>
      <c r="Q143" s="3"/>
      <c r="R143" s="3"/>
      <c r="S143" s="3"/>
      <c r="T143" s="53"/>
      <c r="U143" s="53"/>
      <c r="V143" s="53"/>
      <c r="W143" s="53"/>
    </row>
    <row r="144" spans="1:23" ht="12.75" customHeight="1" x14ac:dyDescent="0.2">
      <c r="A144" s="57"/>
      <c r="B144" s="111">
        <v>64</v>
      </c>
      <c r="C144" s="70"/>
      <c r="D144" s="70"/>
      <c r="E144" s="62"/>
      <c r="F144" s="75"/>
      <c r="G144" s="29"/>
      <c r="H144" s="63">
        <f t="shared" si="5"/>
        <v>0</v>
      </c>
      <c r="I144" s="199"/>
      <c r="J144" s="149"/>
      <c r="K144" s="15">
        <f t="shared" si="6"/>
        <v>0</v>
      </c>
      <c r="L144" s="15">
        <f t="shared" si="7"/>
        <v>0</v>
      </c>
      <c r="M144" s="3"/>
      <c r="N144" s="3"/>
      <c r="O144" s="3"/>
      <c r="P144" s="3"/>
      <c r="Q144" s="3"/>
      <c r="R144" s="3"/>
      <c r="S144" s="3"/>
      <c r="T144" s="53"/>
      <c r="U144" s="53"/>
      <c r="V144" s="53"/>
      <c r="W144" s="53"/>
    </row>
    <row r="145" spans="1:23" ht="12.75" customHeight="1" x14ac:dyDescent="0.2">
      <c r="A145" s="57"/>
      <c r="B145" s="59">
        <v>65</v>
      </c>
      <c r="C145" s="70"/>
      <c r="D145" s="70"/>
      <c r="E145" s="62"/>
      <c r="F145" s="75"/>
      <c r="G145" s="29"/>
      <c r="H145" s="63">
        <f t="shared" si="5"/>
        <v>0</v>
      </c>
      <c r="I145" s="199"/>
      <c r="J145" s="149"/>
      <c r="K145" s="15">
        <f t="shared" si="6"/>
        <v>0</v>
      </c>
      <c r="L145" s="15">
        <f t="shared" si="7"/>
        <v>0</v>
      </c>
      <c r="M145" s="3"/>
      <c r="N145" s="3"/>
      <c r="O145" s="3"/>
      <c r="P145" s="3"/>
      <c r="Q145" s="3"/>
      <c r="R145" s="3"/>
      <c r="S145" s="3"/>
      <c r="T145" s="53"/>
      <c r="U145" s="53"/>
      <c r="V145" s="53"/>
      <c r="W145" s="53"/>
    </row>
    <row r="146" spans="1:23" ht="12.75" customHeight="1" x14ac:dyDescent="0.2">
      <c r="A146" s="57"/>
      <c r="B146" s="59">
        <v>66</v>
      </c>
      <c r="C146" s="70"/>
      <c r="D146" s="70"/>
      <c r="E146" s="62"/>
      <c r="F146" s="75"/>
      <c r="G146" s="29"/>
      <c r="H146" s="63">
        <f t="shared" ref="H146:H179" si="8">SUM(K146:L146)</f>
        <v>0</v>
      </c>
      <c r="I146" s="199"/>
      <c r="J146" s="149"/>
      <c r="K146" s="15">
        <f t="shared" ref="K146:K280" si="9">IF(C146=0,0,IF(D146=0,0,IF(E146=0,0,10)))</f>
        <v>0</v>
      </c>
      <c r="L146" s="15">
        <f t="shared" ref="L146:L280" si="10">IF(K146=0,0,IF(F146="yes",10,0))</f>
        <v>0</v>
      </c>
      <c r="M146" s="3"/>
      <c r="N146" s="3"/>
      <c r="O146" s="3"/>
      <c r="P146" s="3"/>
      <c r="Q146" s="3"/>
      <c r="R146" s="3"/>
      <c r="S146" s="3"/>
      <c r="T146" s="53"/>
      <c r="U146" s="53"/>
      <c r="V146" s="53"/>
      <c r="W146" s="53"/>
    </row>
    <row r="147" spans="1:23" ht="12.75" customHeight="1" x14ac:dyDescent="0.2">
      <c r="A147" s="57"/>
      <c r="B147" s="111">
        <v>67</v>
      </c>
      <c r="C147" s="70"/>
      <c r="D147" s="70"/>
      <c r="E147" s="62"/>
      <c r="F147" s="75"/>
      <c r="G147" s="29"/>
      <c r="H147" s="63">
        <f t="shared" si="8"/>
        <v>0</v>
      </c>
      <c r="I147" s="199"/>
      <c r="J147" s="149"/>
      <c r="K147" s="15">
        <f t="shared" si="9"/>
        <v>0</v>
      </c>
      <c r="L147" s="15">
        <f t="shared" si="10"/>
        <v>0</v>
      </c>
      <c r="M147" s="3"/>
      <c r="N147" s="3"/>
      <c r="O147" s="3"/>
      <c r="P147" s="3"/>
      <c r="Q147" s="3"/>
      <c r="R147" s="3"/>
      <c r="S147" s="3"/>
      <c r="T147" s="53"/>
      <c r="U147" s="53"/>
      <c r="V147" s="53"/>
      <c r="W147" s="53"/>
    </row>
    <row r="148" spans="1:23" ht="12.75" customHeight="1" x14ac:dyDescent="0.2">
      <c r="A148" s="57"/>
      <c r="B148" s="59">
        <v>68</v>
      </c>
      <c r="C148" s="70"/>
      <c r="D148" s="70"/>
      <c r="E148" s="62"/>
      <c r="F148" s="75"/>
      <c r="G148" s="29"/>
      <c r="H148" s="63">
        <f t="shared" si="8"/>
        <v>0</v>
      </c>
      <c r="I148" s="199"/>
      <c r="J148" s="149"/>
      <c r="K148" s="15">
        <f t="shared" si="9"/>
        <v>0</v>
      </c>
      <c r="L148" s="15">
        <f t="shared" si="10"/>
        <v>0</v>
      </c>
      <c r="M148" s="3"/>
      <c r="N148" s="3"/>
      <c r="O148" s="3"/>
      <c r="P148" s="3"/>
      <c r="Q148" s="3"/>
      <c r="R148" s="3"/>
      <c r="S148" s="3"/>
      <c r="T148" s="53"/>
      <c r="U148" s="53"/>
      <c r="V148" s="53"/>
      <c r="W148" s="53"/>
    </row>
    <row r="149" spans="1:23" ht="12.75" customHeight="1" x14ac:dyDescent="0.2">
      <c r="A149" s="57"/>
      <c r="B149" s="59">
        <v>69</v>
      </c>
      <c r="C149" s="70"/>
      <c r="D149" s="70"/>
      <c r="E149" s="62"/>
      <c r="F149" s="75"/>
      <c r="G149" s="29"/>
      <c r="H149" s="63">
        <f t="shared" si="8"/>
        <v>0</v>
      </c>
      <c r="I149" s="199"/>
      <c r="J149" s="149"/>
      <c r="K149" s="15">
        <f t="shared" si="9"/>
        <v>0</v>
      </c>
      <c r="L149" s="15">
        <f t="shared" si="10"/>
        <v>0</v>
      </c>
      <c r="M149" s="3"/>
      <c r="N149" s="3"/>
      <c r="O149" s="3"/>
      <c r="P149" s="3"/>
      <c r="Q149" s="3"/>
      <c r="R149" s="3"/>
      <c r="S149" s="3"/>
      <c r="T149" s="53"/>
      <c r="U149" s="53"/>
      <c r="V149" s="53"/>
      <c r="W149" s="53"/>
    </row>
    <row r="150" spans="1:23" ht="12.75" customHeight="1" x14ac:dyDescent="0.2">
      <c r="A150" s="57"/>
      <c r="B150" s="111">
        <v>70</v>
      </c>
      <c r="C150" s="70"/>
      <c r="D150" s="70"/>
      <c r="E150" s="62"/>
      <c r="F150" s="75"/>
      <c r="G150" s="29"/>
      <c r="H150" s="63">
        <f t="shared" si="8"/>
        <v>0</v>
      </c>
      <c r="I150" s="199"/>
      <c r="J150" s="149"/>
      <c r="K150" s="15">
        <f t="shared" si="9"/>
        <v>0</v>
      </c>
      <c r="L150" s="15">
        <f t="shared" si="10"/>
        <v>0</v>
      </c>
      <c r="M150" s="3"/>
      <c r="N150" s="3"/>
      <c r="O150" s="3"/>
      <c r="P150" s="3"/>
      <c r="Q150" s="3"/>
      <c r="R150" s="3"/>
      <c r="S150" s="3"/>
      <c r="T150" s="53"/>
      <c r="U150" s="53"/>
      <c r="V150" s="53"/>
      <c r="W150" s="53"/>
    </row>
    <row r="151" spans="1:23" ht="12.75" customHeight="1" x14ac:dyDescent="0.2">
      <c r="A151" s="57"/>
      <c r="B151" s="59">
        <v>71</v>
      </c>
      <c r="C151" s="70"/>
      <c r="D151" s="70"/>
      <c r="E151" s="62"/>
      <c r="F151" s="75"/>
      <c r="G151" s="29"/>
      <c r="H151" s="63">
        <f t="shared" si="8"/>
        <v>0</v>
      </c>
      <c r="I151" s="199"/>
      <c r="J151" s="149"/>
      <c r="K151" s="15">
        <f t="shared" si="9"/>
        <v>0</v>
      </c>
      <c r="L151" s="15">
        <f t="shared" si="10"/>
        <v>0</v>
      </c>
      <c r="M151" s="3"/>
      <c r="N151" s="3"/>
      <c r="O151" s="3"/>
      <c r="P151" s="3"/>
      <c r="Q151" s="3"/>
      <c r="R151" s="3"/>
      <c r="S151" s="3"/>
      <c r="T151" s="53"/>
      <c r="U151" s="53"/>
      <c r="V151" s="53"/>
      <c r="W151" s="53"/>
    </row>
    <row r="152" spans="1:23" ht="12.75" customHeight="1" x14ac:dyDescent="0.2">
      <c r="A152" s="57"/>
      <c r="B152" s="59">
        <v>72</v>
      </c>
      <c r="C152" s="70"/>
      <c r="D152" s="70"/>
      <c r="E152" s="62"/>
      <c r="F152" s="75"/>
      <c r="G152" s="29"/>
      <c r="H152" s="63">
        <f t="shared" si="8"/>
        <v>0</v>
      </c>
      <c r="I152" s="199"/>
      <c r="J152" s="149"/>
      <c r="K152" s="15">
        <f t="shared" si="9"/>
        <v>0</v>
      </c>
      <c r="L152" s="15">
        <f t="shared" si="10"/>
        <v>0</v>
      </c>
      <c r="M152" s="3"/>
      <c r="N152" s="3"/>
      <c r="O152" s="3"/>
      <c r="P152" s="3"/>
      <c r="Q152" s="3"/>
      <c r="R152" s="3"/>
      <c r="S152" s="3"/>
      <c r="T152" s="53"/>
      <c r="U152" s="53"/>
      <c r="V152" s="53"/>
      <c r="W152" s="53"/>
    </row>
    <row r="153" spans="1:23" ht="12.75" customHeight="1" x14ac:dyDescent="0.2">
      <c r="A153" s="57"/>
      <c r="B153" s="111">
        <v>73</v>
      </c>
      <c r="C153" s="70"/>
      <c r="D153" s="70"/>
      <c r="E153" s="62"/>
      <c r="F153" s="75"/>
      <c r="G153" s="29"/>
      <c r="H153" s="63">
        <f t="shared" si="8"/>
        <v>0</v>
      </c>
      <c r="I153" s="199"/>
      <c r="J153" s="149"/>
      <c r="K153" s="15">
        <f t="shared" si="9"/>
        <v>0</v>
      </c>
      <c r="L153" s="15">
        <f t="shared" si="10"/>
        <v>0</v>
      </c>
      <c r="M153" s="3"/>
      <c r="N153" s="3"/>
      <c r="O153" s="3"/>
      <c r="P153" s="3"/>
      <c r="Q153" s="3"/>
      <c r="R153" s="3"/>
      <c r="S153" s="3"/>
      <c r="T153" s="53"/>
      <c r="U153" s="53"/>
      <c r="V153" s="53"/>
      <c r="W153" s="53"/>
    </row>
    <row r="154" spans="1:23" ht="12.75" customHeight="1" x14ac:dyDescent="0.2">
      <c r="A154" s="57"/>
      <c r="B154" s="59">
        <v>74</v>
      </c>
      <c r="C154" s="70"/>
      <c r="D154" s="70"/>
      <c r="E154" s="62"/>
      <c r="F154" s="75"/>
      <c r="G154" s="29"/>
      <c r="H154" s="63">
        <f t="shared" si="8"/>
        <v>0</v>
      </c>
      <c r="I154" s="199"/>
      <c r="J154" s="149"/>
      <c r="K154" s="15">
        <f t="shared" si="9"/>
        <v>0</v>
      </c>
      <c r="L154" s="15">
        <f t="shared" si="10"/>
        <v>0</v>
      </c>
      <c r="M154" s="3"/>
      <c r="N154" s="3"/>
      <c r="O154" s="3"/>
      <c r="P154" s="3"/>
      <c r="Q154" s="3"/>
      <c r="R154" s="3"/>
      <c r="S154" s="3"/>
      <c r="T154" s="53"/>
      <c r="U154" s="53"/>
      <c r="V154" s="53"/>
      <c r="W154" s="53"/>
    </row>
    <row r="155" spans="1:23" ht="12.75" customHeight="1" x14ac:dyDescent="0.2">
      <c r="A155" s="57"/>
      <c r="B155" s="59">
        <v>75</v>
      </c>
      <c r="C155" s="70"/>
      <c r="D155" s="70"/>
      <c r="E155" s="62"/>
      <c r="F155" s="75"/>
      <c r="G155" s="29"/>
      <c r="H155" s="63">
        <f t="shared" si="8"/>
        <v>0</v>
      </c>
      <c r="I155" s="199"/>
      <c r="J155" s="149"/>
      <c r="K155" s="15">
        <f t="shared" si="9"/>
        <v>0</v>
      </c>
      <c r="L155" s="15">
        <f t="shared" si="10"/>
        <v>0</v>
      </c>
      <c r="M155" s="3"/>
      <c r="N155" s="3"/>
      <c r="O155" s="3"/>
      <c r="P155" s="3"/>
      <c r="Q155" s="3"/>
      <c r="R155" s="3"/>
      <c r="S155" s="3"/>
      <c r="T155" s="53"/>
      <c r="U155" s="53"/>
      <c r="V155" s="53"/>
      <c r="W155" s="53"/>
    </row>
    <row r="156" spans="1:23" ht="12.75" customHeight="1" x14ac:dyDescent="0.2">
      <c r="A156" s="57"/>
      <c r="B156" s="111">
        <v>76</v>
      </c>
      <c r="C156" s="70"/>
      <c r="D156" s="70"/>
      <c r="E156" s="62"/>
      <c r="F156" s="75"/>
      <c r="G156" s="29"/>
      <c r="H156" s="63">
        <f t="shared" si="8"/>
        <v>0</v>
      </c>
      <c r="I156" s="199"/>
      <c r="J156" s="149"/>
      <c r="K156" s="15">
        <f t="shared" si="9"/>
        <v>0</v>
      </c>
      <c r="L156" s="15">
        <f t="shared" si="10"/>
        <v>0</v>
      </c>
      <c r="M156" s="3"/>
      <c r="N156" s="3"/>
      <c r="O156" s="3"/>
      <c r="P156" s="3"/>
      <c r="Q156" s="3"/>
      <c r="R156" s="3"/>
      <c r="S156" s="3"/>
      <c r="T156" s="53"/>
      <c r="U156" s="53"/>
      <c r="V156" s="53"/>
      <c r="W156" s="53"/>
    </row>
    <row r="157" spans="1:23" ht="12.75" customHeight="1" x14ac:dyDescent="0.2">
      <c r="A157" s="57"/>
      <c r="B157" s="59">
        <v>77</v>
      </c>
      <c r="C157" s="70"/>
      <c r="D157" s="70"/>
      <c r="E157" s="62"/>
      <c r="F157" s="75"/>
      <c r="G157" s="29"/>
      <c r="H157" s="63">
        <f t="shared" si="8"/>
        <v>0</v>
      </c>
      <c r="I157" s="199"/>
      <c r="J157" s="149"/>
      <c r="K157" s="15">
        <f t="shared" si="9"/>
        <v>0</v>
      </c>
      <c r="L157" s="15">
        <f t="shared" si="10"/>
        <v>0</v>
      </c>
      <c r="M157" s="3"/>
      <c r="N157" s="3"/>
      <c r="O157" s="3"/>
      <c r="P157" s="3"/>
      <c r="Q157" s="3"/>
      <c r="R157" s="3"/>
      <c r="S157" s="3"/>
      <c r="T157" s="53"/>
      <c r="U157" s="53"/>
      <c r="V157" s="53"/>
      <c r="W157" s="53"/>
    </row>
    <row r="158" spans="1:23" ht="12.75" customHeight="1" x14ac:dyDescent="0.2">
      <c r="A158" s="57"/>
      <c r="B158" s="59">
        <v>78</v>
      </c>
      <c r="C158" s="70"/>
      <c r="D158" s="70"/>
      <c r="E158" s="62"/>
      <c r="F158" s="75"/>
      <c r="G158" s="29"/>
      <c r="H158" s="63">
        <f t="shared" si="8"/>
        <v>0</v>
      </c>
      <c r="I158" s="199"/>
      <c r="J158" s="149"/>
      <c r="K158" s="15">
        <f t="shared" si="9"/>
        <v>0</v>
      </c>
      <c r="L158" s="15">
        <f t="shared" si="10"/>
        <v>0</v>
      </c>
      <c r="M158" s="3"/>
      <c r="N158" s="3"/>
      <c r="O158" s="3"/>
      <c r="P158" s="3"/>
      <c r="Q158" s="3"/>
      <c r="R158" s="3"/>
      <c r="S158" s="3"/>
      <c r="T158" s="53"/>
      <c r="U158" s="53"/>
      <c r="V158" s="53"/>
      <c r="W158" s="53"/>
    </row>
    <row r="159" spans="1:23" ht="12.75" customHeight="1" x14ac:dyDescent="0.2">
      <c r="A159" s="57"/>
      <c r="B159" s="111">
        <v>79</v>
      </c>
      <c r="C159" s="70"/>
      <c r="D159" s="70"/>
      <c r="E159" s="62"/>
      <c r="F159" s="75"/>
      <c r="G159" s="29"/>
      <c r="H159" s="63">
        <f t="shared" si="8"/>
        <v>0</v>
      </c>
      <c r="I159" s="199"/>
      <c r="J159" s="149"/>
      <c r="K159" s="15">
        <f t="shared" si="9"/>
        <v>0</v>
      </c>
      <c r="L159" s="15">
        <f t="shared" si="10"/>
        <v>0</v>
      </c>
      <c r="M159" s="3"/>
      <c r="N159" s="3"/>
      <c r="O159" s="3"/>
      <c r="P159" s="3"/>
      <c r="Q159" s="3"/>
      <c r="R159" s="3"/>
      <c r="S159" s="3"/>
      <c r="T159" s="53"/>
      <c r="U159" s="53"/>
      <c r="V159" s="53"/>
      <c r="W159" s="53"/>
    </row>
    <row r="160" spans="1:23" ht="12.75" customHeight="1" x14ac:dyDescent="0.2">
      <c r="A160" s="57"/>
      <c r="B160" s="59">
        <v>80</v>
      </c>
      <c r="C160" s="70"/>
      <c r="D160" s="70"/>
      <c r="E160" s="62"/>
      <c r="F160" s="75"/>
      <c r="G160" s="29"/>
      <c r="H160" s="63">
        <f t="shared" si="8"/>
        <v>0</v>
      </c>
      <c r="I160" s="199"/>
      <c r="J160" s="149"/>
      <c r="K160" s="15">
        <f t="shared" si="9"/>
        <v>0</v>
      </c>
      <c r="L160" s="15">
        <f t="shared" si="10"/>
        <v>0</v>
      </c>
      <c r="M160" s="3"/>
      <c r="N160" s="3"/>
      <c r="O160" s="3"/>
      <c r="P160" s="3"/>
      <c r="Q160" s="3"/>
      <c r="R160" s="3"/>
      <c r="S160" s="3"/>
      <c r="T160" s="53"/>
      <c r="U160" s="53"/>
      <c r="V160" s="53"/>
      <c r="W160" s="53"/>
    </row>
    <row r="161" spans="1:23" ht="12.75" customHeight="1" x14ac:dyDescent="0.2">
      <c r="A161" s="57"/>
      <c r="B161" s="59">
        <v>81</v>
      </c>
      <c r="C161" s="70"/>
      <c r="D161" s="70"/>
      <c r="E161" s="62"/>
      <c r="F161" s="75"/>
      <c r="G161" s="29"/>
      <c r="H161" s="63">
        <f t="shared" si="8"/>
        <v>0</v>
      </c>
      <c r="I161" s="199"/>
      <c r="J161" s="149"/>
      <c r="K161" s="15">
        <f t="shared" si="9"/>
        <v>0</v>
      </c>
      <c r="L161" s="15">
        <f t="shared" si="10"/>
        <v>0</v>
      </c>
      <c r="M161" s="3"/>
      <c r="N161" s="3"/>
      <c r="O161" s="3"/>
      <c r="P161" s="3"/>
      <c r="Q161" s="3"/>
      <c r="R161" s="3"/>
      <c r="S161" s="3"/>
      <c r="T161" s="53"/>
      <c r="U161" s="53"/>
      <c r="V161" s="53"/>
      <c r="W161" s="53"/>
    </row>
    <row r="162" spans="1:23" ht="12.75" customHeight="1" x14ac:dyDescent="0.2">
      <c r="A162" s="57"/>
      <c r="B162" s="111">
        <v>82</v>
      </c>
      <c r="C162" s="70"/>
      <c r="D162" s="70"/>
      <c r="E162" s="62"/>
      <c r="F162" s="75"/>
      <c r="G162" s="29"/>
      <c r="H162" s="63">
        <f t="shared" si="8"/>
        <v>0</v>
      </c>
      <c r="I162" s="199"/>
      <c r="J162" s="149"/>
      <c r="K162" s="15">
        <f t="shared" si="9"/>
        <v>0</v>
      </c>
      <c r="L162" s="15">
        <f t="shared" si="10"/>
        <v>0</v>
      </c>
      <c r="M162" s="3"/>
      <c r="N162" s="3"/>
      <c r="O162" s="3"/>
      <c r="P162" s="3"/>
      <c r="Q162" s="3"/>
      <c r="R162" s="3"/>
      <c r="S162" s="3"/>
      <c r="T162" s="53"/>
      <c r="U162" s="53"/>
      <c r="V162" s="53"/>
      <c r="W162" s="53"/>
    </row>
    <row r="163" spans="1:23" ht="12.75" customHeight="1" x14ac:dyDescent="0.2">
      <c r="A163" s="57"/>
      <c r="B163" s="59">
        <v>83</v>
      </c>
      <c r="C163" s="70"/>
      <c r="D163" s="70"/>
      <c r="E163" s="62"/>
      <c r="F163" s="75"/>
      <c r="G163" s="29"/>
      <c r="H163" s="63">
        <f t="shared" si="8"/>
        <v>0</v>
      </c>
      <c r="I163" s="199"/>
      <c r="J163" s="149"/>
      <c r="K163" s="15">
        <f t="shared" si="9"/>
        <v>0</v>
      </c>
      <c r="L163" s="15">
        <f t="shared" si="10"/>
        <v>0</v>
      </c>
      <c r="M163" s="3"/>
      <c r="N163" s="3"/>
      <c r="O163" s="3"/>
      <c r="P163" s="3"/>
      <c r="Q163" s="3"/>
      <c r="R163" s="3"/>
      <c r="S163" s="3"/>
      <c r="T163" s="53"/>
      <c r="U163" s="53"/>
      <c r="V163" s="53"/>
      <c r="W163" s="53"/>
    </row>
    <row r="164" spans="1:23" ht="12.75" customHeight="1" x14ac:dyDescent="0.2">
      <c r="A164" s="57"/>
      <c r="B164" s="59">
        <v>84</v>
      </c>
      <c r="C164" s="70"/>
      <c r="D164" s="70"/>
      <c r="E164" s="62"/>
      <c r="F164" s="75"/>
      <c r="G164" s="29"/>
      <c r="H164" s="63">
        <f t="shared" si="8"/>
        <v>0</v>
      </c>
      <c r="I164" s="199"/>
      <c r="J164" s="149"/>
      <c r="K164" s="15">
        <f t="shared" si="9"/>
        <v>0</v>
      </c>
      <c r="L164" s="15">
        <f t="shared" si="10"/>
        <v>0</v>
      </c>
      <c r="M164" s="3"/>
      <c r="N164" s="3"/>
      <c r="O164" s="3"/>
      <c r="P164" s="3"/>
      <c r="Q164" s="3"/>
      <c r="R164" s="3"/>
      <c r="S164" s="3"/>
      <c r="T164" s="53"/>
      <c r="U164" s="53"/>
      <c r="V164" s="53"/>
      <c r="W164" s="53"/>
    </row>
    <row r="165" spans="1:23" ht="12.75" customHeight="1" x14ac:dyDescent="0.2">
      <c r="A165" s="57"/>
      <c r="B165" s="111">
        <v>85</v>
      </c>
      <c r="C165" s="70"/>
      <c r="D165" s="70"/>
      <c r="E165" s="62"/>
      <c r="F165" s="75"/>
      <c r="G165" s="29"/>
      <c r="H165" s="63">
        <f t="shared" si="8"/>
        <v>0</v>
      </c>
      <c r="I165" s="199"/>
      <c r="J165" s="149"/>
      <c r="K165" s="15">
        <f t="shared" si="9"/>
        <v>0</v>
      </c>
      <c r="L165" s="15">
        <f t="shared" si="10"/>
        <v>0</v>
      </c>
      <c r="M165" s="3"/>
      <c r="N165" s="3"/>
      <c r="O165" s="3"/>
      <c r="P165" s="3"/>
      <c r="Q165" s="3"/>
      <c r="R165" s="3"/>
      <c r="S165" s="3"/>
      <c r="T165" s="53"/>
      <c r="U165" s="53"/>
      <c r="V165" s="53"/>
      <c r="W165" s="53"/>
    </row>
    <row r="166" spans="1:23" ht="12.75" customHeight="1" x14ac:dyDescent="0.2">
      <c r="A166" s="57"/>
      <c r="B166" s="59">
        <v>86</v>
      </c>
      <c r="C166" s="70"/>
      <c r="D166" s="70"/>
      <c r="E166" s="62"/>
      <c r="F166" s="75"/>
      <c r="G166" s="29"/>
      <c r="H166" s="63">
        <f t="shared" si="8"/>
        <v>0</v>
      </c>
      <c r="I166" s="199"/>
      <c r="J166" s="149"/>
      <c r="K166" s="15">
        <f t="shared" si="9"/>
        <v>0</v>
      </c>
      <c r="L166" s="15">
        <f t="shared" si="10"/>
        <v>0</v>
      </c>
      <c r="M166" s="3"/>
      <c r="N166" s="3"/>
      <c r="O166" s="3"/>
      <c r="P166" s="3"/>
      <c r="Q166" s="3"/>
      <c r="R166" s="3"/>
      <c r="S166" s="3"/>
      <c r="T166" s="53"/>
      <c r="U166" s="53"/>
      <c r="V166" s="53"/>
      <c r="W166" s="53"/>
    </row>
    <row r="167" spans="1:23" ht="12.75" customHeight="1" x14ac:dyDescent="0.2">
      <c r="A167" s="57"/>
      <c r="B167" s="59">
        <v>87</v>
      </c>
      <c r="C167" s="70"/>
      <c r="D167" s="70"/>
      <c r="E167" s="62"/>
      <c r="F167" s="75"/>
      <c r="G167" s="29"/>
      <c r="H167" s="63">
        <f t="shared" si="8"/>
        <v>0</v>
      </c>
      <c r="I167" s="199"/>
      <c r="J167" s="149"/>
      <c r="K167" s="15">
        <f t="shared" si="9"/>
        <v>0</v>
      </c>
      <c r="L167" s="15">
        <f t="shared" si="10"/>
        <v>0</v>
      </c>
      <c r="M167" s="3"/>
      <c r="N167" s="3"/>
      <c r="O167" s="3"/>
      <c r="P167" s="3"/>
      <c r="Q167" s="3"/>
      <c r="R167" s="3"/>
      <c r="S167" s="3"/>
      <c r="T167" s="53"/>
      <c r="U167" s="53"/>
      <c r="V167" s="53"/>
      <c r="W167" s="53"/>
    </row>
    <row r="168" spans="1:23" ht="12.75" customHeight="1" x14ac:dyDescent="0.2">
      <c r="A168" s="57"/>
      <c r="B168" s="111">
        <v>88</v>
      </c>
      <c r="C168" s="70"/>
      <c r="D168" s="70"/>
      <c r="E168" s="62"/>
      <c r="F168" s="75"/>
      <c r="G168" s="29"/>
      <c r="H168" s="63">
        <f t="shared" si="8"/>
        <v>0</v>
      </c>
      <c r="I168" s="199"/>
      <c r="J168" s="149"/>
      <c r="K168" s="15">
        <f t="shared" si="9"/>
        <v>0</v>
      </c>
      <c r="L168" s="15">
        <f t="shared" si="10"/>
        <v>0</v>
      </c>
      <c r="M168" s="3"/>
      <c r="N168" s="3"/>
      <c r="O168" s="3"/>
      <c r="P168" s="3"/>
      <c r="Q168" s="3"/>
      <c r="R168" s="3"/>
      <c r="S168" s="3"/>
      <c r="T168" s="53"/>
      <c r="U168" s="53"/>
      <c r="V168" s="53"/>
      <c r="W168" s="53"/>
    </row>
    <row r="169" spans="1:23" ht="12.75" customHeight="1" x14ac:dyDescent="0.2">
      <c r="A169" s="57"/>
      <c r="B169" s="59">
        <v>89</v>
      </c>
      <c r="C169" s="70"/>
      <c r="D169" s="70"/>
      <c r="E169" s="62"/>
      <c r="F169" s="75"/>
      <c r="G169" s="29"/>
      <c r="H169" s="63">
        <f t="shared" si="8"/>
        <v>0</v>
      </c>
      <c r="I169" s="199"/>
      <c r="J169" s="149"/>
      <c r="K169" s="15">
        <f t="shared" si="9"/>
        <v>0</v>
      </c>
      <c r="L169" s="15">
        <f t="shared" si="10"/>
        <v>0</v>
      </c>
      <c r="M169" s="3"/>
      <c r="N169" s="3"/>
      <c r="O169" s="3"/>
      <c r="P169" s="3"/>
      <c r="Q169" s="3"/>
      <c r="R169" s="3"/>
      <c r="S169" s="3"/>
      <c r="T169" s="53"/>
      <c r="U169" s="53"/>
      <c r="V169" s="53"/>
      <c r="W169" s="53"/>
    </row>
    <row r="170" spans="1:23" ht="12.75" customHeight="1" x14ac:dyDescent="0.2">
      <c r="A170" s="57"/>
      <c r="B170" s="59">
        <v>90</v>
      </c>
      <c r="C170" s="70"/>
      <c r="D170" s="70"/>
      <c r="E170" s="62"/>
      <c r="F170" s="75"/>
      <c r="G170" s="29"/>
      <c r="H170" s="63">
        <f t="shared" si="8"/>
        <v>0</v>
      </c>
      <c r="I170" s="199"/>
      <c r="J170" s="149"/>
      <c r="K170" s="15">
        <f t="shared" si="9"/>
        <v>0</v>
      </c>
      <c r="L170" s="15">
        <f t="shared" si="10"/>
        <v>0</v>
      </c>
      <c r="M170" s="3"/>
      <c r="N170" s="3"/>
      <c r="O170" s="3"/>
      <c r="P170" s="3"/>
      <c r="Q170" s="3"/>
      <c r="R170" s="3"/>
      <c r="S170" s="3"/>
      <c r="T170" s="53"/>
      <c r="U170" s="53"/>
      <c r="V170" s="53"/>
      <c r="W170" s="53"/>
    </row>
    <row r="171" spans="1:23" ht="12.75" customHeight="1" x14ac:dyDescent="0.2">
      <c r="A171" s="57"/>
      <c r="B171" s="111">
        <v>91</v>
      </c>
      <c r="C171" s="70"/>
      <c r="D171" s="70"/>
      <c r="E171" s="62"/>
      <c r="F171" s="75"/>
      <c r="G171" s="29"/>
      <c r="H171" s="63">
        <f t="shared" si="8"/>
        <v>0</v>
      </c>
      <c r="I171" s="199"/>
      <c r="J171" s="149"/>
      <c r="K171" s="15">
        <f t="shared" si="9"/>
        <v>0</v>
      </c>
      <c r="L171" s="15">
        <f t="shared" si="10"/>
        <v>0</v>
      </c>
      <c r="M171" s="3"/>
      <c r="N171" s="3"/>
      <c r="O171" s="3"/>
      <c r="P171" s="3"/>
      <c r="Q171" s="3"/>
      <c r="R171" s="3"/>
      <c r="S171" s="3"/>
      <c r="T171" s="53"/>
      <c r="U171" s="53"/>
      <c r="V171" s="53"/>
      <c r="W171" s="53"/>
    </row>
    <row r="172" spans="1:23" ht="12.75" customHeight="1" x14ac:dyDescent="0.2">
      <c r="A172" s="57"/>
      <c r="B172" s="59">
        <v>92</v>
      </c>
      <c r="C172" s="70"/>
      <c r="D172" s="70"/>
      <c r="E172" s="62"/>
      <c r="F172" s="75"/>
      <c r="G172" s="29"/>
      <c r="H172" s="63">
        <f t="shared" si="8"/>
        <v>0</v>
      </c>
      <c r="I172" s="199"/>
      <c r="J172" s="149"/>
      <c r="K172" s="15">
        <f t="shared" si="9"/>
        <v>0</v>
      </c>
      <c r="L172" s="15">
        <f t="shared" si="10"/>
        <v>0</v>
      </c>
      <c r="M172" s="3"/>
      <c r="N172" s="3"/>
      <c r="O172" s="3"/>
      <c r="P172" s="3"/>
      <c r="Q172" s="3"/>
      <c r="R172" s="3"/>
      <c r="S172" s="3"/>
      <c r="T172" s="53"/>
      <c r="U172" s="53"/>
      <c r="V172" s="53"/>
      <c r="W172" s="53"/>
    </row>
    <row r="173" spans="1:23" ht="12.75" customHeight="1" x14ac:dyDescent="0.2">
      <c r="A173" s="57"/>
      <c r="B173" s="59">
        <v>93</v>
      </c>
      <c r="C173" s="70"/>
      <c r="D173" s="70"/>
      <c r="E173" s="62"/>
      <c r="F173" s="75"/>
      <c r="G173" s="29"/>
      <c r="H173" s="63">
        <f t="shared" si="8"/>
        <v>0</v>
      </c>
      <c r="I173" s="199"/>
      <c r="J173" s="149"/>
      <c r="K173" s="15">
        <f t="shared" si="9"/>
        <v>0</v>
      </c>
      <c r="L173" s="15">
        <f t="shared" si="10"/>
        <v>0</v>
      </c>
      <c r="M173" s="3"/>
      <c r="N173" s="3"/>
      <c r="O173" s="3"/>
      <c r="P173" s="3"/>
      <c r="Q173" s="3"/>
      <c r="R173" s="3"/>
      <c r="S173" s="3"/>
      <c r="T173" s="53"/>
      <c r="U173" s="53"/>
      <c r="V173" s="53"/>
      <c r="W173" s="53"/>
    </row>
    <row r="174" spans="1:23" ht="12.75" customHeight="1" x14ac:dyDescent="0.2">
      <c r="A174" s="57"/>
      <c r="B174" s="111">
        <v>94</v>
      </c>
      <c r="C174" s="70"/>
      <c r="D174" s="70"/>
      <c r="E174" s="62"/>
      <c r="F174" s="75"/>
      <c r="G174" s="29"/>
      <c r="H174" s="63">
        <f t="shared" si="8"/>
        <v>0</v>
      </c>
      <c r="I174" s="199"/>
      <c r="J174" s="149"/>
      <c r="K174" s="15">
        <f t="shared" si="9"/>
        <v>0</v>
      </c>
      <c r="L174" s="15">
        <f t="shared" si="10"/>
        <v>0</v>
      </c>
      <c r="M174" s="3"/>
      <c r="N174" s="3"/>
      <c r="O174" s="3"/>
      <c r="P174" s="3"/>
      <c r="Q174" s="3"/>
      <c r="R174" s="3"/>
      <c r="S174" s="3"/>
      <c r="T174" s="53"/>
      <c r="U174" s="53"/>
      <c r="V174" s="53"/>
      <c r="W174" s="53"/>
    </row>
    <row r="175" spans="1:23" ht="12.75" customHeight="1" x14ac:dyDescent="0.2">
      <c r="A175" s="57"/>
      <c r="B175" s="59">
        <v>95</v>
      </c>
      <c r="C175" s="70"/>
      <c r="D175" s="70"/>
      <c r="E175" s="62"/>
      <c r="F175" s="75"/>
      <c r="G175" s="29"/>
      <c r="H175" s="63">
        <f t="shared" si="8"/>
        <v>0</v>
      </c>
      <c r="I175" s="199"/>
      <c r="J175" s="149"/>
      <c r="K175" s="15">
        <f t="shared" si="9"/>
        <v>0</v>
      </c>
      <c r="L175" s="15">
        <f t="shared" si="10"/>
        <v>0</v>
      </c>
      <c r="M175" s="3"/>
      <c r="N175" s="3"/>
      <c r="O175" s="3"/>
      <c r="P175" s="3"/>
      <c r="Q175" s="3"/>
      <c r="R175" s="3"/>
      <c r="S175" s="3"/>
      <c r="T175" s="53"/>
      <c r="U175" s="53"/>
      <c r="V175" s="53"/>
      <c r="W175" s="53"/>
    </row>
    <row r="176" spans="1:23" ht="12.75" customHeight="1" x14ac:dyDescent="0.2">
      <c r="A176" s="57"/>
      <c r="B176" s="59">
        <v>96</v>
      </c>
      <c r="C176" s="70"/>
      <c r="D176" s="70"/>
      <c r="E176" s="62"/>
      <c r="F176" s="75"/>
      <c r="G176" s="29"/>
      <c r="H176" s="63">
        <f t="shared" si="8"/>
        <v>0</v>
      </c>
      <c r="I176" s="199"/>
      <c r="J176" s="149"/>
      <c r="K176" s="15">
        <f t="shared" si="9"/>
        <v>0</v>
      </c>
      <c r="L176" s="15">
        <f t="shared" si="10"/>
        <v>0</v>
      </c>
      <c r="M176" s="3"/>
      <c r="N176" s="3"/>
      <c r="O176" s="3"/>
      <c r="P176" s="3"/>
      <c r="Q176" s="3"/>
      <c r="R176" s="3"/>
      <c r="S176" s="3"/>
      <c r="T176" s="53"/>
      <c r="U176" s="53"/>
      <c r="V176" s="53"/>
      <c r="W176" s="53"/>
    </row>
    <row r="177" spans="1:23" ht="12.75" customHeight="1" x14ac:dyDescent="0.2">
      <c r="A177" s="57"/>
      <c r="B177" s="111">
        <v>97</v>
      </c>
      <c r="C177" s="70"/>
      <c r="D177" s="70"/>
      <c r="E177" s="62"/>
      <c r="F177" s="75"/>
      <c r="G177" s="29"/>
      <c r="H177" s="63">
        <f t="shared" si="8"/>
        <v>0</v>
      </c>
      <c r="I177" s="199"/>
      <c r="J177" s="149"/>
      <c r="K177" s="15">
        <f t="shared" si="9"/>
        <v>0</v>
      </c>
      <c r="L177" s="15">
        <f t="shared" si="10"/>
        <v>0</v>
      </c>
      <c r="M177" s="3"/>
      <c r="N177" s="3"/>
      <c r="O177" s="3"/>
      <c r="P177" s="3"/>
      <c r="Q177" s="3"/>
      <c r="R177" s="3"/>
      <c r="S177" s="3"/>
      <c r="T177" s="53"/>
      <c r="U177" s="53"/>
      <c r="V177" s="53"/>
      <c r="W177" s="53"/>
    </row>
    <row r="178" spans="1:23" ht="12.75" customHeight="1" x14ac:dyDescent="0.2">
      <c r="A178" s="57"/>
      <c r="B178" s="59">
        <v>98</v>
      </c>
      <c r="C178" s="70"/>
      <c r="D178" s="70"/>
      <c r="E178" s="62"/>
      <c r="F178" s="75"/>
      <c r="G178" s="29"/>
      <c r="H178" s="63">
        <f t="shared" si="8"/>
        <v>0</v>
      </c>
      <c r="I178" s="199"/>
      <c r="J178" s="149"/>
      <c r="K178" s="15">
        <f t="shared" si="9"/>
        <v>0</v>
      </c>
      <c r="L178" s="15">
        <f t="shared" si="10"/>
        <v>0</v>
      </c>
      <c r="M178" s="3"/>
      <c r="N178" s="3"/>
      <c r="O178" s="3"/>
      <c r="P178" s="3"/>
      <c r="Q178" s="3"/>
      <c r="R178" s="3"/>
      <c r="S178" s="3"/>
      <c r="T178" s="53"/>
      <c r="U178" s="53"/>
      <c r="V178" s="53"/>
      <c r="W178" s="53"/>
    </row>
    <row r="179" spans="1:23" ht="12.75" customHeight="1" x14ac:dyDescent="0.2">
      <c r="A179" s="57"/>
      <c r="B179" s="59">
        <v>99</v>
      </c>
      <c r="C179" s="70"/>
      <c r="D179" s="70"/>
      <c r="E179" s="62"/>
      <c r="F179" s="75"/>
      <c r="G179" s="29"/>
      <c r="H179" s="63">
        <f t="shared" si="8"/>
        <v>0</v>
      </c>
      <c r="I179" s="199"/>
      <c r="J179" s="149"/>
      <c r="K179" s="15">
        <f t="shared" si="9"/>
        <v>0</v>
      </c>
      <c r="L179" s="15">
        <f t="shared" si="10"/>
        <v>0</v>
      </c>
      <c r="M179" s="3"/>
      <c r="N179" s="3"/>
      <c r="O179" s="3"/>
      <c r="P179" s="3"/>
      <c r="Q179" s="3"/>
      <c r="R179" s="3"/>
      <c r="S179" s="3"/>
      <c r="T179" s="53"/>
      <c r="U179" s="53"/>
      <c r="V179" s="53"/>
      <c r="W179" s="53"/>
    </row>
    <row r="180" spans="1:23" ht="12.75" customHeight="1" x14ac:dyDescent="0.2">
      <c r="A180" s="57"/>
      <c r="B180" s="111">
        <v>100</v>
      </c>
      <c r="C180" s="299"/>
      <c r="D180" s="299"/>
      <c r="E180" s="62"/>
      <c r="F180" s="75"/>
      <c r="G180" s="297"/>
      <c r="H180" s="63">
        <f t="shared" ref="H180:H243" si="11">SUM(K180:L180)</f>
        <v>0</v>
      </c>
      <c r="I180" s="297"/>
      <c r="J180" s="149"/>
      <c r="K180" s="15"/>
      <c r="L180" s="15"/>
      <c r="M180" s="3"/>
      <c r="N180" s="3"/>
      <c r="O180" s="3"/>
      <c r="P180" s="3"/>
      <c r="Q180" s="3"/>
      <c r="R180" s="3"/>
      <c r="S180" s="3"/>
      <c r="T180" s="53"/>
      <c r="U180" s="53"/>
      <c r="V180" s="53"/>
      <c r="W180" s="53"/>
    </row>
    <row r="181" spans="1:23" ht="12.75" customHeight="1" x14ac:dyDescent="0.2">
      <c r="A181" s="57"/>
      <c r="B181" s="59">
        <v>101</v>
      </c>
      <c r="C181" s="299"/>
      <c r="D181" s="299"/>
      <c r="E181" s="62"/>
      <c r="F181" s="75"/>
      <c r="G181" s="297"/>
      <c r="H181" s="63">
        <f t="shared" si="11"/>
        <v>0</v>
      </c>
      <c r="I181" s="297"/>
      <c r="J181" s="149"/>
      <c r="K181" s="15"/>
      <c r="L181" s="15"/>
      <c r="M181" s="3"/>
      <c r="N181" s="3"/>
      <c r="O181" s="3"/>
      <c r="P181" s="3"/>
      <c r="Q181" s="3"/>
      <c r="R181" s="3"/>
      <c r="S181" s="3"/>
      <c r="T181" s="53"/>
      <c r="U181" s="53"/>
      <c r="V181" s="53"/>
      <c r="W181" s="53"/>
    </row>
    <row r="182" spans="1:23" ht="12.75" customHeight="1" x14ac:dyDescent="0.2">
      <c r="A182" s="57"/>
      <c r="B182" s="59">
        <v>102</v>
      </c>
      <c r="C182" s="299"/>
      <c r="D182" s="299"/>
      <c r="E182" s="62"/>
      <c r="F182" s="75"/>
      <c r="G182" s="297"/>
      <c r="H182" s="63">
        <f t="shared" si="11"/>
        <v>0</v>
      </c>
      <c r="I182" s="297"/>
      <c r="J182" s="149"/>
      <c r="K182" s="15"/>
      <c r="L182" s="15"/>
      <c r="M182" s="3"/>
      <c r="N182" s="3"/>
      <c r="O182" s="3"/>
      <c r="P182" s="3"/>
      <c r="Q182" s="3"/>
      <c r="R182" s="3"/>
      <c r="S182" s="3"/>
      <c r="T182" s="53"/>
      <c r="U182" s="53"/>
      <c r="V182" s="53"/>
      <c r="W182" s="53"/>
    </row>
    <row r="183" spans="1:23" ht="12.75" customHeight="1" x14ac:dyDescent="0.2">
      <c r="A183" s="57"/>
      <c r="B183" s="111">
        <v>103</v>
      </c>
      <c r="C183" s="299"/>
      <c r="D183" s="299"/>
      <c r="E183" s="62"/>
      <c r="F183" s="75"/>
      <c r="G183" s="297"/>
      <c r="H183" s="63">
        <f t="shared" si="11"/>
        <v>0</v>
      </c>
      <c r="I183" s="297"/>
      <c r="J183" s="149"/>
      <c r="K183" s="15"/>
      <c r="L183" s="15"/>
      <c r="M183" s="3"/>
      <c r="N183" s="3"/>
      <c r="O183" s="3"/>
      <c r="P183" s="3"/>
      <c r="Q183" s="3"/>
      <c r="R183" s="3"/>
      <c r="S183" s="3"/>
      <c r="T183" s="53"/>
      <c r="U183" s="53"/>
      <c r="V183" s="53"/>
      <c r="W183" s="53"/>
    </row>
    <row r="184" spans="1:23" ht="12.75" customHeight="1" x14ac:dyDescent="0.2">
      <c r="A184" s="57"/>
      <c r="B184" s="59">
        <v>104</v>
      </c>
      <c r="C184" s="299"/>
      <c r="D184" s="299"/>
      <c r="E184" s="62"/>
      <c r="F184" s="75"/>
      <c r="G184" s="297"/>
      <c r="H184" s="63">
        <f t="shared" si="11"/>
        <v>0</v>
      </c>
      <c r="I184" s="297"/>
      <c r="J184" s="149"/>
      <c r="K184" s="15"/>
      <c r="L184" s="15"/>
      <c r="M184" s="3"/>
      <c r="N184" s="3"/>
      <c r="O184" s="3"/>
      <c r="P184" s="3"/>
      <c r="Q184" s="3"/>
      <c r="R184" s="3"/>
      <c r="S184" s="3"/>
      <c r="T184" s="53"/>
      <c r="U184" s="53"/>
      <c r="V184" s="53"/>
      <c r="W184" s="53"/>
    </row>
    <row r="185" spans="1:23" ht="12.75" customHeight="1" x14ac:dyDescent="0.2">
      <c r="A185" s="57"/>
      <c r="B185" s="59">
        <v>105</v>
      </c>
      <c r="C185" s="299"/>
      <c r="D185" s="299"/>
      <c r="E185" s="62"/>
      <c r="F185" s="75"/>
      <c r="G185" s="297"/>
      <c r="H185" s="63">
        <f t="shared" si="11"/>
        <v>0</v>
      </c>
      <c r="I185" s="297"/>
      <c r="J185" s="149"/>
      <c r="K185" s="15"/>
      <c r="L185" s="15"/>
      <c r="M185" s="3"/>
      <c r="N185" s="3"/>
      <c r="O185" s="3"/>
      <c r="P185" s="3"/>
      <c r="Q185" s="3"/>
      <c r="R185" s="3"/>
      <c r="S185" s="3"/>
      <c r="T185" s="53"/>
      <c r="U185" s="53"/>
      <c r="V185" s="53"/>
      <c r="W185" s="53"/>
    </row>
    <row r="186" spans="1:23" ht="12.75" customHeight="1" x14ac:dyDescent="0.2">
      <c r="A186" s="57"/>
      <c r="B186" s="111">
        <v>106</v>
      </c>
      <c r="C186" s="299"/>
      <c r="D186" s="299"/>
      <c r="E186" s="62"/>
      <c r="F186" s="75"/>
      <c r="G186" s="297"/>
      <c r="H186" s="63">
        <f t="shared" si="11"/>
        <v>0</v>
      </c>
      <c r="I186" s="297"/>
      <c r="J186" s="149"/>
      <c r="K186" s="15"/>
      <c r="L186" s="15"/>
      <c r="M186" s="3"/>
      <c r="N186" s="3"/>
      <c r="O186" s="3"/>
      <c r="P186" s="3"/>
      <c r="Q186" s="3"/>
      <c r="R186" s="3"/>
      <c r="S186" s="3"/>
      <c r="T186" s="53"/>
      <c r="U186" s="53"/>
      <c r="V186" s="53"/>
      <c r="W186" s="53"/>
    </row>
    <row r="187" spans="1:23" ht="12.75" customHeight="1" x14ac:dyDescent="0.2">
      <c r="A187" s="57"/>
      <c r="B187" s="59">
        <v>107</v>
      </c>
      <c r="C187" s="299"/>
      <c r="D187" s="299"/>
      <c r="E187" s="62"/>
      <c r="F187" s="75"/>
      <c r="G187" s="297"/>
      <c r="H187" s="63">
        <f t="shared" si="11"/>
        <v>0</v>
      </c>
      <c r="I187" s="297"/>
      <c r="J187" s="149"/>
      <c r="K187" s="15"/>
      <c r="L187" s="15"/>
      <c r="M187" s="3"/>
      <c r="N187" s="3"/>
      <c r="O187" s="3"/>
      <c r="P187" s="3"/>
      <c r="Q187" s="3"/>
      <c r="R187" s="3"/>
      <c r="S187" s="3"/>
      <c r="T187" s="53"/>
      <c r="U187" s="53"/>
      <c r="V187" s="53"/>
      <c r="W187" s="53"/>
    </row>
    <row r="188" spans="1:23" ht="12.75" customHeight="1" x14ac:dyDescent="0.2">
      <c r="A188" s="57"/>
      <c r="B188" s="59">
        <v>108</v>
      </c>
      <c r="C188" s="299"/>
      <c r="D188" s="299"/>
      <c r="E188" s="62"/>
      <c r="F188" s="75"/>
      <c r="G188" s="297"/>
      <c r="H188" s="63">
        <f t="shared" si="11"/>
        <v>0</v>
      </c>
      <c r="I188" s="297"/>
      <c r="J188" s="149"/>
      <c r="K188" s="15"/>
      <c r="L188" s="15"/>
      <c r="M188" s="3"/>
      <c r="N188" s="3"/>
      <c r="O188" s="3"/>
      <c r="P188" s="3"/>
      <c r="Q188" s="3"/>
      <c r="R188" s="3"/>
      <c r="S188" s="3"/>
      <c r="T188" s="53"/>
      <c r="U188" s="53"/>
      <c r="V188" s="53"/>
      <c r="W188" s="53"/>
    </row>
    <row r="189" spans="1:23" ht="12.75" customHeight="1" x14ac:dyDescent="0.2">
      <c r="A189" s="57"/>
      <c r="B189" s="111">
        <v>109</v>
      </c>
      <c r="C189" s="299"/>
      <c r="D189" s="299"/>
      <c r="E189" s="62"/>
      <c r="F189" s="75"/>
      <c r="G189" s="297"/>
      <c r="H189" s="63">
        <f t="shared" si="11"/>
        <v>0</v>
      </c>
      <c r="I189" s="297"/>
      <c r="J189" s="149"/>
      <c r="K189" s="15"/>
      <c r="L189" s="15"/>
      <c r="M189" s="3"/>
      <c r="N189" s="3"/>
      <c r="O189" s="3"/>
      <c r="P189" s="3"/>
      <c r="Q189" s="3"/>
      <c r="R189" s="3"/>
      <c r="S189" s="3"/>
      <c r="T189" s="53"/>
      <c r="U189" s="53"/>
      <c r="V189" s="53"/>
      <c r="W189" s="53"/>
    </row>
    <row r="190" spans="1:23" ht="12.75" customHeight="1" x14ac:dyDescent="0.2">
      <c r="A190" s="57"/>
      <c r="B190" s="59">
        <v>110</v>
      </c>
      <c r="C190" s="299"/>
      <c r="D190" s="299"/>
      <c r="E190" s="62"/>
      <c r="F190" s="75"/>
      <c r="G190" s="297"/>
      <c r="H190" s="63">
        <f t="shared" si="11"/>
        <v>0</v>
      </c>
      <c r="I190" s="297"/>
      <c r="J190" s="149"/>
      <c r="K190" s="15"/>
      <c r="L190" s="15"/>
      <c r="M190" s="3"/>
      <c r="N190" s="3"/>
      <c r="O190" s="3"/>
      <c r="P190" s="3"/>
      <c r="Q190" s="3"/>
      <c r="R190" s="3"/>
      <c r="S190" s="3"/>
      <c r="T190" s="53"/>
      <c r="U190" s="53"/>
      <c r="V190" s="53"/>
      <c r="W190" s="53"/>
    </row>
    <row r="191" spans="1:23" ht="12.75" customHeight="1" x14ac:dyDescent="0.2">
      <c r="A191" s="57"/>
      <c r="B191" s="59">
        <v>111</v>
      </c>
      <c r="C191" s="299"/>
      <c r="D191" s="299"/>
      <c r="E191" s="62"/>
      <c r="F191" s="75"/>
      <c r="G191" s="297"/>
      <c r="H191" s="63">
        <f t="shared" si="11"/>
        <v>0</v>
      </c>
      <c r="I191" s="297"/>
      <c r="J191" s="149"/>
      <c r="K191" s="15"/>
      <c r="L191" s="15"/>
      <c r="M191" s="3"/>
      <c r="N191" s="3"/>
      <c r="O191" s="3"/>
      <c r="P191" s="3"/>
      <c r="Q191" s="3"/>
      <c r="R191" s="3"/>
      <c r="S191" s="3"/>
      <c r="T191" s="53"/>
      <c r="U191" s="53"/>
      <c r="V191" s="53"/>
      <c r="W191" s="53"/>
    </row>
    <row r="192" spans="1:23" ht="12.75" customHeight="1" x14ac:dyDescent="0.2">
      <c r="A192" s="57"/>
      <c r="B192" s="111">
        <v>112</v>
      </c>
      <c r="C192" s="299"/>
      <c r="D192" s="299"/>
      <c r="E192" s="62"/>
      <c r="F192" s="75"/>
      <c r="G192" s="297"/>
      <c r="H192" s="63">
        <f t="shared" si="11"/>
        <v>0</v>
      </c>
      <c r="I192" s="297"/>
      <c r="J192" s="149"/>
      <c r="K192" s="15"/>
      <c r="L192" s="15"/>
      <c r="M192" s="3"/>
      <c r="N192" s="3"/>
      <c r="O192" s="3"/>
      <c r="P192" s="3"/>
      <c r="Q192" s="3"/>
      <c r="R192" s="3"/>
      <c r="S192" s="3"/>
      <c r="T192" s="53"/>
      <c r="U192" s="53"/>
      <c r="V192" s="53"/>
      <c r="W192" s="53"/>
    </row>
    <row r="193" spans="1:23" ht="12.75" customHeight="1" x14ac:dyDescent="0.2">
      <c r="A193" s="57"/>
      <c r="B193" s="59">
        <v>113</v>
      </c>
      <c r="C193" s="299"/>
      <c r="D193" s="299"/>
      <c r="E193" s="62"/>
      <c r="F193" s="75"/>
      <c r="G193" s="297"/>
      <c r="H193" s="63">
        <f t="shared" si="11"/>
        <v>0</v>
      </c>
      <c r="I193" s="297"/>
      <c r="J193" s="149"/>
      <c r="K193" s="15"/>
      <c r="L193" s="15"/>
      <c r="M193" s="3"/>
      <c r="N193" s="3"/>
      <c r="O193" s="3"/>
      <c r="P193" s="3"/>
      <c r="Q193" s="3"/>
      <c r="R193" s="3"/>
      <c r="S193" s="3"/>
      <c r="T193" s="53"/>
      <c r="U193" s="53"/>
      <c r="V193" s="53"/>
      <c r="W193" s="53"/>
    </row>
    <row r="194" spans="1:23" ht="12.75" customHeight="1" x14ac:dyDescent="0.2">
      <c r="A194" s="57"/>
      <c r="B194" s="59">
        <v>114</v>
      </c>
      <c r="C194" s="299"/>
      <c r="D194" s="299"/>
      <c r="E194" s="62"/>
      <c r="F194" s="75"/>
      <c r="G194" s="297"/>
      <c r="H194" s="63">
        <f t="shared" si="11"/>
        <v>0</v>
      </c>
      <c r="I194" s="297"/>
      <c r="J194" s="149"/>
      <c r="K194" s="15"/>
      <c r="L194" s="15"/>
      <c r="M194" s="3"/>
      <c r="N194" s="3"/>
      <c r="O194" s="3"/>
      <c r="P194" s="3"/>
      <c r="Q194" s="3"/>
      <c r="R194" s="3"/>
      <c r="S194" s="3"/>
      <c r="T194" s="53"/>
      <c r="U194" s="53"/>
      <c r="V194" s="53"/>
      <c r="W194" s="53"/>
    </row>
    <row r="195" spans="1:23" ht="12.75" customHeight="1" x14ac:dyDescent="0.2">
      <c r="A195" s="57"/>
      <c r="B195" s="111">
        <v>115</v>
      </c>
      <c r="C195" s="299"/>
      <c r="D195" s="299"/>
      <c r="E195" s="62"/>
      <c r="F195" s="75"/>
      <c r="G195" s="297"/>
      <c r="H195" s="63">
        <f t="shared" si="11"/>
        <v>0</v>
      </c>
      <c r="I195" s="297"/>
      <c r="J195" s="149"/>
      <c r="K195" s="15"/>
      <c r="L195" s="15"/>
      <c r="M195" s="3"/>
      <c r="N195" s="3"/>
      <c r="O195" s="3"/>
      <c r="P195" s="3"/>
      <c r="Q195" s="3"/>
      <c r="R195" s="3"/>
      <c r="S195" s="3"/>
      <c r="T195" s="53"/>
      <c r="U195" s="53"/>
      <c r="V195" s="53"/>
      <c r="W195" s="53"/>
    </row>
    <row r="196" spans="1:23" ht="12.75" customHeight="1" x14ac:dyDescent="0.2">
      <c r="A196" s="57"/>
      <c r="B196" s="59">
        <v>116</v>
      </c>
      <c r="C196" s="299"/>
      <c r="D196" s="299"/>
      <c r="E196" s="62"/>
      <c r="F196" s="75"/>
      <c r="G196" s="297"/>
      <c r="H196" s="63">
        <f t="shared" si="11"/>
        <v>0</v>
      </c>
      <c r="I196" s="297"/>
      <c r="J196" s="149"/>
      <c r="K196" s="15"/>
      <c r="L196" s="15"/>
      <c r="M196" s="3"/>
      <c r="N196" s="3"/>
      <c r="O196" s="3"/>
      <c r="P196" s="3"/>
      <c r="Q196" s="3"/>
      <c r="R196" s="3"/>
      <c r="S196" s="3"/>
      <c r="T196" s="53"/>
      <c r="U196" s="53"/>
      <c r="V196" s="53"/>
      <c r="W196" s="53"/>
    </row>
    <row r="197" spans="1:23" ht="12.75" customHeight="1" x14ac:dyDescent="0.2">
      <c r="A197" s="57"/>
      <c r="B197" s="59">
        <v>117</v>
      </c>
      <c r="C197" s="299"/>
      <c r="D197" s="299"/>
      <c r="E197" s="62"/>
      <c r="F197" s="75"/>
      <c r="G197" s="297"/>
      <c r="H197" s="63">
        <f t="shared" si="11"/>
        <v>0</v>
      </c>
      <c r="I197" s="297"/>
      <c r="J197" s="149"/>
      <c r="K197" s="15"/>
      <c r="L197" s="15"/>
      <c r="M197" s="3"/>
      <c r="N197" s="3"/>
      <c r="O197" s="3"/>
      <c r="P197" s="3"/>
      <c r="Q197" s="3"/>
      <c r="R197" s="3"/>
      <c r="S197" s="3"/>
      <c r="T197" s="53"/>
      <c r="U197" s="53"/>
      <c r="V197" s="53"/>
      <c r="W197" s="53"/>
    </row>
    <row r="198" spans="1:23" ht="12.75" customHeight="1" x14ac:dyDescent="0.2">
      <c r="A198" s="57"/>
      <c r="B198" s="111">
        <v>118</v>
      </c>
      <c r="C198" s="299"/>
      <c r="D198" s="299"/>
      <c r="E198" s="62"/>
      <c r="F198" s="75"/>
      <c r="G198" s="297"/>
      <c r="H198" s="63">
        <f t="shared" si="11"/>
        <v>0</v>
      </c>
      <c r="I198" s="297"/>
      <c r="J198" s="149"/>
      <c r="K198" s="15"/>
      <c r="L198" s="15"/>
      <c r="M198" s="3"/>
      <c r="N198" s="3"/>
      <c r="O198" s="3"/>
      <c r="P198" s="3"/>
      <c r="Q198" s="3"/>
      <c r="R198" s="3"/>
      <c r="S198" s="3"/>
      <c r="T198" s="53"/>
      <c r="U198" s="53"/>
      <c r="V198" s="53"/>
      <c r="W198" s="53"/>
    </row>
    <row r="199" spans="1:23" ht="12.75" customHeight="1" x14ac:dyDescent="0.2">
      <c r="A199" s="57"/>
      <c r="B199" s="59">
        <v>119</v>
      </c>
      <c r="C199" s="299"/>
      <c r="D199" s="299"/>
      <c r="E199" s="62"/>
      <c r="F199" s="75"/>
      <c r="G199" s="297"/>
      <c r="H199" s="63">
        <f t="shared" si="11"/>
        <v>0</v>
      </c>
      <c r="I199" s="297"/>
      <c r="J199" s="149"/>
      <c r="K199" s="15"/>
      <c r="L199" s="15"/>
      <c r="M199" s="3"/>
      <c r="N199" s="3"/>
      <c r="O199" s="3"/>
      <c r="P199" s="3"/>
      <c r="Q199" s="3"/>
      <c r="R199" s="3"/>
      <c r="S199" s="3"/>
      <c r="T199" s="53"/>
      <c r="U199" s="53"/>
      <c r="V199" s="53"/>
      <c r="W199" s="53"/>
    </row>
    <row r="200" spans="1:23" ht="12.75" customHeight="1" x14ac:dyDescent="0.2">
      <c r="A200" s="57"/>
      <c r="B200" s="59">
        <v>120</v>
      </c>
      <c r="C200" s="299"/>
      <c r="D200" s="299"/>
      <c r="E200" s="62"/>
      <c r="F200" s="75"/>
      <c r="G200" s="297"/>
      <c r="H200" s="63">
        <f t="shared" si="11"/>
        <v>0</v>
      </c>
      <c r="I200" s="297"/>
      <c r="J200" s="149"/>
      <c r="K200" s="15"/>
      <c r="L200" s="15"/>
      <c r="M200" s="3"/>
      <c r="N200" s="3"/>
      <c r="O200" s="3"/>
      <c r="P200" s="3"/>
      <c r="Q200" s="3"/>
      <c r="R200" s="3"/>
      <c r="S200" s="3"/>
      <c r="T200" s="53"/>
      <c r="U200" s="53"/>
      <c r="V200" s="53"/>
      <c r="W200" s="53"/>
    </row>
    <row r="201" spans="1:23" ht="12.75" customHeight="1" x14ac:dyDescent="0.2">
      <c r="A201" s="57"/>
      <c r="B201" s="111">
        <v>121</v>
      </c>
      <c r="C201" s="299"/>
      <c r="D201" s="299"/>
      <c r="E201" s="62"/>
      <c r="F201" s="75"/>
      <c r="G201" s="297"/>
      <c r="H201" s="63">
        <f t="shared" si="11"/>
        <v>0</v>
      </c>
      <c r="I201" s="297"/>
      <c r="J201" s="149"/>
      <c r="K201" s="15"/>
      <c r="L201" s="15"/>
      <c r="M201" s="3"/>
      <c r="N201" s="3"/>
      <c r="O201" s="3"/>
      <c r="P201" s="3"/>
      <c r="Q201" s="3"/>
      <c r="R201" s="3"/>
      <c r="S201" s="3"/>
      <c r="T201" s="53"/>
      <c r="U201" s="53"/>
      <c r="V201" s="53"/>
      <c r="W201" s="53"/>
    </row>
    <row r="202" spans="1:23" ht="12.75" customHeight="1" x14ac:dyDescent="0.2">
      <c r="A202" s="57"/>
      <c r="B202" s="59">
        <v>122</v>
      </c>
      <c r="C202" s="299"/>
      <c r="D202" s="299"/>
      <c r="E202" s="62"/>
      <c r="F202" s="75"/>
      <c r="G202" s="297"/>
      <c r="H202" s="63">
        <f t="shared" si="11"/>
        <v>0</v>
      </c>
      <c r="I202" s="297"/>
      <c r="J202" s="149"/>
      <c r="K202" s="15"/>
      <c r="L202" s="15"/>
      <c r="M202" s="3"/>
      <c r="N202" s="3"/>
      <c r="O202" s="3"/>
      <c r="P202" s="3"/>
      <c r="Q202" s="3"/>
      <c r="R202" s="3"/>
      <c r="S202" s="3"/>
      <c r="T202" s="53"/>
      <c r="U202" s="53"/>
      <c r="V202" s="53"/>
      <c r="W202" s="53"/>
    </row>
    <row r="203" spans="1:23" ht="12.75" customHeight="1" x14ac:dyDescent="0.2">
      <c r="A203" s="57"/>
      <c r="B203" s="59">
        <v>123</v>
      </c>
      <c r="C203" s="299"/>
      <c r="D203" s="299"/>
      <c r="E203" s="62"/>
      <c r="F203" s="75"/>
      <c r="G203" s="297"/>
      <c r="H203" s="63">
        <f t="shared" si="11"/>
        <v>0</v>
      </c>
      <c r="I203" s="297"/>
      <c r="J203" s="149"/>
      <c r="K203" s="15"/>
      <c r="L203" s="15"/>
      <c r="M203" s="3"/>
      <c r="N203" s="3"/>
      <c r="O203" s="3"/>
      <c r="P203" s="3"/>
      <c r="Q203" s="3"/>
      <c r="R203" s="3"/>
      <c r="S203" s="3"/>
      <c r="T203" s="53"/>
      <c r="U203" s="53"/>
      <c r="V203" s="53"/>
      <c r="W203" s="53"/>
    </row>
    <row r="204" spans="1:23" ht="12.75" customHeight="1" x14ac:dyDescent="0.2">
      <c r="A204" s="57"/>
      <c r="B204" s="111">
        <v>124</v>
      </c>
      <c r="C204" s="299"/>
      <c r="D204" s="299"/>
      <c r="E204" s="62"/>
      <c r="F204" s="75"/>
      <c r="G204" s="297"/>
      <c r="H204" s="63">
        <f t="shared" si="11"/>
        <v>0</v>
      </c>
      <c r="I204" s="297"/>
      <c r="J204" s="149"/>
      <c r="K204" s="15"/>
      <c r="L204" s="15"/>
      <c r="M204" s="3"/>
      <c r="N204" s="3"/>
      <c r="O204" s="3"/>
      <c r="P204" s="3"/>
      <c r="Q204" s="3"/>
      <c r="R204" s="3"/>
      <c r="S204" s="3"/>
      <c r="T204" s="53"/>
      <c r="U204" s="53"/>
      <c r="V204" s="53"/>
      <c r="W204" s="53"/>
    </row>
    <row r="205" spans="1:23" ht="12.75" customHeight="1" x14ac:dyDescent="0.2">
      <c r="A205" s="57"/>
      <c r="B205" s="59">
        <v>125</v>
      </c>
      <c r="C205" s="299"/>
      <c r="D205" s="299"/>
      <c r="E205" s="62"/>
      <c r="F205" s="75"/>
      <c r="G205" s="297"/>
      <c r="H205" s="63">
        <f t="shared" si="11"/>
        <v>0</v>
      </c>
      <c r="I205" s="297"/>
      <c r="J205" s="149"/>
      <c r="K205" s="15"/>
      <c r="L205" s="15"/>
      <c r="M205" s="3"/>
      <c r="N205" s="3"/>
      <c r="O205" s="3"/>
      <c r="P205" s="3"/>
      <c r="Q205" s="3"/>
      <c r="R205" s="3"/>
      <c r="S205" s="3"/>
      <c r="T205" s="53"/>
      <c r="U205" s="53"/>
      <c r="V205" s="53"/>
      <c r="W205" s="53"/>
    </row>
    <row r="206" spans="1:23" ht="12.75" customHeight="1" x14ac:dyDescent="0.2">
      <c r="A206" s="57"/>
      <c r="B206" s="59">
        <v>126</v>
      </c>
      <c r="C206" s="299"/>
      <c r="D206" s="299"/>
      <c r="E206" s="62"/>
      <c r="F206" s="75"/>
      <c r="G206" s="297"/>
      <c r="H206" s="63">
        <f t="shared" si="11"/>
        <v>0</v>
      </c>
      <c r="I206" s="297"/>
      <c r="J206" s="149"/>
      <c r="K206" s="15"/>
      <c r="L206" s="15"/>
      <c r="M206" s="3"/>
      <c r="N206" s="3"/>
      <c r="O206" s="3"/>
      <c r="P206" s="3"/>
      <c r="Q206" s="3"/>
      <c r="R206" s="3"/>
      <c r="S206" s="3"/>
      <c r="T206" s="53"/>
      <c r="U206" s="53"/>
      <c r="V206" s="53"/>
      <c r="W206" s="53"/>
    </row>
    <row r="207" spans="1:23" ht="12.75" customHeight="1" x14ac:dyDescent="0.2">
      <c r="A207" s="57"/>
      <c r="B207" s="111">
        <v>127</v>
      </c>
      <c r="C207" s="299"/>
      <c r="D207" s="299"/>
      <c r="E207" s="62"/>
      <c r="F207" s="75"/>
      <c r="G207" s="297"/>
      <c r="H207" s="63">
        <f t="shared" si="11"/>
        <v>0</v>
      </c>
      <c r="I207" s="297"/>
      <c r="J207" s="149"/>
      <c r="K207" s="15"/>
      <c r="L207" s="15"/>
      <c r="M207" s="3"/>
      <c r="N207" s="3"/>
      <c r="O207" s="3"/>
      <c r="P207" s="3"/>
      <c r="Q207" s="3"/>
      <c r="R207" s="3"/>
      <c r="S207" s="3"/>
      <c r="T207" s="53"/>
      <c r="U207" s="53"/>
      <c r="V207" s="53"/>
      <c r="W207" s="53"/>
    </row>
    <row r="208" spans="1:23" ht="12.75" customHeight="1" x14ac:dyDescent="0.2">
      <c r="A208" s="57"/>
      <c r="B208" s="59">
        <v>128</v>
      </c>
      <c r="C208" s="299"/>
      <c r="D208" s="299"/>
      <c r="E208" s="62"/>
      <c r="F208" s="75"/>
      <c r="G208" s="297"/>
      <c r="H208" s="63">
        <f t="shared" si="11"/>
        <v>0</v>
      </c>
      <c r="I208" s="297"/>
      <c r="J208" s="149"/>
      <c r="K208" s="15"/>
      <c r="L208" s="15"/>
      <c r="M208" s="3"/>
      <c r="N208" s="3"/>
      <c r="O208" s="3"/>
      <c r="P208" s="3"/>
      <c r="Q208" s="3"/>
      <c r="R208" s="3"/>
      <c r="S208" s="3"/>
      <c r="T208" s="53"/>
      <c r="U208" s="53"/>
      <c r="V208" s="53"/>
      <c r="W208" s="53"/>
    </row>
    <row r="209" spans="1:23" ht="12.75" customHeight="1" x14ac:dyDescent="0.2">
      <c r="A209" s="57"/>
      <c r="B209" s="59">
        <v>129</v>
      </c>
      <c r="C209" s="299"/>
      <c r="D209" s="299"/>
      <c r="E209" s="62"/>
      <c r="F209" s="75"/>
      <c r="G209" s="297"/>
      <c r="H209" s="63">
        <f t="shared" si="11"/>
        <v>0</v>
      </c>
      <c r="I209" s="297"/>
      <c r="J209" s="149"/>
      <c r="K209" s="15"/>
      <c r="L209" s="15"/>
      <c r="M209" s="3"/>
      <c r="N209" s="3"/>
      <c r="O209" s="3"/>
      <c r="P209" s="3"/>
      <c r="Q209" s="3"/>
      <c r="R209" s="3"/>
      <c r="S209" s="3"/>
      <c r="T209" s="53"/>
      <c r="U209" s="53"/>
      <c r="V209" s="53"/>
      <c r="W209" s="53"/>
    </row>
    <row r="210" spans="1:23" ht="12.75" customHeight="1" x14ac:dyDescent="0.2">
      <c r="A210" s="57"/>
      <c r="B210" s="111">
        <v>130</v>
      </c>
      <c r="C210" s="299"/>
      <c r="D210" s="299"/>
      <c r="E210" s="62"/>
      <c r="F210" s="75"/>
      <c r="G210" s="297"/>
      <c r="H210" s="63">
        <f t="shared" si="11"/>
        <v>0</v>
      </c>
      <c r="I210" s="297"/>
      <c r="J210" s="149"/>
      <c r="K210" s="15"/>
      <c r="L210" s="15"/>
      <c r="M210" s="3"/>
      <c r="N210" s="3"/>
      <c r="O210" s="3"/>
      <c r="P210" s="3"/>
      <c r="Q210" s="3"/>
      <c r="R210" s="3"/>
      <c r="S210" s="3"/>
      <c r="T210" s="53"/>
      <c r="U210" s="53"/>
      <c r="V210" s="53"/>
      <c r="W210" s="53"/>
    </row>
    <row r="211" spans="1:23" ht="12.75" customHeight="1" x14ac:dyDescent="0.2">
      <c r="A211" s="57"/>
      <c r="B211" s="59">
        <v>131</v>
      </c>
      <c r="C211" s="299"/>
      <c r="D211" s="299"/>
      <c r="E211" s="62"/>
      <c r="F211" s="75"/>
      <c r="G211" s="297"/>
      <c r="H211" s="63">
        <f t="shared" si="11"/>
        <v>0</v>
      </c>
      <c r="I211" s="297"/>
      <c r="J211" s="149"/>
      <c r="K211" s="15"/>
      <c r="L211" s="15"/>
      <c r="M211" s="3"/>
      <c r="N211" s="3"/>
      <c r="O211" s="3"/>
      <c r="P211" s="3"/>
      <c r="Q211" s="3"/>
      <c r="R211" s="3"/>
      <c r="S211" s="3"/>
      <c r="T211" s="53"/>
      <c r="U211" s="53"/>
      <c r="V211" s="53"/>
      <c r="W211" s="53"/>
    </row>
    <row r="212" spans="1:23" ht="12.75" customHeight="1" x14ac:dyDescent="0.2">
      <c r="A212" s="57"/>
      <c r="B212" s="59">
        <v>132</v>
      </c>
      <c r="C212" s="299"/>
      <c r="D212" s="299"/>
      <c r="E212" s="62"/>
      <c r="F212" s="75"/>
      <c r="G212" s="297"/>
      <c r="H212" s="63">
        <f t="shared" si="11"/>
        <v>0</v>
      </c>
      <c r="I212" s="297"/>
      <c r="J212" s="149"/>
      <c r="K212" s="15"/>
      <c r="L212" s="15"/>
      <c r="M212" s="3"/>
      <c r="N212" s="3"/>
      <c r="O212" s="3"/>
      <c r="P212" s="3"/>
      <c r="Q212" s="3"/>
      <c r="R212" s="3"/>
      <c r="S212" s="3"/>
      <c r="T212" s="53"/>
      <c r="U212" s="53"/>
      <c r="V212" s="53"/>
      <c r="W212" s="53"/>
    </row>
    <row r="213" spans="1:23" ht="12.75" customHeight="1" x14ac:dyDescent="0.2">
      <c r="A213" s="57"/>
      <c r="B213" s="111">
        <v>133</v>
      </c>
      <c r="C213" s="299"/>
      <c r="D213" s="299"/>
      <c r="E213" s="62"/>
      <c r="F213" s="75"/>
      <c r="G213" s="297"/>
      <c r="H213" s="63">
        <f t="shared" si="11"/>
        <v>0</v>
      </c>
      <c r="I213" s="297"/>
      <c r="J213" s="149"/>
      <c r="K213" s="15"/>
      <c r="L213" s="15"/>
      <c r="M213" s="3"/>
      <c r="N213" s="3"/>
      <c r="O213" s="3"/>
      <c r="P213" s="3"/>
      <c r="Q213" s="3"/>
      <c r="R213" s="3"/>
      <c r="S213" s="3"/>
      <c r="T213" s="53"/>
      <c r="U213" s="53"/>
      <c r="V213" s="53"/>
      <c r="W213" s="53"/>
    </row>
    <row r="214" spans="1:23" ht="12.75" customHeight="1" x14ac:dyDescent="0.2">
      <c r="A214" s="57"/>
      <c r="B214" s="59">
        <v>134</v>
      </c>
      <c r="C214" s="299"/>
      <c r="D214" s="299"/>
      <c r="E214" s="62"/>
      <c r="F214" s="75"/>
      <c r="G214" s="297"/>
      <c r="H214" s="63">
        <f t="shared" si="11"/>
        <v>0</v>
      </c>
      <c r="I214" s="297"/>
      <c r="J214" s="149"/>
      <c r="K214" s="15"/>
      <c r="L214" s="15"/>
      <c r="M214" s="3"/>
      <c r="N214" s="3"/>
      <c r="O214" s="3"/>
      <c r="P214" s="3"/>
      <c r="Q214" s="3"/>
      <c r="R214" s="3"/>
      <c r="S214" s="3"/>
      <c r="T214" s="53"/>
      <c r="U214" s="53"/>
      <c r="V214" s="53"/>
      <c r="W214" s="53"/>
    </row>
    <row r="215" spans="1:23" ht="12.75" customHeight="1" x14ac:dyDescent="0.2">
      <c r="A215" s="57"/>
      <c r="B215" s="59">
        <v>135</v>
      </c>
      <c r="C215" s="299"/>
      <c r="D215" s="299"/>
      <c r="E215" s="62"/>
      <c r="F215" s="75"/>
      <c r="G215" s="297"/>
      <c r="H215" s="63">
        <f t="shared" si="11"/>
        <v>0</v>
      </c>
      <c r="I215" s="297"/>
      <c r="J215" s="149"/>
      <c r="K215" s="15"/>
      <c r="L215" s="15"/>
      <c r="M215" s="3"/>
      <c r="N215" s="3"/>
      <c r="O215" s="3"/>
      <c r="P215" s="3"/>
      <c r="Q215" s="3"/>
      <c r="R215" s="3"/>
      <c r="S215" s="3"/>
      <c r="T215" s="53"/>
      <c r="U215" s="53"/>
      <c r="V215" s="53"/>
      <c r="W215" s="53"/>
    </row>
    <row r="216" spans="1:23" ht="12.75" customHeight="1" x14ac:dyDescent="0.2">
      <c r="A216" s="57"/>
      <c r="B216" s="111">
        <v>136</v>
      </c>
      <c r="C216" s="299"/>
      <c r="D216" s="299"/>
      <c r="E216" s="62"/>
      <c r="F216" s="75"/>
      <c r="G216" s="297"/>
      <c r="H216" s="63">
        <f t="shared" si="11"/>
        <v>0</v>
      </c>
      <c r="I216" s="297"/>
      <c r="J216" s="149"/>
      <c r="K216" s="15"/>
      <c r="L216" s="15"/>
      <c r="M216" s="3"/>
      <c r="N216" s="3"/>
      <c r="O216" s="3"/>
      <c r="P216" s="3"/>
      <c r="Q216" s="3"/>
      <c r="R216" s="3"/>
      <c r="S216" s="3"/>
      <c r="T216" s="53"/>
      <c r="U216" s="53"/>
      <c r="V216" s="53"/>
      <c r="W216" s="53"/>
    </row>
    <row r="217" spans="1:23" ht="12.75" customHeight="1" x14ac:dyDescent="0.2">
      <c r="A217" s="57"/>
      <c r="B217" s="59">
        <v>137</v>
      </c>
      <c r="C217" s="299"/>
      <c r="D217" s="299"/>
      <c r="E217" s="62"/>
      <c r="F217" s="75"/>
      <c r="G217" s="297"/>
      <c r="H217" s="63">
        <f t="shared" si="11"/>
        <v>0</v>
      </c>
      <c r="I217" s="297"/>
      <c r="J217" s="149"/>
      <c r="K217" s="15"/>
      <c r="L217" s="15"/>
      <c r="M217" s="3"/>
      <c r="N217" s="3"/>
      <c r="O217" s="3"/>
      <c r="P217" s="3"/>
      <c r="Q217" s="3"/>
      <c r="R217" s="3"/>
      <c r="S217" s="3"/>
      <c r="T217" s="53"/>
      <c r="U217" s="53"/>
      <c r="V217" s="53"/>
      <c r="W217" s="53"/>
    </row>
    <row r="218" spans="1:23" ht="12.75" customHeight="1" x14ac:dyDescent="0.2">
      <c r="A218" s="57"/>
      <c r="B218" s="59">
        <v>138</v>
      </c>
      <c r="C218" s="299"/>
      <c r="D218" s="299"/>
      <c r="E218" s="62"/>
      <c r="F218" s="75"/>
      <c r="G218" s="297"/>
      <c r="H218" s="63">
        <f t="shared" si="11"/>
        <v>0</v>
      </c>
      <c r="I218" s="297"/>
      <c r="J218" s="149"/>
      <c r="K218" s="15"/>
      <c r="L218" s="15"/>
      <c r="M218" s="3"/>
      <c r="N218" s="3"/>
      <c r="O218" s="3"/>
      <c r="P218" s="3"/>
      <c r="Q218" s="3"/>
      <c r="R218" s="3"/>
      <c r="S218" s="3"/>
      <c r="T218" s="53"/>
      <c r="U218" s="53"/>
      <c r="V218" s="53"/>
      <c r="W218" s="53"/>
    </row>
    <row r="219" spans="1:23" ht="12.75" customHeight="1" x14ac:dyDescent="0.2">
      <c r="A219" s="57"/>
      <c r="B219" s="111">
        <v>139</v>
      </c>
      <c r="C219" s="299"/>
      <c r="D219" s="299"/>
      <c r="E219" s="62"/>
      <c r="F219" s="75"/>
      <c r="G219" s="297"/>
      <c r="H219" s="63">
        <f t="shared" si="11"/>
        <v>0</v>
      </c>
      <c r="I219" s="297"/>
      <c r="J219" s="149"/>
      <c r="K219" s="15"/>
      <c r="L219" s="15"/>
      <c r="M219" s="3"/>
      <c r="N219" s="3"/>
      <c r="O219" s="3"/>
      <c r="P219" s="3"/>
      <c r="Q219" s="3"/>
      <c r="R219" s="3"/>
      <c r="S219" s="3"/>
      <c r="T219" s="53"/>
      <c r="U219" s="53"/>
      <c r="V219" s="53"/>
      <c r="W219" s="53"/>
    </row>
    <row r="220" spans="1:23" ht="12.75" customHeight="1" x14ac:dyDescent="0.2">
      <c r="A220" s="57"/>
      <c r="B220" s="59">
        <v>140</v>
      </c>
      <c r="C220" s="299"/>
      <c r="D220" s="299"/>
      <c r="E220" s="62"/>
      <c r="F220" s="75"/>
      <c r="G220" s="297"/>
      <c r="H220" s="63">
        <f t="shared" si="11"/>
        <v>0</v>
      </c>
      <c r="I220" s="297"/>
      <c r="J220" s="149"/>
      <c r="K220" s="15"/>
      <c r="L220" s="15"/>
      <c r="M220" s="3"/>
      <c r="N220" s="3"/>
      <c r="O220" s="3"/>
      <c r="P220" s="3"/>
      <c r="Q220" s="3"/>
      <c r="R220" s="3"/>
      <c r="S220" s="3"/>
      <c r="T220" s="53"/>
      <c r="U220" s="53"/>
      <c r="V220" s="53"/>
      <c r="W220" s="53"/>
    </row>
    <row r="221" spans="1:23" ht="12.75" customHeight="1" x14ac:dyDescent="0.2">
      <c r="A221" s="57"/>
      <c r="B221" s="59">
        <v>141</v>
      </c>
      <c r="C221" s="299"/>
      <c r="D221" s="299"/>
      <c r="E221" s="62"/>
      <c r="F221" s="75"/>
      <c r="G221" s="297"/>
      <c r="H221" s="63">
        <f t="shared" si="11"/>
        <v>0</v>
      </c>
      <c r="I221" s="297"/>
      <c r="J221" s="149"/>
      <c r="K221" s="15"/>
      <c r="L221" s="15"/>
      <c r="M221" s="3"/>
      <c r="N221" s="3"/>
      <c r="O221" s="3"/>
      <c r="P221" s="3"/>
      <c r="Q221" s="3"/>
      <c r="R221" s="3"/>
      <c r="S221" s="3"/>
      <c r="T221" s="53"/>
      <c r="U221" s="53"/>
      <c r="V221" s="53"/>
      <c r="W221" s="53"/>
    </row>
    <row r="222" spans="1:23" ht="12.75" customHeight="1" x14ac:dyDescent="0.2">
      <c r="A222" s="57"/>
      <c r="B222" s="111">
        <v>142</v>
      </c>
      <c r="C222" s="299"/>
      <c r="D222" s="299"/>
      <c r="E222" s="62"/>
      <c r="F222" s="75"/>
      <c r="G222" s="297"/>
      <c r="H222" s="63">
        <f t="shared" si="11"/>
        <v>0</v>
      </c>
      <c r="I222" s="297"/>
      <c r="J222" s="149"/>
      <c r="K222" s="15"/>
      <c r="L222" s="15"/>
      <c r="M222" s="3"/>
      <c r="N222" s="3"/>
      <c r="O222" s="3"/>
      <c r="P222" s="3"/>
      <c r="Q222" s="3"/>
      <c r="R222" s="3"/>
      <c r="S222" s="3"/>
      <c r="T222" s="53"/>
      <c r="U222" s="53"/>
      <c r="V222" s="53"/>
      <c r="W222" s="53"/>
    </row>
    <row r="223" spans="1:23" ht="12.75" customHeight="1" x14ac:dyDescent="0.2">
      <c r="A223" s="57"/>
      <c r="B223" s="59">
        <v>143</v>
      </c>
      <c r="C223" s="299"/>
      <c r="D223" s="299"/>
      <c r="E223" s="62"/>
      <c r="F223" s="75"/>
      <c r="G223" s="297"/>
      <c r="H223" s="63">
        <f t="shared" si="11"/>
        <v>0</v>
      </c>
      <c r="I223" s="297"/>
      <c r="J223" s="149"/>
      <c r="K223" s="15"/>
      <c r="L223" s="15"/>
      <c r="M223" s="3"/>
      <c r="N223" s="3"/>
      <c r="O223" s="3"/>
      <c r="P223" s="3"/>
      <c r="Q223" s="3"/>
      <c r="R223" s="3"/>
      <c r="S223" s="3"/>
      <c r="T223" s="53"/>
      <c r="U223" s="53"/>
      <c r="V223" s="53"/>
      <c r="W223" s="53"/>
    </row>
    <row r="224" spans="1:23" ht="12.75" customHeight="1" x14ac:dyDescent="0.2">
      <c r="A224" s="57"/>
      <c r="B224" s="59">
        <v>144</v>
      </c>
      <c r="C224" s="299"/>
      <c r="D224" s="299"/>
      <c r="E224" s="62"/>
      <c r="F224" s="75"/>
      <c r="G224" s="297"/>
      <c r="H224" s="63">
        <f t="shared" si="11"/>
        <v>0</v>
      </c>
      <c r="I224" s="297"/>
      <c r="J224" s="149"/>
      <c r="K224" s="15"/>
      <c r="L224" s="15"/>
      <c r="M224" s="3"/>
      <c r="N224" s="3"/>
      <c r="O224" s="3"/>
      <c r="P224" s="3"/>
      <c r="Q224" s="3"/>
      <c r="R224" s="3"/>
      <c r="S224" s="3"/>
      <c r="T224" s="53"/>
      <c r="U224" s="53"/>
      <c r="V224" s="53"/>
      <c r="W224" s="53"/>
    </row>
    <row r="225" spans="1:23" ht="12.75" customHeight="1" x14ac:dyDescent="0.2">
      <c r="A225" s="57"/>
      <c r="B225" s="111">
        <v>145</v>
      </c>
      <c r="C225" s="299"/>
      <c r="D225" s="299"/>
      <c r="E225" s="62"/>
      <c r="F225" s="75"/>
      <c r="G225" s="297"/>
      <c r="H225" s="63">
        <f t="shared" si="11"/>
        <v>0</v>
      </c>
      <c r="I225" s="297"/>
      <c r="J225" s="149"/>
      <c r="K225" s="15"/>
      <c r="L225" s="15"/>
      <c r="M225" s="3"/>
      <c r="N225" s="3"/>
      <c r="O225" s="3"/>
      <c r="P225" s="3"/>
      <c r="Q225" s="3"/>
      <c r="R225" s="3"/>
      <c r="S225" s="3"/>
      <c r="T225" s="53"/>
      <c r="U225" s="53"/>
      <c r="V225" s="53"/>
      <c r="W225" s="53"/>
    </row>
    <row r="226" spans="1:23" ht="12.75" customHeight="1" x14ac:dyDescent="0.2">
      <c r="A226" s="57"/>
      <c r="B226" s="59">
        <v>146</v>
      </c>
      <c r="C226" s="299"/>
      <c r="D226" s="299"/>
      <c r="E226" s="62"/>
      <c r="F226" s="75"/>
      <c r="G226" s="297"/>
      <c r="H226" s="63">
        <f t="shared" si="11"/>
        <v>0</v>
      </c>
      <c r="I226" s="297"/>
      <c r="J226" s="149"/>
      <c r="K226" s="15"/>
      <c r="L226" s="15"/>
      <c r="M226" s="3"/>
      <c r="N226" s="3"/>
      <c r="O226" s="3"/>
      <c r="P226" s="3"/>
      <c r="Q226" s="3"/>
      <c r="R226" s="3"/>
      <c r="S226" s="3"/>
      <c r="T226" s="53"/>
      <c r="U226" s="53"/>
      <c r="V226" s="53"/>
      <c r="W226" s="53"/>
    </row>
    <row r="227" spans="1:23" ht="12.75" customHeight="1" x14ac:dyDescent="0.2">
      <c r="A227" s="57"/>
      <c r="B227" s="59">
        <v>147</v>
      </c>
      <c r="C227" s="299"/>
      <c r="D227" s="299"/>
      <c r="E227" s="62"/>
      <c r="F227" s="75"/>
      <c r="G227" s="297"/>
      <c r="H227" s="63">
        <f t="shared" si="11"/>
        <v>0</v>
      </c>
      <c r="I227" s="297"/>
      <c r="J227" s="149"/>
      <c r="K227" s="15"/>
      <c r="L227" s="15"/>
      <c r="M227" s="3"/>
      <c r="N227" s="3"/>
      <c r="O227" s="3"/>
      <c r="P227" s="3"/>
      <c r="Q227" s="3"/>
      <c r="R227" s="3"/>
      <c r="S227" s="3"/>
      <c r="T227" s="53"/>
      <c r="U227" s="53"/>
      <c r="V227" s="53"/>
      <c r="W227" s="53"/>
    </row>
    <row r="228" spans="1:23" ht="12.75" customHeight="1" x14ac:dyDescent="0.2">
      <c r="A228" s="57"/>
      <c r="B228" s="111">
        <v>148</v>
      </c>
      <c r="C228" s="299"/>
      <c r="D228" s="299"/>
      <c r="E228" s="62"/>
      <c r="F228" s="75"/>
      <c r="G228" s="297"/>
      <c r="H228" s="63">
        <f t="shared" si="11"/>
        <v>0</v>
      </c>
      <c r="I228" s="297"/>
      <c r="J228" s="149"/>
      <c r="K228" s="15"/>
      <c r="L228" s="15"/>
      <c r="M228" s="3"/>
      <c r="N228" s="3"/>
      <c r="O228" s="3"/>
      <c r="P228" s="3"/>
      <c r="Q228" s="3"/>
      <c r="R228" s="3"/>
      <c r="S228" s="3"/>
      <c r="T228" s="53"/>
      <c r="U228" s="53"/>
      <c r="V228" s="53"/>
      <c r="W228" s="53"/>
    </row>
    <row r="229" spans="1:23" ht="12.75" customHeight="1" x14ac:dyDescent="0.2">
      <c r="A229" s="57"/>
      <c r="B229" s="59">
        <v>149</v>
      </c>
      <c r="C229" s="299"/>
      <c r="D229" s="299"/>
      <c r="E229" s="62"/>
      <c r="F229" s="75"/>
      <c r="G229" s="297"/>
      <c r="H229" s="63">
        <f t="shared" si="11"/>
        <v>0</v>
      </c>
      <c r="I229" s="297"/>
      <c r="J229" s="149"/>
      <c r="K229" s="15"/>
      <c r="L229" s="15"/>
      <c r="M229" s="3"/>
      <c r="N229" s="3"/>
      <c r="O229" s="3"/>
      <c r="P229" s="3"/>
      <c r="Q229" s="3"/>
      <c r="R229" s="3"/>
      <c r="S229" s="3"/>
      <c r="T229" s="53"/>
      <c r="U229" s="53"/>
      <c r="V229" s="53"/>
      <c r="W229" s="53"/>
    </row>
    <row r="230" spans="1:23" ht="12.75" customHeight="1" x14ac:dyDescent="0.2">
      <c r="A230" s="57"/>
      <c r="B230" s="59">
        <v>150</v>
      </c>
      <c r="C230" s="299"/>
      <c r="D230" s="299"/>
      <c r="E230" s="62"/>
      <c r="F230" s="75"/>
      <c r="G230" s="297"/>
      <c r="H230" s="63">
        <f t="shared" si="11"/>
        <v>0</v>
      </c>
      <c r="I230" s="297"/>
      <c r="J230" s="149"/>
      <c r="K230" s="15"/>
      <c r="L230" s="15"/>
      <c r="M230" s="3"/>
      <c r="N230" s="3"/>
      <c r="O230" s="3"/>
      <c r="P230" s="3"/>
      <c r="Q230" s="3"/>
      <c r="R230" s="3"/>
      <c r="S230" s="3"/>
      <c r="T230" s="53"/>
      <c r="U230" s="53"/>
      <c r="V230" s="53"/>
      <c r="W230" s="53"/>
    </row>
    <row r="231" spans="1:23" ht="12.75" customHeight="1" x14ac:dyDescent="0.2">
      <c r="A231" s="57"/>
      <c r="B231" s="111">
        <v>151</v>
      </c>
      <c r="C231" s="299"/>
      <c r="D231" s="299"/>
      <c r="E231" s="62"/>
      <c r="F231" s="75"/>
      <c r="G231" s="297"/>
      <c r="H231" s="63">
        <f t="shared" si="11"/>
        <v>0</v>
      </c>
      <c r="I231" s="297"/>
      <c r="J231" s="149"/>
      <c r="K231" s="15"/>
      <c r="L231" s="15"/>
      <c r="M231" s="3"/>
      <c r="N231" s="3"/>
      <c r="O231" s="3"/>
      <c r="P231" s="3"/>
      <c r="Q231" s="3"/>
      <c r="R231" s="3"/>
      <c r="S231" s="3"/>
      <c r="T231" s="53"/>
      <c r="U231" s="53"/>
      <c r="V231" s="53"/>
      <c r="W231" s="53"/>
    </row>
    <row r="232" spans="1:23" ht="12.75" customHeight="1" x14ac:dyDescent="0.2">
      <c r="A232" s="57"/>
      <c r="B232" s="59">
        <v>152</v>
      </c>
      <c r="C232" s="299"/>
      <c r="D232" s="299"/>
      <c r="E232" s="62"/>
      <c r="F232" s="75"/>
      <c r="G232" s="297"/>
      <c r="H232" s="63">
        <f t="shared" si="11"/>
        <v>0</v>
      </c>
      <c r="I232" s="297"/>
      <c r="J232" s="149"/>
      <c r="K232" s="15"/>
      <c r="L232" s="15"/>
      <c r="M232" s="3"/>
      <c r="N232" s="3"/>
      <c r="O232" s="3"/>
      <c r="P232" s="3"/>
      <c r="Q232" s="3"/>
      <c r="R232" s="3"/>
      <c r="S232" s="3"/>
      <c r="T232" s="53"/>
      <c r="U232" s="53"/>
      <c r="V232" s="53"/>
      <c r="W232" s="53"/>
    </row>
    <row r="233" spans="1:23" ht="12.75" customHeight="1" x14ac:dyDescent="0.2">
      <c r="A233" s="57"/>
      <c r="B233" s="59">
        <v>153</v>
      </c>
      <c r="C233" s="299"/>
      <c r="D233" s="299"/>
      <c r="E233" s="62"/>
      <c r="F233" s="75"/>
      <c r="G233" s="297"/>
      <c r="H233" s="63">
        <f t="shared" si="11"/>
        <v>0</v>
      </c>
      <c r="I233" s="297"/>
      <c r="J233" s="149"/>
      <c r="K233" s="15"/>
      <c r="L233" s="15"/>
      <c r="M233" s="3"/>
      <c r="N233" s="3"/>
      <c r="O233" s="3"/>
      <c r="P233" s="3"/>
      <c r="Q233" s="3"/>
      <c r="R233" s="3"/>
      <c r="S233" s="3"/>
      <c r="T233" s="53"/>
      <c r="U233" s="53"/>
      <c r="V233" s="53"/>
      <c r="W233" s="53"/>
    </row>
    <row r="234" spans="1:23" ht="12.75" customHeight="1" x14ac:dyDescent="0.2">
      <c r="A234" s="57"/>
      <c r="B234" s="111">
        <v>154</v>
      </c>
      <c r="C234" s="299"/>
      <c r="D234" s="299"/>
      <c r="E234" s="62"/>
      <c r="F234" s="75"/>
      <c r="G234" s="297"/>
      <c r="H234" s="63">
        <f t="shared" si="11"/>
        <v>0</v>
      </c>
      <c r="I234" s="297"/>
      <c r="J234" s="149"/>
      <c r="K234" s="15"/>
      <c r="L234" s="15"/>
      <c r="M234" s="3"/>
      <c r="N234" s="3"/>
      <c r="O234" s="3"/>
      <c r="P234" s="3"/>
      <c r="Q234" s="3"/>
      <c r="R234" s="3"/>
      <c r="S234" s="3"/>
      <c r="T234" s="53"/>
      <c r="U234" s="53"/>
      <c r="V234" s="53"/>
      <c r="W234" s="53"/>
    </row>
    <row r="235" spans="1:23" ht="12.75" customHeight="1" x14ac:dyDescent="0.2">
      <c r="A235" s="57"/>
      <c r="B235" s="59">
        <v>155</v>
      </c>
      <c r="C235" s="299"/>
      <c r="D235" s="299"/>
      <c r="E235" s="62"/>
      <c r="F235" s="75"/>
      <c r="G235" s="297"/>
      <c r="H235" s="63">
        <f t="shared" si="11"/>
        <v>0</v>
      </c>
      <c r="I235" s="297"/>
      <c r="J235" s="149"/>
      <c r="K235" s="15"/>
      <c r="L235" s="15"/>
      <c r="M235" s="3"/>
      <c r="N235" s="3"/>
      <c r="O235" s="3"/>
      <c r="P235" s="3"/>
      <c r="Q235" s="3"/>
      <c r="R235" s="3"/>
      <c r="S235" s="3"/>
      <c r="T235" s="53"/>
      <c r="U235" s="53"/>
      <c r="V235" s="53"/>
      <c r="W235" s="53"/>
    </row>
    <row r="236" spans="1:23" ht="12.75" customHeight="1" x14ac:dyDescent="0.2">
      <c r="A236" s="57"/>
      <c r="B236" s="59">
        <v>156</v>
      </c>
      <c r="C236" s="299"/>
      <c r="D236" s="299"/>
      <c r="E236" s="62"/>
      <c r="F236" s="75"/>
      <c r="G236" s="297"/>
      <c r="H236" s="63">
        <f t="shared" si="11"/>
        <v>0</v>
      </c>
      <c r="I236" s="297"/>
      <c r="J236" s="149"/>
      <c r="K236" s="15"/>
      <c r="L236" s="15"/>
      <c r="M236" s="3"/>
      <c r="N236" s="3"/>
      <c r="O236" s="3"/>
      <c r="P236" s="3"/>
      <c r="Q236" s="3"/>
      <c r="R236" s="3"/>
      <c r="S236" s="3"/>
      <c r="T236" s="53"/>
      <c r="U236" s="53"/>
      <c r="V236" s="53"/>
      <c r="W236" s="53"/>
    </row>
    <row r="237" spans="1:23" ht="12.75" customHeight="1" x14ac:dyDescent="0.2">
      <c r="A237" s="57"/>
      <c r="B237" s="111">
        <v>157</v>
      </c>
      <c r="C237" s="299"/>
      <c r="D237" s="299"/>
      <c r="E237" s="62"/>
      <c r="F237" s="75"/>
      <c r="G237" s="297"/>
      <c r="H237" s="63">
        <f t="shared" si="11"/>
        <v>0</v>
      </c>
      <c r="I237" s="297"/>
      <c r="J237" s="149"/>
      <c r="K237" s="15"/>
      <c r="L237" s="15"/>
      <c r="M237" s="3"/>
      <c r="N237" s="3"/>
      <c r="O237" s="3"/>
      <c r="P237" s="3"/>
      <c r="Q237" s="3"/>
      <c r="R237" s="3"/>
      <c r="S237" s="3"/>
      <c r="T237" s="53"/>
      <c r="U237" s="53"/>
      <c r="V237" s="53"/>
      <c r="W237" s="53"/>
    </row>
    <row r="238" spans="1:23" ht="12.75" customHeight="1" x14ac:dyDescent="0.2">
      <c r="A238" s="57"/>
      <c r="B238" s="59">
        <v>158</v>
      </c>
      <c r="C238" s="299"/>
      <c r="D238" s="299"/>
      <c r="E238" s="62"/>
      <c r="F238" s="75"/>
      <c r="G238" s="297"/>
      <c r="H238" s="63">
        <f t="shared" si="11"/>
        <v>0</v>
      </c>
      <c r="I238" s="297"/>
      <c r="J238" s="149"/>
      <c r="K238" s="15"/>
      <c r="L238" s="15"/>
      <c r="M238" s="3"/>
      <c r="N238" s="3"/>
      <c r="O238" s="3"/>
      <c r="P238" s="3"/>
      <c r="Q238" s="3"/>
      <c r="R238" s="3"/>
      <c r="S238" s="3"/>
      <c r="T238" s="53"/>
      <c r="U238" s="53"/>
      <c r="V238" s="53"/>
      <c r="W238" s="53"/>
    </row>
    <row r="239" spans="1:23" ht="12.75" customHeight="1" x14ac:dyDescent="0.2">
      <c r="A239" s="57"/>
      <c r="B239" s="59">
        <v>159</v>
      </c>
      <c r="C239" s="299"/>
      <c r="D239" s="299"/>
      <c r="E239" s="62"/>
      <c r="F239" s="75"/>
      <c r="G239" s="297"/>
      <c r="H239" s="63">
        <f t="shared" si="11"/>
        <v>0</v>
      </c>
      <c r="I239" s="297"/>
      <c r="J239" s="149"/>
      <c r="K239" s="15"/>
      <c r="L239" s="15"/>
      <c r="M239" s="3"/>
      <c r="N239" s="3"/>
      <c r="O239" s="3"/>
      <c r="P239" s="3"/>
      <c r="Q239" s="3"/>
      <c r="R239" s="3"/>
      <c r="S239" s="3"/>
      <c r="T239" s="53"/>
      <c r="U239" s="53"/>
      <c r="V239" s="53"/>
      <c r="W239" s="53"/>
    </row>
    <row r="240" spans="1:23" ht="12.75" customHeight="1" x14ac:dyDescent="0.2">
      <c r="A240" s="57"/>
      <c r="B240" s="111">
        <v>160</v>
      </c>
      <c r="C240" s="299"/>
      <c r="D240" s="299"/>
      <c r="E240" s="62"/>
      <c r="F240" s="75"/>
      <c r="G240" s="297"/>
      <c r="H240" s="63">
        <f t="shared" si="11"/>
        <v>0</v>
      </c>
      <c r="I240" s="297"/>
      <c r="J240" s="149"/>
      <c r="K240" s="15"/>
      <c r="L240" s="15"/>
      <c r="M240" s="3"/>
      <c r="N240" s="3"/>
      <c r="O240" s="3"/>
      <c r="P240" s="3"/>
      <c r="Q240" s="3"/>
      <c r="R240" s="3"/>
      <c r="S240" s="3"/>
      <c r="T240" s="53"/>
      <c r="U240" s="53"/>
      <c r="V240" s="53"/>
      <c r="W240" s="53"/>
    </row>
    <row r="241" spans="1:23" ht="12.75" customHeight="1" x14ac:dyDescent="0.2">
      <c r="A241" s="57"/>
      <c r="B241" s="59">
        <v>161</v>
      </c>
      <c r="C241" s="299"/>
      <c r="D241" s="299"/>
      <c r="E241" s="62"/>
      <c r="F241" s="75"/>
      <c r="G241" s="297"/>
      <c r="H241" s="63">
        <f t="shared" si="11"/>
        <v>0</v>
      </c>
      <c r="I241" s="297"/>
      <c r="J241" s="149"/>
      <c r="K241" s="15"/>
      <c r="L241" s="15"/>
      <c r="M241" s="3"/>
      <c r="N241" s="3"/>
      <c r="O241" s="3"/>
      <c r="P241" s="3"/>
      <c r="Q241" s="3"/>
      <c r="R241" s="3"/>
      <c r="S241" s="3"/>
      <c r="T241" s="53"/>
      <c r="U241" s="53"/>
      <c r="V241" s="53"/>
      <c r="W241" s="53"/>
    </row>
    <row r="242" spans="1:23" ht="12.75" customHeight="1" x14ac:dyDescent="0.2">
      <c r="A242" s="57"/>
      <c r="B242" s="59">
        <v>162</v>
      </c>
      <c r="C242" s="299"/>
      <c r="D242" s="299"/>
      <c r="E242" s="62"/>
      <c r="F242" s="75"/>
      <c r="G242" s="297"/>
      <c r="H242" s="63">
        <f t="shared" si="11"/>
        <v>0</v>
      </c>
      <c r="I242" s="297"/>
      <c r="J242" s="149"/>
      <c r="K242" s="15"/>
      <c r="L242" s="15"/>
      <c r="M242" s="3"/>
      <c r="N242" s="3"/>
      <c r="O242" s="3"/>
      <c r="P242" s="3"/>
      <c r="Q242" s="3"/>
      <c r="R242" s="3"/>
      <c r="S242" s="3"/>
      <c r="T242" s="53"/>
      <c r="U242" s="53"/>
      <c r="V242" s="53"/>
      <c r="W242" s="53"/>
    </row>
    <row r="243" spans="1:23" ht="12.75" customHeight="1" x14ac:dyDescent="0.2">
      <c r="A243" s="57"/>
      <c r="B243" s="111">
        <v>163</v>
      </c>
      <c r="C243" s="299"/>
      <c r="D243" s="299"/>
      <c r="E243" s="62"/>
      <c r="F243" s="75"/>
      <c r="G243" s="297"/>
      <c r="H243" s="63">
        <f t="shared" si="11"/>
        <v>0</v>
      </c>
      <c r="I243" s="297"/>
      <c r="J243" s="149"/>
      <c r="K243" s="15"/>
      <c r="L243" s="15"/>
      <c r="M243" s="3"/>
      <c r="N243" s="3"/>
      <c r="O243" s="3"/>
      <c r="P243" s="3"/>
      <c r="Q243" s="3"/>
      <c r="R243" s="3"/>
      <c r="S243" s="3"/>
      <c r="T243" s="53"/>
      <c r="U243" s="53"/>
      <c r="V243" s="53"/>
      <c r="W243" s="53"/>
    </row>
    <row r="244" spans="1:23" ht="12.75" customHeight="1" x14ac:dyDescent="0.2">
      <c r="A244" s="57"/>
      <c r="B244" s="59">
        <v>164</v>
      </c>
      <c r="C244" s="299"/>
      <c r="D244" s="299"/>
      <c r="E244" s="62"/>
      <c r="F244" s="75"/>
      <c r="G244" s="297"/>
      <c r="H244" s="63">
        <f t="shared" ref="H244:H280" si="12">SUM(K244:L244)</f>
        <v>0</v>
      </c>
      <c r="I244" s="297"/>
      <c r="J244" s="149"/>
      <c r="K244" s="15"/>
      <c r="L244" s="15"/>
      <c r="M244" s="3"/>
      <c r="N244" s="3"/>
      <c r="O244" s="3"/>
      <c r="P244" s="3"/>
      <c r="Q244" s="3"/>
      <c r="R244" s="3"/>
      <c r="S244" s="3"/>
      <c r="T244" s="53"/>
      <c r="U244" s="53"/>
      <c r="V244" s="53"/>
      <c r="W244" s="53"/>
    </row>
    <row r="245" spans="1:23" ht="12.75" customHeight="1" x14ac:dyDescent="0.2">
      <c r="A245" s="57"/>
      <c r="B245" s="59">
        <v>165</v>
      </c>
      <c r="C245" s="299"/>
      <c r="D245" s="299"/>
      <c r="E245" s="62"/>
      <c r="F245" s="75"/>
      <c r="G245" s="297"/>
      <c r="H245" s="63">
        <f t="shared" si="12"/>
        <v>0</v>
      </c>
      <c r="I245" s="297"/>
      <c r="J245" s="149"/>
      <c r="K245" s="15"/>
      <c r="L245" s="15"/>
      <c r="M245" s="3"/>
      <c r="N245" s="3"/>
      <c r="O245" s="3"/>
      <c r="P245" s="3"/>
      <c r="Q245" s="3"/>
      <c r="R245" s="3"/>
      <c r="S245" s="3"/>
      <c r="T245" s="53"/>
      <c r="U245" s="53"/>
      <c r="V245" s="53"/>
      <c r="W245" s="53"/>
    </row>
    <row r="246" spans="1:23" ht="12.75" customHeight="1" x14ac:dyDescent="0.2">
      <c r="A246" s="57"/>
      <c r="B246" s="111">
        <v>166</v>
      </c>
      <c r="C246" s="299"/>
      <c r="D246" s="299"/>
      <c r="E246" s="62"/>
      <c r="F246" s="75"/>
      <c r="G246" s="297"/>
      <c r="H246" s="63">
        <f t="shared" si="12"/>
        <v>0</v>
      </c>
      <c r="I246" s="297"/>
      <c r="J246" s="149"/>
      <c r="K246" s="15"/>
      <c r="L246" s="15"/>
      <c r="M246" s="3"/>
      <c r="N246" s="3"/>
      <c r="O246" s="3"/>
      <c r="P246" s="3"/>
      <c r="Q246" s="3"/>
      <c r="R246" s="3"/>
      <c r="S246" s="3"/>
      <c r="T246" s="53"/>
      <c r="U246" s="53"/>
      <c r="V246" s="53"/>
      <c r="W246" s="53"/>
    </row>
    <row r="247" spans="1:23" ht="12.75" customHeight="1" x14ac:dyDescent="0.2">
      <c r="A247" s="57"/>
      <c r="B247" s="59">
        <v>167</v>
      </c>
      <c r="C247" s="299"/>
      <c r="D247" s="299"/>
      <c r="E247" s="62"/>
      <c r="F247" s="75"/>
      <c r="G247" s="297"/>
      <c r="H247" s="63">
        <f t="shared" si="12"/>
        <v>0</v>
      </c>
      <c r="I247" s="297"/>
      <c r="J247" s="149"/>
      <c r="K247" s="15"/>
      <c r="L247" s="15"/>
      <c r="M247" s="3"/>
      <c r="N247" s="3"/>
      <c r="O247" s="3"/>
      <c r="P247" s="3"/>
      <c r="Q247" s="3"/>
      <c r="R247" s="3"/>
      <c r="S247" s="3"/>
      <c r="T247" s="53"/>
      <c r="U247" s="53"/>
      <c r="V247" s="53"/>
      <c r="W247" s="53"/>
    </row>
    <row r="248" spans="1:23" ht="12.75" customHeight="1" x14ac:dyDescent="0.2">
      <c r="A248" s="57"/>
      <c r="B248" s="59">
        <v>168</v>
      </c>
      <c r="C248" s="299"/>
      <c r="D248" s="299"/>
      <c r="E248" s="62"/>
      <c r="F248" s="75"/>
      <c r="G248" s="297"/>
      <c r="H248" s="63">
        <f t="shared" si="12"/>
        <v>0</v>
      </c>
      <c r="I248" s="297"/>
      <c r="J248" s="149"/>
      <c r="K248" s="15"/>
      <c r="L248" s="15"/>
      <c r="M248" s="3"/>
      <c r="N248" s="3"/>
      <c r="O248" s="3"/>
      <c r="P248" s="3"/>
      <c r="Q248" s="3"/>
      <c r="R248" s="3"/>
      <c r="S248" s="3"/>
      <c r="T248" s="53"/>
      <c r="U248" s="53"/>
      <c r="V248" s="53"/>
      <c r="W248" s="53"/>
    </row>
    <row r="249" spans="1:23" ht="12.75" customHeight="1" x14ac:dyDescent="0.2">
      <c r="A249" s="57"/>
      <c r="B249" s="111">
        <v>169</v>
      </c>
      <c r="C249" s="299"/>
      <c r="D249" s="299"/>
      <c r="E249" s="62"/>
      <c r="F249" s="75"/>
      <c r="G249" s="297"/>
      <c r="H249" s="63">
        <f t="shared" si="12"/>
        <v>0</v>
      </c>
      <c r="I249" s="297"/>
      <c r="J249" s="149"/>
      <c r="K249" s="15"/>
      <c r="L249" s="15"/>
      <c r="M249" s="3"/>
      <c r="N249" s="3"/>
      <c r="O249" s="3"/>
      <c r="P249" s="3"/>
      <c r="Q249" s="3"/>
      <c r="R249" s="3"/>
      <c r="S249" s="3"/>
      <c r="T249" s="53"/>
      <c r="U249" s="53"/>
      <c r="V249" s="53"/>
      <c r="W249" s="53"/>
    </row>
    <row r="250" spans="1:23" ht="12.75" customHeight="1" x14ac:dyDescent="0.2">
      <c r="A250" s="57"/>
      <c r="B250" s="59">
        <v>170</v>
      </c>
      <c r="C250" s="299"/>
      <c r="D250" s="299"/>
      <c r="E250" s="62"/>
      <c r="F250" s="75"/>
      <c r="G250" s="297"/>
      <c r="H250" s="63">
        <f t="shared" si="12"/>
        <v>0</v>
      </c>
      <c r="I250" s="297"/>
      <c r="J250" s="149"/>
      <c r="K250" s="15"/>
      <c r="L250" s="15"/>
      <c r="M250" s="3"/>
      <c r="N250" s="3"/>
      <c r="O250" s="3"/>
      <c r="P250" s="3"/>
      <c r="Q250" s="3"/>
      <c r="R250" s="3"/>
      <c r="S250" s="3"/>
      <c r="T250" s="53"/>
      <c r="U250" s="53"/>
      <c r="V250" s="53"/>
      <c r="W250" s="53"/>
    </row>
    <row r="251" spans="1:23" ht="12.75" customHeight="1" x14ac:dyDescent="0.2">
      <c r="A251" s="57"/>
      <c r="B251" s="59">
        <v>171</v>
      </c>
      <c r="C251" s="299"/>
      <c r="D251" s="299"/>
      <c r="E251" s="62"/>
      <c r="F251" s="75"/>
      <c r="G251" s="297"/>
      <c r="H251" s="63">
        <f t="shared" si="12"/>
        <v>0</v>
      </c>
      <c r="I251" s="297"/>
      <c r="J251" s="149"/>
      <c r="K251" s="15"/>
      <c r="L251" s="15"/>
      <c r="M251" s="3"/>
      <c r="N251" s="3"/>
      <c r="O251" s="3"/>
      <c r="P251" s="3"/>
      <c r="Q251" s="3"/>
      <c r="R251" s="3"/>
      <c r="S251" s="3"/>
      <c r="T251" s="53"/>
      <c r="U251" s="53"/>
      <c r="V251" s="53"/>
      <c r="W251" s="53"/>
    </row>
    <row r="252" spans="1:23" ht="12.75" customHeight="1" x14ac:dyDescent="0.2">
      <c r="A252" s="57"/>
      <c r="B252" s="111">
        <v>172</v>
      </c>
      <c r="C252" s="299"/>
      <c r="D252" s="299"/>
      <c r="E252" s="62"/>
      <c r="F252" s="75"/>
      <c r="G252" s="297"/>
      <c r="H252" s="63">
        <f t="shared" si="12"/>
        <v>0</v>
      </c>
      <c r="I252" s="297"/>
      <c r="J252" s="149"/>
      <c r="K252" s="15"/>
      <c r="L252" s="15"/>
      <c r="M252" s="3"/>
      <c r="N252" s="3"/>
      <c r="O252" s="3"/>
      <c r="P252" s="3"/>
      <c r="Q252" s="3"/>
      <c r="R252" s="3"/>
      <c r="S252" s="3"/>
      <c r="T252" s="53"/>
      <c r="U252" s="53"/>
      <c r="V252" s="53"/>
      <c r="W252" s="53"/>
    </row>
    <row r="253" spans="1:23" ht="12.75" customHeight="1" x14ac:dyDescent="0.2">
      <c r="A253" s="57"/>
      <c r="B253" s="59">
        <v>173</v>
      </c>
      <c r="C253" s="299"/>
      <c r="D253" s="299"/>
      <c r="E253" s="62"/>
      <c r="F253" s="75"/>
      <c r="G253" s="297"/>
      <c r="H253" s="63">
        <f t="shared" si="12"/>
        <v>0</v>
      </c>
      <c r="I253" s="297"/>
      <c r="J253" s="149"/>
      <c r="K253" s="15"/>
      <c r="L253" s="15"/>
      <c r="M253" s="3"/>
      <c r="N253" s="3"/>
      <c r="O253" s="3"/>
      <c r="P253" s="3"/>
      <c r="Q253" s="3"/>
      <c r="R253" s="3"/>
      <c r="S253" s="3"/>
      <c r="T253" s="53"/>
      <c r="U253" s="53"/>
      <c r="V253" s="53"/>
      <c r="W253" s="53"/>
    </row>
    <row r="254" spans="1:23" ht="12.75" customHeight="1" x14ac:dyDescent="0.2">
      <c r="A254" s="57"/>
      <c r="B254" s="59">
        <v>174</v>
      </c>
      <c r="C254" s="299"/>
      <c r="D254" s="299"/>
      <c r="E254" s="62"/>
      <c r="F254" s="75"/>
      <c r="G254" s="297"/>
      <c r="H254" s="63">
        <f t="shared" si="12"/>
        <v>0</v>
      </c>
      <c r="I254" s="297"/>
      <c r="J254" s="149"/>
      <c r="K254" s="15"/>
      <c r="L254" s="15"/>
      <c r="M254" s="3"/>
      <c r="N254" s="3"/>
      <c r="O254" s="3"/>
      <c r="P254" s="3"/>
      <c r="Q254" s="3"/>
      <c r="R254" s="3"/>
      <c r="S254" s="3"/>
      <c r="T254" s="53"/>
      <c r="U254" s="53"/>
      <c r="V254" s="53"/>
      <c r="W254" s="53"/>
    </row>
    <row r="255" spans="1:23" ht="12.75" customHeight="1" x14ac:dyDescent="0.2">
      <c r="A255" s="57"/>
      <c r="B255" s="111">
        <v>175</v>
      </c>
      <c r="C255" s="299"/>
      <c r="D255" s="299"/>
      <c r="E255" s="62"/>
      <c r="F255" s="75"/>
      <c r="G255" s="297"/>
      <c r="H255" s="63">
        <f t="shared" si="12"/>
        <v>0</v>
      </c>
      <c r="I255" s="297"/>
      <c r="J255" s="149"/>
      <c r="K255" s="15"/>
      <c r="L255" s="15"/>
      <c r="M255" s="3"/>
      <c r="N255" s="3"/>
      <c r="O255" s="3"/>
      <c r="P255" s="3"/>
      <c r="Q255" s="3"/>
      <c r="R255" s="3"/>
      <c r="S255" s="3"/>
      <c r="T255" s="53"/>
      <c r="U255" s="53"/>
      <c r="V255" s="53"/>
      <c r="W255" s="53"/>
    </row>
    <row r="256" spans="1:23" ht="12.75" customHeight="1" x14ac:dyDescent="0.2">
      <c r="A256" s="57"/>
      <c r="B256" s="59">
        <v>176</v>
      </c>
      <c r="C256" s="299"/>
      <c r="D256" s="299"/>
      <c r="E256" s="62"/>
      <c r="F256" s="75"/>
      <c r="G256" s="297"/>
      <c r="H256" s="63">
        <f t="shared" si="12"/>
        <v>0</v>
      </c>
      <c r="I256" s="297"/>
      <c r="J256" s="149"/>
      <c r="K256" s="15"/>
      <c r="L256" s="15"/>
      <c r="M256" s="3"/>
      <c r="N256" s="3"/>
      <c r="O256" s="3"/>
      <c r="P256" s="3"/>
      <c r="Q256" s="3"/>
      <c r="R256" s="3"/>
      <c r="S256" s="3"/>
      <c r="T256" s="53"/>
      <c r="U256" s="53"/>
      <c r="V256" s="53"/>
      <c r="W256" s="53"/>
    </row>
    <row r="257" spans="1:23" ht="12.75" customHeight="1" x14ac:dyDescent="0.2">
      <c r="A257" s="57"/>
      <c r="B257" s="59">
        <v>177</v>
      </c>
      <c r="C257" s="299"/>
      <c r="D257" s="299"/>
      <c r="E257" s="62"/>
      <c r="F257" s="75"/>
      <c r="G257" s="297"/>
      <c r="H257" s="63">
        <f t="shared" si="12"/>
        <v>0</v>
      </c>
      <c r="I257" s="297"/>
      <c r="J257" s="149"/>
      <c r="K257" s="15"/>
      <c r="L257" s="15"/>
      <c r="M257" s="3"/>
      <c r="N257" s="3"/>
      <c r="O257" s="3"/>
      <c r="P257" s="3"/>
      <c r="Q257" s="3"/>
      <c r="R257" s="3"/>
      <c r="S257" s="3"/>
      <c r="T257" s="53"/>
      <c r="U257" s="53"/>
      <c r="V257" s="53"/>
      <c r="W257" s="53"/>
    </row>
    <row r="258" spans="1:23" ht="12.75" customHeight="1" x14ac:dyDescent="0.2">
      <c r="A258" s="57"/>
      <c r="B258" s="111">
        <v>178</v>
      </c>
      <c r="C258" s="299"/>
      <c r="D258" s="299"/>
      <c r="E258" s="62"/>
      <c r="F258" s="75"/>
      <c r="G258" s="297"/>
      <c r="H258" s="63">
        <f t="shared" si="12"/>
        <v>0</v>
      </c>
      <c r="I258" s="297"/>
      <c r="J258" s="149"/>
      <c r="K258" s="15"/>
      <c r="L258" s="15"/>
      <c r="M258" s="3"/>
      <c r="N258" s="3"/>
      <c r="O258" s="3"/>
      <c r="P258" s="3"/>
      <c r="Q258" s="3"/>
      <c r="R258" s="3"/>
      <c r="S258" s="3"/>
      <c r="T258" s="53"/>
      <c r="U258" s="53"/>
      <c r="V258" s="53"/>
      <c r="W258" s="53"/>
    </row>
    <row r="259" spans="1:23" ht="12.75" customHeight="1" x14ac:dyDescent="0.2">
      <c r="A259" s="57"/>
      <c r="B259" s="59">
        <v>179</v>
      </c>
      <c r="C259" s="299"/>
      <c r="D259" s="299"/>
      <c r="E259" s="62"/>
      <c r="F259" s="75"/>
      <c r="G259" s="297"/>
      <c r="H259" s="63">
        <f t="shared" si="12"/>
        <v>0</v>
      </c>
      <c r="I259" s="297"/>
      <c r="J259" s="149"/>
      <c r="K259" s="15"/>
      <c r="L259" s="15"/>
      <c r="M259" s="3"/>
      <c r="N259" s="3"/>
      <c r="O259" s="3"/>
      <c r="P259" s="3"/>
      <c r="Q259" s="3"/>
      <c r="R259" s="3"/>
      <c r="S259" s="3"/>
      <c r="T259" s="53"/>
      <c r="U259" s="53"/>
      <c r="V259" s="53"/>
      <c r="W259" s="53"/>
    </row>
    <row r="260" spans="1:23" ht="12.75" customHeight="1" x14ac:dyDescent="0.2">
      <c r="A260" s="57"/>
      <c r="B260" s="59">
        <v>180</v>
      </c>
      <c r="C260" s="299"/>
      <c r="D260" s="299"/>
      <c r="E260" s="62"/>
      <c r="F260" s="75"/>
      <c r="G260" s="297"/>
      <c r="H260" s="63">
        <f t="shared" si="12"/>
        <v>0</v>
      </c>
      <c r="I260" s="297"/>
      <c r="J260" s="149"/>
      <c r="K260" s="15"/>
      <c r="L260" s="15"/>
      <c r="M260" s="3"/>
      <c r="N260" s="3"/>
      <c r="O260" s="3"/>
      <c r="P260" s="3"/>
      <c r="Q260" s="3"/>
      <c r="R260" s="3"/>
      <c r="S260" s="3"/>
      <c r="T260" s="53"/>
      <c r="U260" s="53"/>
      <c r="V260" s="53"/>
      <c r="W260" s="53"/>
    </row>
    <row r="261" spans="1:23" ht="12.75" customHeight="1" x14ac:dyDescent="0.2">
      <c r="A261" s="57"/>
      <c r="B261" s="111">
        <v>181</v>
      </c>
      <c r="C261" s="299"/>
      <c r="D261" s="299"/>
      <c r="E261" s="62"/>
      <c r="F261" s="75"/>
      <c r="G261" s="297"/>
      <c r="H261" s="63">
        <f t="shared" si="12"/>
        <v>0</v>
      </c>
      <c r="I261" s="297"/>
      <c r="J261" s="149"/>
      <c r="K261" s="15"/>
      <c r="L261" s="15"/>
      <c r="M261" s="3"/>
      <c r="N261" s="3"/>
      <c r="O261" s="3"/>
      <c r="P261" s="3"/>
      <c r="Q261" s="3"/>
      <c r="R261" s="3"/>
      <c r="S261" s="3"/>
      <c r="T261" s="53"/>
      <c r="U261" s="53"/>
      <c r="V261" s="53"/>
      <c r="W261" s="53"/>
    </row>
    <row r="262" spans="1:23" ht="12.75" customHeight="1" x14ac:dyDescent="0.2">
      <c r="A262" s="57"/>
      <c r="B262" s="59">
        <v>182</v>
      </c>
      <c r="C262" s="299"/>
      <c r="D262" s="299"/>
      <c r="E262" s="62"/>
      <c r="F262" s="75"/>
      <c r="G262" s="297"/>
      <c r="H262" s="63">
        <f t="shared" si="12"/>
        <v>0</v>
      </c>
      <c r="I262" s="297"/>
      <c r="J262" s="149"/>
      <c r="K262" s="15"/>
      <c r="L262" s="15"/>
      <c r="M262" s="3"/>
      <c r="N262" s="3"/>
      <c r="O262" s="3"/>
      <c r="P262" s="3"/>
      <c r="Q262" s="3"/>
      <c r="R262" s="3"/>
      <c r="S262" s="3"/>
      <c r="T262" s="53"/>
      <c r="U262" s="53"/>
      <c r="V262" s="53"/>
      <c r="W262" s="53"/>
    </row>
    <row r="263" spans="1:23" ht="12.75" customHeight="1" x14ac:dyDescent="0.2">
      <c r="A263" s="57"/>
      <c r="B263" s="59">
        <v>183</v>
      </c>
      <c r="C263" s="299"/>
      <c r="D263" s="299"/>
      <c r="E263" s="62"/>
      <c r="F263" s="75"/>
      <c r="G263" s="297"/>
      <c r="H263" s="63">
        <f t="shared" si="12"/>
        <v>0</v>
      </c>
      <c r="I263" s="297"/>
      <c r="J263" s="149"/>
      <c r="K263" s="15"/>
      <c r="L263" s="15"/>
      <c r="M263" s="3"/>
      <c r="N263" s="3"/>
      <c r="O263" s="3"/>
      <c r="P263" s="3"/>
      <c r="Q263" s="3"/>
      <c r="R263" s="3"/>
      <c r="S263" s="3"/>
      <c r="T263" s="53"/>
      <c r="U263" s="53"/>
      <c r="V263" s="53"/>
      <c r="W263" s="53"/>
    </row>
    <row r="264" spans="1:23" ht="12.75" customHeight="1" x14ac:dyDescent="0.2">
      <c r="A264" s="57"/>
      <c r="B264" s="111">
        <v>184</v>
      </c>
      <c r="C264" s="299"/>
      <c r="D264" s="299"/>
      <c r="E264" s="62"/>
      <c r="F264" s="75"/>
      <c r="G264" s="297"/>
      <c r="H264" s="63">
        <f t="shared" si="12"/>
        <v>0</v>
      </c>
      <c r="I264" s="297"/>
      <c r="J264" s="149"/>
      <c r="K264" s="15"/>
      <c r="L264" s="15"/>
      <c r="M264" s="3"/>
      <c r="N264" s="3"/>
      <c r="O264" s="3"/>
      <c r="P264" s="3"/>
      <c r="Q264" s="3"/>
      <c r="R264" s="3"/>
      <c r="S264" s="3"/>
      <c r="T264" s="53"/>
      <c r="U264" s="53"/>
      <c r="V264" s="53"/>
      <c r="W264" s="53"/>
    </row>
    <row r="265" spans="1:23" ht="12.75" customHeight="1" x14ac:dyDescent="0.2">
      <c r="A265" s="57"/>
      <c r="B265" s="59">
        <v>185</v>
      </c>
      <c r="C265" s="299"/>
      <c r="D265" s="299"/>
      <c r="E265" s="62"/>
      <c r="F265" s="75"/>
      <c r="G265" s="297"/>
      <c r="H265" s="63">
        <f t="shared" si="12"/>
        <v>0</v>
      </c>
      <c r="I265" s="297"/>
      <c r="J265" s="149"/>
      <c r="K265" s="15"/>
      <c r="L265" s="15"/>
      <c r="M265" s="3"/>
      <c r="N265" s="3"/>
      <c r="O265" s="3"/>
      <c r="P265" s="3"/>
      <c r="Q265" s="3"/>
      <c r="R265" s="3"/>
      <c r="S265" s="3"/>
      <c r="T265" s="53"/>
      <c r="U265" s="53"/>
      <c r="V265" s="53"/>
      <c r="W265" s="53"/>
    </row>
    <row r="266" spans="1:23" ht="12.75" customHeight="1" x14ac:dyDescent="0.2">
      <c r="A266" s="57"/>
      <c r="B266" s="59">
        <v>186</v>
      </c>
      <c r="C266" s="299"/>
      <c r="D266" s="299"/>
      <c r="E266" s="62"/>
      <c r="F266" s="75"/>
      <c r="G266" s="297"/>
      <c r="H266" s="63">
        <f t="shared" si="12"/>
        <v>0</v>
      </c>
      <c r="I266" s="297"/>
      <c r="J266" s="149"/>
      <c r="K266" s="15"/>
      <c r="L266" s="15"/>
      <c r="M266" s="3"/>
      <c r="N266" s="3"/>
      <c r="O266" s="3"/>
      <c r="P266" s="3"/>
      <c r="Q266" s="3"/>
      <c r="R266" s="3"/>
      <c r="S266" s="3"/>
      <c r="T266" s="53"/>
      <c r="U266" s="53"/>
      <c r="V266" s="53"/>
      <c r="W266" s="53"/>
    </row>
    <row r="267" spans="1:23" ht="12.75" customHeight="1" x14ac:dyDescent="0.2">
      <c r="A267" s="57"/>
      <c r="B267" s="111">
        <v>187</v>
      </c>
      <c r="C267" s="299"/>
      <c r="D267" s="299"/>
      <c r="E267" s="62"/>
      <c r="F267" s="75"/>
      <c r="G267" s="297"/>
      <c r="H267" s="63">
        <f t="shared" si="12"/>
        <v>0</v>
      </c>
      <c r="I267" s="297"/>
      <c r="J267" s="149"/>
      <c r="K267" s="15"/>
      <c r="L267" s="15"/>
      <c r="M267" s="3"/>
      <c r="N267" s="3"/>
      <c r="O267" s="3"/>
      <c r="P267" s="3"/>
      <c r="Q267" s="3"/>
      <c r="R267" s="3"/>
      <c r="S267" s="3"/>
      <c r="T267" s="53"/>
      <c r="U267" s="53"/>
      <c r="V267" s="53"/>
      <c r="W267" s="53"/>
    </row>
    <row r="268" spans="1:23" ht="12.75" customHeight="1" x14ac:dyDescent="0.2">
      <c r="A268" s="57"/>
      <c r="B268" s="59">
        <v>188</v>
      </c>
      <c r="C268" s="299"/>
      <c r="D268" s="299"/>
      <c r="E268" s="62"/>
      <c r="F268" s="75"/>
      <c r="G268" s="297"/>
      <c r="H268" s="63">
        <f t="shared" si="12"/>
        <v>0</v>
      </c>
      <c r="I268" s="297"/>
      <c r="J268" s="149"/>
      <c r="K268" s="15"/>
      <c r="L268" s="15"/>
      <c r="M268" s="3"/>
      <c r="N268" s="3"/>
      <c r="O268" s="3"/>
      <c r="P268" s="3"/>
      <c r="Q268" s="3"/>
      <c r="R268" s="3"/>
      <c r="S268" s="3"/>
      <c r="T268" s="53"/>
      <c r="U268" s="53"/>
      <c r="V268" s="53"/>
      <c r="W268" s="53"/>
    </row>
    <row r="269" spans="1:23" ht="12.75" customHeight="1" x14ac:dyDescent="0.2">
      <c r="A269" s="57"/>
      <c r="B269" s="59">
        <v>189</v>
      </c>
      <c r="C269" s="299"/>
      <c r="D269" s="299"/>
      <c r="E269" s="62"/>
      <c r="F269" s="75"/>
      <c r="G269" s="297"/>
      <c r="H269" s="63">
        <f t="shared" si="12"/>
        <v>0</v>
      </c>
      <c r="I269" s="297"/>
      <c r="J269" s="149"/>
      <c r="K269" s="15"/>
      <c r="L269" s="15"/>
      <c r="M269" s="3"/>
      <c r="N269" s="3"/>
      <c r="O269" s="3"/>
      <c r="P269" s="3"/>
      <c r="Q269" s="3"/>
      <c r="R269" s="3"/>
      <c r="S269" s="3"/>
      <c r="T269" s="53"/>
      <c r="U269" s="53"/>
      <c r="V269" s="53"/>
      <c r="W269" s="53"/>
    </row>
    <row r="270" spans="1:23" ht="12.75" customHeight="1" x14ac:dyDescent="0.2">
      <c r="A270" s="57"/>
      <c r="B270" s="111">
        <v>190</v>
      </c>
      <c r="C270" s="299"/>
      <c r="D270" s="299"/>
      <c r="E270" s="62"/>
      <c r="F270" s="75"/>
      <c r="G270" s="297"/>
      <c r="H270" s="63">
        <f t="shared" si="12"/>
        <v>0</v>
      </c>
      <c r="I270" s="297"/>
      <c r="J270" s="149"/>
      <c r="K270" s="15"/>
      <c r="L270" s="15"/>
      <c r="M270" s="3"/>
      <c r="N270" s="3"/>
      <c r="O270" s="3"/>
      <c r="P270" s="3"/>
      <c r="Q270" s="3"/>
      <c r="R270" s="3"/>
      <c r="S270" s="3"/>
      <c r="T270" s="53"/>
      <c r="U270" s="53"/>
      <c r="V270" s="53"/>
      <c r="W270" s="53"/>
    </row>
    <row r="271" spans="1:23" ht="12.75" customHeight="1" x14ac:dyDescent="0.2">
      <c r="A271" s="57"/>
      <c r="B271" s="59">
        <v>191</v>
      </c>
      <c r="C271" s="299"/>
      <c r="D271" s="299"/>
      <c r="E271" s="62"/>
      <c r="F271" s="75"/>
      <c r="G271" s="297"/>
      <c r="H271" s="63">
        <f t="shared" si="12"/>
        <v>0</v>
      </c>
      <c r="I271" s="297"/>
      <c r="J271" s="149"/>
      <c r="K271" s="15"/>
      <c r="L271" s="15"/>
      <c r="M271" s="3"/>
      <c r="N271" s="3"/>
      <c r="O271" s="3"/>
      <c r="P271" s="3"/>
      <c r="Q271" s="3"/>
      <c r="R271" s="3"/>
      <c r="S271" s="3"/>
      <c r="T271" s="53"/>
      <c r="U271" s="53"/>
      <c r="V271" s="53"/>
      <c r="W271" s="53"/>
    </row>
    <row r="272" spans="1:23" ht="12.75" customHeight="1" x14ac:dyDescent="0.2">
      <c r="A272" s="57"/>
      <c r="B272" s="59">
        <v>192</v>
      </c>
      <c r="C272" s="299"/>
      <c r="D272" s="299"/>
      <c r="E272" s="62"/>
      <c r="F272" s="75"/>
      <c r="G272" s="297"/>
      <c r="H272" s="63">
        <f t="shared" si="12"/>
        <v>0</v>
      </c>
      <c r="I272" s="297"/>
      <c r="J272" s="149"/>
      <c r="K272" s="15"/>
      <c r="L272" s="15"/>
      <c r="M272" s="3"/>
      <c r="N272" s="3"/>
      <c r="O272" s="3"/>
      <c r="P272" s="3"/>
      <c r="Q272" s="3"/>
      <c r="R272" s="3"/>
      <c r="S272" s="3"/>
      <c r="T272" s="53"/>
      <c r="U272" s="53"/>
      <c r="V272" s="53"/>
      <c r="W272" s="53"/>
    </row>
    <row r="273" spans="1:23" ht="12.75" customHeight="1" x14ac:dyDescent="0.2">
      <c r="A273" s="57"/>
      <c r="B273" s="111">
        <v>193</v>
      </c>
      <c r="C273" s="299"/>
      <c r="D273" s="299"/>
      <c r="E273" s="62"/>
      <c r="F273" s="75"/>
      <c r="G273" s="297"/>
      <c r="H273" s="63">
        <f t="shared" si="12"/>
        <v>0</v>
      </c>
      <c r="I273" s="297"/>
      <c r="J273" s="149"/>
      <c r="K273" s="15"/>
      <c r="L273" s="15"/>
      <c r="M273" s="3"/>
      <c r="N273" s="3"/>
      <c r="O273" s="3"/>
      <c r="P273" s="3"/>
      <c r="Q273" s="3"/>
      <c r="R273" s="3"/>
      <c r="S273" s="3"/>
      <c r="T273" s="53"/>
      <c r="U273" s="53"/>
      <c r="V273" s="53"/>
      <c r="W273" s="53"/>
    </row>
    <row r="274" spans="1:23" ht="12.75" customHeight="1" x14ac:dyDescent="0.2">
      <c r="A274" s="57"/>
      <c r="B274" s="59">
        <v>194</v>
      </c>
      <c r="C274" s="299"/>
      <c r="D274" s="299"/>
      <c r="E274" s="62"/>
      <c r="F274" s="75"/>
      <c r="G274" s="297"/>
      <c r="H274" s="63">
        <f t="shared" si="12"/>
        <v>0</v>
      </c>
      <c r="I274" s="297"/>
      <c r="J274" s="149"/>
      <c r="K274" s="15"/>
      <c r="L274" s="15"/>
      <c r="M274" s="3"/>
      <c r="N274" s="3"/>
      <c r="O274" s="3"/>
      <c r="P274" s="3"/>
      <c r="Q274" s="3"/>
      <c r="R274" s="3"/>
      <c r="S274" s="3"/>
      <c r="T274" s="53"/>
      <c r="U274" s="53"/>
      <c r="V274" s="53"/>
      <c r="W274" s="53"/>
    </row>
    <row r="275" spans="1:23" ht="12.75" customHeight="1" x14ac:dyDescent="0.2">
      <c r="A275" s="57"/>
      <c r="B275" s="59">
        <v>195</v>
      </c>
      <c r="C275" s="299"/>
      <c r="D275" s="299"/>
      <c r="E275" s="62"/>
      <c r="F275" s="75"/>
      <c r="G275" s="297"/>
      <c r="H275" s="63">
        <f t="shared" si="12"/>
        <v>0</v>
      </c>
      <c r="I275" s="297"/>
      <c r="J275" s="149"/>
      <c r="K275" s="15"/>
      <c r="L275" s="15"/>
      <c r="M275" s="3"/>
      <c r="N275" s="3"/>
      <c r="O275" s="3"/>
      <c r="P275" s="3"/>
      <c r="Q275" s="3"/>
      <c r="R275" s="3"/>
      <c r="S275" s="3"/>
      <c r="T275" s="53"/>
      <c r="U275" s="53"/>
      <c r="V275" s="53"/>
      <c r="W275" s="53"/>
    </row>
    <row r="276" spans="1:23" ht="12.75" customHeight="1" x14ac:dyDescent="0.2">
      <c r="A276" s="57"/>
      <c r="B276" s="111">
        <v>196</v>
      </c>
      <c r="C276" s="299"/>
      <c r="D276" s="299"/>
      <c r="E276" s="62"/>
      <c r="F276" s="75"/>
      <c r="G276" s="297"/>
      <c r="H276" s="63">
        <f t="shared" si="12"/>
        <v>0</v>
      </c>
      <c r="I276" s="297"/>
      <c r="J276" s="149"/>
      <c r="K276" s="15"/>
      <c r="L276" s="15"/>
      <c r="M276" s="3"/>
      <c r="N276" s="3"/>
      <c r="O276" s="3"/>
      <c r="P276" s="3"/>
      <c r="Q276" s="3"/>
      <c r="R276" s="3"/>
      <c r="S276" s="3"/>
      <c r="T276" s="53"/>
      <c r="U276" s="53"/>
      <c r="V276" s="53"/>
      <c r="W276" s="53"/>
    </row>
    <row r="277" spans="1:23" ht="12.75" customHeight="1" x14ac:dyDescent="0.2">
      <c r="A277" s="57"/>
      <c r="B277" s="59">
        <v>197</v>
      </c>
      <c r="C277" s="299"/>
      <c r="D277" s="299"/>
      <c r="E277" s="62"/>
      <c r="F277" s="75"/>
      <c r="G277" s="297"/>
      <c r="H277" s="63">
        <f t="shared" si="12"/>
        <v>0</v>
      </c>
      <c r="I277" s="297"/>
      <c r="J277" s="149"/>
      <c r="K277" s="15"/>
      <c r="L277" s="15"/>
      <c r="M277" s="3"/>
      <c r="N277" s="3"/>
      <c r="O277" s="3"/>
      <c r="P277" s="3"/>
      <c r="Q277" s="3"/>
      <c r="R277" s="3"/>
      <c r="S277" s="3"/>
      <c r="T277" s="53"/>
      <c r="U277" s="53"/>
      <c r="V277" s="53"/>
      <c r="W277" s="53"/>
    </row>
    <row r="278" spans="1:23" ht="12.75" customHeight="1" x14ac:dyDescent="0.2">
      <c r="A278" s="57"/>
      <c r="B278" s="111">
        <v>198</v>
      </c>
      <c r="C278" s="299"/>
      <c r="D278" s="299"/>
      <c r="E278" s="62"/>
      <c r="F278" s="75"/>
      <c r="G278" s="297"/>
      <c r="H278" s="63">
        <f t="shared" si="12"/>
        <v>0</v>
      </c>
      <c r="I278" s="297"/>
      <c r="J278" s="149"/>
      <c r="K278" s="15"/>
      <c r="L278" s="15"/>
      <c r="M278" s="3"/>
      <c r="N278" s="3"/>
      <c r="O278" s="3"/>
      <c r="P278" s="3"/>
      <c r="Q278" s="3"/>
      <c r="R278" s="3"/>
      <c r="S278" s="3"/>
      <c r="T278" s="53"/>
      <c r="U278" s="53"/>
      <c r="V278" s="53"/>
      <c r="W278" s="53"/>
    </row>
    <row r="279" spans="1:23" ht="12.75" customHeight="1" x14ac:dyDescent="0.2">
      <c r="A279" s="57"/>
      <c r="B279" s="59">
        <v>199</v>
      </c>
      <c r="C279" s="299"/>
      <c r="D279" s="299"/>
      <c r="E279" s="62"/>
      <c r="F279" s="75"/>
      <c r="G279" s="297"/>
      <c r="H279" s="63">
        <f t="shared" si="12"/>
        <v>0</v>
      </c>
      <c r="I279" s="297"/>
      <c r="J279" s="149"/>
      <c r="K279" s="15"/>
      <c r="L279" s="15"/>
      <c r="M279" s="3"/>
      <c r="N279" s="3"/>
      <c r="O279" s="3"/>
      <c r="P279" s="3"/>
      <c r="Q279" s="3"/>
      <c r="R279" s="3"/>
      <c r="S279" s="3"/>
      <c r="T279" s="53"/>
      <c r="U279" s="53"/>
      <c r="V279" s="53"/>
      <c r="W279" s="53"/>
    </row>
    <row r="280" spans="1:23" ht="12.75" customHeight="1" thickBot="1" x14ac:dyDescent="0.25">
      <c r="A280" s="57"/>
      <c r="B280" s="111">
        <v>200</v>
      </c>
      <c r="C280" s="299"/>
      <c r="D280" s="299"/>
      <c r="E280" s="62"/>
      <c r="F280" s="75"/>
      <c r="G280" s="297"/>
      <c r="H280" s="63">
        <f t="shared" si="12"/>
        <v>0</v>
      </c>
      <c r="I280" s="199"/>
      <c r="J280" s="149"/>
      <c r="K280" s="15">
        <f t="shared" si="9"/>
        <v>0</v>
      </c>
      <c r="L280" s="15">
        <f t="shared" si="10"/>
        <v>0</v>
      </c>
      <c r="M280" s="3"/>
      <c r="N280" s="3"/>
      <c r="O280" s="3"/>
      <c r="P280" s="3"/>
      <c r="Q280" s="3"/>
      <c r="R280" s="3"/>
      <c r="S280" s="3"/>
      <c r="T280" s="53"/>
      <c r="U280" s="53"/>
      <c r="V280" s="53"/>
      <c r="W280" s="53"/>
    </row>
    <row r="281" spans="1:23" ht="12.75" customHeight="1" thickBot="1" x14ac:dyDescent="0.25">
      <c r="A281" s="1"/>
      <c r="B281" s="1"/>
      <c r="C281" s="1"/>
      <c r="D281" s="1"/>
      <c r="E281" s="148"/>
      <c r="F281" s="148" t="s">
        <v>35</v>
      </c>
      <c r="G281" s="56"/>
      <c r="H281" s="73">
        <f>SUM(H81:H280)</f>
        <v>0</v>
      </c>
      <c r="I281" s="29"/>
      <c r="J281" s="3"/>
      <c r="K281" s="3"/>
      <c r="L281" s="3"/>
      <c r="M281" s="3"/>
      <c r="N281" s="3"/>
      <c r="O281" s="3"/>
      <c r="P281" s="3"/>
      <c r="Q281" s="3"/>
      <c r="R281" s="3"/>
      <c r="S281" s="3"/>
      <c r="T281" s="53"/>
      <c r="U281" s="53"/>
      <c r="V281" s="53"/>
      <c r="W281" s="53"/>
    </row>
    <row r="282" spans="1:23" x14ac:dyDescent="0.2">
      <c r="A282" s="29"/>
      <c r="B282" s="29"/>
      <c r="C282" s="29"/>
      <c r="D282" s="29"/>
      <c r="E282" s="29"/>
      <c r="F282" s="56"/>
      <c r="G282" s="29"/>
      <c r="H282" s="29"/>
      <c r="I282" s="29"/>
      <c r="J282" s="3"/>
      <c r="K282" s="3"/>
      <c r="L282" s="3"/>
      <c r="M282" s="3"/>
      <c r="N282" s="3"/>
      <c r="O282" s="3"/>
      <c r="P282" s="3"/>
      <c r="Q282" s="3"/>
      <c r="R282" s="3"/>
      <c r="S282" s="3"/>
      <c r="T282" s="53"/>
      <c r="U282" s="53"/>
      <c r="V282" s="53"/>
      <c r="W282" s="53"/>
    </row>
    <row r="283" spans="1:23" x14ac:dyDescent="0.2">
      <c r="A283" s="3"/>
      <c r="B283" s="3"/>
      <c r="C283" s="3"/>
      <c r="D283" s="3"/>
      <c r="E283" s="3"/>
      <c r="F283" s="3"/>
      <c r="G283" s="3"/>
      <c r="H283" s="3"/>
      <c r="I283" s="3"/>
      <c r="J283" s="3"/>
      <c r="K283" s="3"/>
      <c r="L283" s="3"/>
      <c r="M283" s="3"/>
      <c r="N283" s="3"/>
      <c r="O283" s="3"/>
      <c r="P283" s="3"/>
      <c r="Q283" s="3"/>
      <c r="R283" s="3"/>
      <c r="S283" s="3"/>
      <c r="T283" s="53"/>
      <c r="U283" s="53"/>
      <c r="V283" s="53"/>
      <c r="W283" s="53"/>
    </row>
    <row r="284" spans="1:23" x14ac:dyDescent="0.2">
      <c r="A284" s="3"/>
      <c r="B284" s="3"/>
      <c r="C284" s="3"/>
      <c r="D284" s="3"/>
      <c r="E284" s="3"/>
      <c r="F284" s="3"/>
      <c r="G284" s="3"/>
      <c r="H284" s="3"/>
      <c r="I284" s="3"/>
      <c r="J284" s="3"/>
      <c r="K284" s="3"/>
      <c r="L284" s="3"/>
      <c r="M284" s="3"/>
      <c r="N284" s="3"/>
      <c r="O284" s="3"/>
      <c r="P284" s="3"/>
      <c r="Q284" s="3"/>
      <c r="R284" s="3"/>
      <c r="S284" s="3"/>
      <c r="T284" s="53"/>
      <c r="U284" s="53"/>
      <c r="V284" s="53"/>
      <c r="W284" s="53"/>
    </row>
    <row r="285" spans="1:23" x14ac:dyDescent="0.2">
      <c r="A285" s="3"/>
      <c r="B285" s="3"/>
      <c r="C285" s="3"/>
      <c r="D285" s="3"/>
      <c r="E285" s="3"/>
      <c r="F285" s="3"/>
      <c r="G285" s="3"/>
      <c r="H285" s="3"/>
      <c r="I285" s="3"/>
      <c r="J285" s="3"/>
      <c r="K285" s="3"/>
      <c r="L285" s="3"/>
      <c r="M285" s="3"/>
      <c r="N285" s="3"/>
      <c r="O285" s="3"/>
      <c r="P285" s="3"/>
      <c r="Q285" s="3"/>
      <c r="R285" s="3"/>
      <c r="S285" s="3"/>
      <c r="T285" s="53"/>
      <c r="U285" s="53"/>
      <c r="V285" s="53"/>
      <c r="W285" s="53"/>
    </row>
    <row r="286" spans="1:23" x14ac:dyDescent="0.2">
      <c r="A286" s="3"/>
      <c r="B286" s="3"/>
      <c r="C286" s="3"/>
      <c r="D286" s="3"/>
      <c r="E286" s="3"/>
      <c r="F286" s="3"/>
      <c r="G286" s="3"/>
      <c r="H286" s="3"/>
      <c r="I286" s="3"/>
      <c r="J286" s="3"/>
      <c r="K286" s="3"/>
      <c r="L286" s="3"/>
      <c r="M286" s="3"/>
      <c r="N286" s="3"/>
      <c r="O286" s="3"/>
      <c r="P286" s="3"/>
      <c r="Q286" s="3"/>
      <c r="R286" s="3"/>
      <c r="S286" s="3"/>
      <c r="T286" s="53"/>
      <c r="U286" s="53"/>
      <c r="V286" s="53"/>
      <c r="W286" s="53"/>
    </row>
    <row r="287" spans="1:23" x14ac:dyDescent="0.2">
      <c r="A287" s="3"/>
      <c r="B287" s="3"/>
      <c r="C287" s="3"/>
      <c r="D287" s="3"/>
      <c r="E287" s="3"/>
      <c r="F287" s="3"/>
      <c r="G287" s="3"/>
      <c r="H287" s="3"/>
      <c r="I287" s="3"/>
      <c r="J287" s="3"/>
      <c r="K287" s="3"/>
      <c r="L287" s="3"/>
      <c r="M287" s="3"/>
      <c r="N287" s="3"/>
      <c r="O287" s="3"/>
      <c r="P287" s="3"/>
      <c r="Q287" s="3"/>
      <c r="R287" s="3"/>
      <c r="S287" s="3"/>
      <c r="T287" s="53"/>
      <c r="U287" s="53"/>
      <c r="V287" s="53"/>
      <c r="W287" s="53"/>
    </row>
    <row r="288" spans="1:23" x14ac:dyDescent="0.2">
      <c r="A288" s="3"/>
      <c r="B288" s="3"/>
      <c r="C288" s="3"/>
      <c r="D288" s="3"/>
      <c r="E288" s="3"/>
      <c r="F288" s="3"/>
      <c r="G288" s="3"/>
      <c r="H288" s="3"/>
      <c r="I288" s="3"/>
      <c r="J288" s="3"/>
      <c r="K288" s="3"/>
      <c r="L288" s="3"/>
      <c r="M288" s="3"/>
      <c r="N288" s="3"/>
      <c r="O288" s="3"/>
      <c r="P288" s="3"/>
      <c r="Q288" s="3"/>
      <c r="R288" s="3"/>
      <c r="S288" s="3"/>
      <c r="T288" s="53"/>
      <c r="U288" s="53"/>
      <c r="V288" s="53"/>
      <c r="W288" s="53"/>
    </row>
    <row r="289" spans="1:23" x14ac:dyDescent="0.2">
      <c r="A289" s="3"/>
      <c r="B289" s="3"/>
      <c r="C289" s="3"/>
      <c r="D289" s="3"/>
      <c r="E289" s="3"/>
      <c r="F289" s="3"/>
      <c r="G289" s="3"/>
      <c r="H289" s="3"/>
      <c r="I289" s="3"/>
      <c r="J289" s="3"/>
      <c r="K289" s="3"/>
      <c r="L289" s="3"/>
      <c r="M289" s="3"/>
      <c r="N289" s="3"/>
      <c r="O289" s="3"/>
      <c r="P289" s="3"/>
      <c r="Q289" s="3"/>
      <c r="R289" s="3"/>
      <c r="S289" s="3"/>
      <c r="T289" s="53"/>
      <c r="U289" s="53"/>
      <c r="V289" s="53"/>
      <c r="W289" s="53"/>
    </row>
    <row r="290" spans="1:23" x14ac:dyDescent="0.2">
      <c r="A290" s="3"/>
      <c r="B290" s="3"/>
      <c r="C290" s="3"/>
      <c r="D290" s="3"/>
      <c r="E290" s="3"/>
      <c r="F290" s="3"/>
      <c r="G290" s="3"/>
      <c r="H290" s="3"/>
      <c r="I290" s="3"/>
      <c r="J290" s="3"/>
      <c r="K290" s="3"/>
      <c r="L290" s="3"/>
      <c r="M290" s="3"/>
      <c r="N290" s="3"/>
      <c r="O290" s="3"/>
      <c r="P290" s="3"/>
      <c r="Q290" s="3"/>
      <c r="R290" s="3"/>
      <c r="S290" s="3"/>
      <c r="T290" s="53"/>
      <c r="U290" s="53"/>
      <c r="V290" s="53"/>
      <c r="W290" s="53"/>
    </row>
    <row r="291" spans="1:23" x14ac:dyDescent="0.2">
      <c r="A291" s="3"/>
      <c r="B291" s="3"/>
      <c r="C291" s="3"/>
      <c r="D291" s="3"/>
      <c r="E291" s="3"/>
      <c r="F291" s="3"/>
      <c r="G291" s="3"/>
      <c r="H291" s="3"/>
      <c r="I291" s="3"/>
      <c r="J291" s="3"/>
      <c r="K291" s="3"/>
      <c r="L291" s="3"/>
      <c r="M291" s="3"/>
      <c r="N291" s="3"/>
      <c r="O291" s="3"/>
      <c r="P291" s="3"/>
      <c r="Q291" s="3"/>
      <c r="R291" s="3"/>
      <c r="S291" s="3"/>
      <c r="T291" s="53"/>
      <c r="U291" s="53"/>
      <c r="V291" s="53"/>
      <c r="W291" s="53"/>
    </row>
    <row r="292" spans="1:23" x14ac:dyDescent="0.2">
      <c r="A292" s="3"/>
      <c r="B292" s="3"/>
      <c r="C292" s="3"/>
      <c r="D292" s="3"/>
      <c r="E292" s="3"/>
      <c r="F292" s="3"/>
      <c r="G292" s="3"/>
      <c r="H292" s="3"/>
      <c r="I292" s="3"/>
      <c r="J292" s="3"/>
      <c r="K292" s="3"/>
      <c r="L292" s="3"/>
      <c r="M292" s="3"/>
      <c r="N292" s="3"/>
      <c r="O292" s="3"/>
      <c r="P292" s="3"/>
      <c r="Q292" s="3"/>
      <c r="R292" s="3"/>
      <c r="S292" s="3"/>
      <c r="T292" s="53"/>
      <c r="U292" s="53"/>
      <c r="V292" s="53"/>
      <c r="W292" s="53"/>
    </row>
    <row r="293" spans="1:23" x14ac:dyDescent="0.2">
      <c r="A293" s="3"/>
      <c r="B293" s="3"/>
      <c r="C293" s="3"/>
      <c r="D293" s="3"/>
      <c r="E293" s="3"/>
      <c r="F293" s="3"/>
      <c r="G293" s="3"/>
      <c r="H293" s="3"/>
      <c r="I293" s="3"/>
      <c r="J293" s="3"/>
      <c r="K293" s="3"/>
      <c r="L293" s="3"/>
      <c r="M293" s="3"/>
      <c r="N293" s="3"/>
      <c r="O293" s="3"/>
      <c r="P293" s="3"/>
      <c r="Q293" s="3"/>
      <c r="R293" s="3"/>
      <c r="S293" s="3"/>
      <c r="T293" s="53"/>
      <c r="U293" s="53"/>
      <c r="V293" s="53"/>
      <c r="W293" s="53"/>
    </row>
    <row r="294" spans="1:23" x14ac:dyDescent="0.2">
      <c r="A294" s="3"/>
      <c r="B294" s="3"/>
      <c r="C294" s="3"/>
      <c r="D294" s="3"/>
      <c r="E294" s="3"/>
      <c r="F294" s="3"/>
      <c r="G294" s="3"/>
      <c r="H294" s="3"/>
      <c r="I294" s="3"/>
      <c r="J294" s="3"/>
      <c r="K294" s="3"/>
      <c r="L294" s="3"/>
      <c r="M294" s="3"/>
      <c r="N294" s="3"/>
      <c r="O294" s="3"/>
      <c r="P294" s="3"/>
      <c r="Q294" s="3"/>
      <c r="R294" s="3"/>
      <c r="S294" s="3"/>
      <c r="T294" s="53"/>
      <c r="U294" s="53"/>
      <c r="V294" s="53"/>
      <c r="W294" s="53"/>
    </row>
    <row r="295" spans="1:23" x14ac:dyDescent="0.2">
      <c r="A295" s="3"/>
      <c r="B295" s="3"/>
      <c r="C295" s="3"/>
      <c r="D295" s="3"/>
      <c r="E295" s="3"/>
      <c r="F295" s="3"/>
      <c r="G295" s="3"/>
      <c r="H295" s="3"/>
      <c r="I295" s="3"/>
      <c r="J295" s="3"/>
      <c r="K295" s="3"/>
      <c r="L295" s="3"/>
      <c r="M295" s="3"/>
      <c r="N295" s="3"/>
      <c r="O295" s="3"/>
      <c r="P295" s="3"/>
      <c r="Q295" s="3"/>
      <c r="R295" s="3"/>
      <c r="S295" s="3"/>
      <c r="T295" s="53"/>
      <c r="U295" s="53"/>
      <c r="V295" s="53"/>
      <c r="W295" s="53"/>
    </row>
    <row r="296" spans="1:23" x14ac:dyDescent="0.2">
      <c r="A296" s="3"/>
      <c r="B296" s="3"/>
      <c r="C296" s="3"/>
      <c r="D296" s="3"/>
      <c r="E296" s="3"/>
      <c r="F296" s="3"/>
      <c r="G296" s="3"/>
      <c r="H296" s="3"/>
      <c r="I296" s="3"/>
      <c r="J296" s="3"/>
      <c r="K296" s="3"/>
      <c r="L296" s="3"/>
      <c r="M296" s="3"/>
      <c r="N296" s="3"/>
      <c r="O296" s="3"/>
      <c r="P296" s="3"/>
      <c r="Q296" s="3"/>
      <c r="R296" s="3"/>
      <c r="S296" s="3"/>
      <c r="T296" s="53"/>
      <c r="U296" s="53"/>
      <c r="V296" s="53"/>
      <c r="W296" s="53"/>
    </row>
    <row r="297" spans="1:23" x14ac:dyDescent="0.2">
      <c r="A297" s="3"/>
      <c r="B297" s="3"/>
      <c r="C297" s="3"/>
      <c r="D297" s="3"/>
      <c r="E297" s="3"/>
      <c r="F297" s="3"/>
      <c r="G297" s="3"/>
      <c r="H297" s="3"/>
      <c r="I297" s="3"/>
      <c r="J297" s="3"/>
      <c r="K297" s="3"/>
      <c r="L297" s="3"/>
      <c r="M297" s="3"/>
      <c r="N297" s="3"/>
      <c r="O297" s="3"/>
      <c r="P297" s="3"/>
      <c r="Q297" s="3"/>
      <c r="R297" s="3"/>
      <c r="S297" s="3"/>
      <c r="T297" s="53"/>
      <c r="U297" s="53"/>
      <c r="V297" s="53"/>
      <c r="W297" s="53"/>
    </row>
    <row r="298" spans="1:23" x14ac:dyDescent="0.2">
      <c r="A298" s="3"/>
      <c r="B298" s="3"/>
      <c r="C298" s="3"/>
      <c r="D298" s="3"/>
      <c r="E298" s="3"/>
      <c r="F298" s="3"/>
      <c r="G298" s="3"/>
      <c r="H298" s="3"/>
      <c r="I298" s="3"/>
      <c r="J298" s="3"/>
      <c r="K298" s="3"/>
      <c r="L298" s="3"/>
      <c r="M298" s="3"/>
      <c r="N298" s="3"/>
      <c r="O298" s="3"/>
      <c r="P298" s="3"/>
      <c r="Q298" s="3"/>
      <c r="R298" s="3"/>
      <c r="S298" s="3"/>
      <c r="T298" s="53"/>
      <c r="U298" s="53"/>
      <c r="V298" s="53"/>
      <c r="W298" s="53"/>
    </row>
    <row r="299" spans="1:23" x14ac:dyDescent="0.2">
      <c r="A299" s="3"/>
      <c r="B299" s="3"/>
      <c r="C299" s="3"/>
      <c r="D299" s="3"/>
      <c r="E299" s="3"/>
      <c r="F299" s="3"/>
      <c r="G299" s="3"/>
      <c r="H299" s="3"/>
      <c r="I299" s="3"/>
      <c r="J299" s="3"/>
      <c r="K299" s="3"/>
      <c r="L299" s="3"/>
      <c r="M299" s="3"/>
      <c r="N299" s="3"/>
      <c r="O299" s="3"/>
      <c r="P299" s="3"/>
      <c r="Q299" s="3"/>
      <c r="R299" s="3"/>
      <c r="S299" s="3"/>
      <c r="T299" s="53"/>
      <c r="U299" s="53"/>
      <c r="V299" s="53"/>
      <c r="W299" s="53"/>
    </row>
    <row r="300" spans="1:23" x14ac:dyDescent="0.2">
      <c r="A300" s="3"/>
      <c r="B300" s="3"/>
      <c r="C300" s="3"/>
      <c r="D300" s="3"/>
      <c r="E300" s="3"/>
      <c r="F300" s="3"/>
      <c r="G300" s="3"/>
      <c r="H300" s="3"/>
      <c r="I300" s="3"/>
      <c r="J300" s="3"/>
      <c r="K300" s="3"/>
      <c r="L300" s="3"/>
      <c r="M300" s="3"/>
      <c r="N300" s="3"/>
      <c r="O300" s="3"/>
      <c r="P300" s="3"/>
      <c r="Q300" s="3"/>
      <c r="R300" s="3"/>
      <c r="S300" s="3"/>
      <c r="T300" s="53"/>
      <c r="U300" s="53"/>
      <c r="V300" s="53"/>
      <c r="W300" s="53"/>
    </row>
    <row r="301" spans="1:23" x14ac:dyDescent="0.2">
      <c r="A301" s="3"/>
      <c r="B301" s="3"/>
      <c r="C301" s="3"/>
      <c r="D301" s="3"/>
      <c r="E301" s="3"/>
      <c r="F301" s="3"/>
      <c r="G301" s="3"/>
      <c r="H301" s="3"/>
      <c r="I301" s="3"/>
      <c r="J301" s="3"/>
      <c r="K301" s="3"/>
      <c r="L301" s="3"/>
      <c r="M301" s="3"/>
      <c r="N301" s="3"/>
      <c r="O301" s="3"/>
      <c r="P301" s="3"/>
      <c r="Q301" s="3"/>
      <c r="R301" s="3"/>
      <c r="S301" s="3"/>
      <c r="T301" s="53"/>
      <c r="U301" s="53"/>
      <c r="V301" s="53"/>
      <c r="W301" s="53"/>
    </row>
    <row r="302" spans="1:23" x14ac:dyDescent="0.2">
      <c r="A302" s="3"/>
      <c r="B302" s="3"/>
      <c r="C302" s="3"/>
      <c r="D302" s="3"/>
      <c r="E302" s="3"/>
      <c r="F302" s="3"/>
      <c r="G302" s="3"/>
      <c r="H302" s="3"/>
      <c r="I302" s="3"/>
      <c r="J302" s="3"/>
      <c r="K302" s="3"/>
      <c r="L302" s="3"/>
      <c r="M302" s="3"/>
      <c r="N302" s="3"/>
      <c r="O302" s="3"/>
      <c r="P302" s="3"/>
      <c r="Q302" s="3"/>
      <c r="R302" s="3"/>
      <c r="S302" s="3"/>
      <c r="T302" s="53"/>
      <c r="U302" s="53"/>
      <c r="V302" s="53"/>
      <c r="W302" s="53"/>
    </row>
    <row r="303" spans="1:23" x14ac:dyDescent="0.2">
      <c r="A303" s="3"/>
      <c r="B303" s="3"/>
      <c r="C303" s="3"/>
      <c r="D303" s="3"/>
      <c r="E303" s="3"/>
      <c r="F303" s="3"/>
      <c r="G303" s="3"/>
      <c r="H303" s="3"/>
      <c r="I303" s="3"/>
      <c r="J303" s="3"/>
      <c r="K303" s="3"/>
      <c r="L303" s="3"/>
      <c r="M303" s="3"/>
      <c r="N303" s="3"/>
      <c r="O303" s="3"/>
      <c r="P303" s="3"/>
      <c r="Q303" s="3"/>
      <c r="R303" s="3"/>
      <c r="S303" s="3"/>
      <c r="T303" s="53"/>
      <c r="U303" s="53"/>
      <c r="V303" s="53"/>
      <c r="W303" s="53"/>
    </row>
    <row r="304" spans="1:23" x14ac:dyDescent="0.2">
      <c r="A304" s="3"/>
      <c r="B304" s="3"/>
      <c r="C304" s="3"/>
      <c r="D304" s="3"/>
      <c r="E304" s="3"/>
      <c r="F304" s="3"/>
      <c r="G304" s="3"/>
      <c r="H304" s="3"/>
      <c r="I304" s="3"/>
      <c r="J304" s="3"/>
      <c r="K304" s="3"/>
      <c r="L304" s="3"/>
      <c r="M304" s="3"/>
      <c r="N304" s="3"/>
      <c r="O304" s="3"/>
      <c r="P304" s="3"/>
      <c r="Q304" s="3"/>
      <c r="R304" s="3"/>
      <c r="S304" s="3"/>
      <c r="T304" s="53"/>
      <c r="U304" s="53"/>
      <c r="V304" s="53"/>
      <c r="W304" s="53"/>
    </row>
    <row r="305" spans="1:23" x14ac:dyDescent="0.2">
      <c r="A305" s="3"/>
      <c r="B305" s="3"/>
      <c r="C305" s="3"/>
      <c r="D305" s="3"/>
      <c r="E305" s="3"/>
      <c r="F305" s="3"/>
      <c r="G305" s="3"/>
      <c r="H305" s="3"/>
      <c r="I305" s="3"/>
      <c r="J305" s="3"/>
      <c r="K305" s="3"/>
      <c r="L305" s="3"/>
      <c r="M305" s="3"/>
      <c r="N305" s="3"/>
      <c r="O305" s="3"/>
      <c r="P305" s="3"/>
      <c r="Q305" s="3"/>
      <c r="R305" s="3"/>
      <c r="S305" s="3"/>
      <c r="T305" s="53"/>
      <c r="U305" s="53"/>
      <c r="V305" s="53"/>
      <c r="W305" s="53"/>
    </row>
    <row r="306" spans="1:23" x14ac:dyDescent="0.2">
      <c r="A306" s="3"/>
      <c r="B306" s="3"/>
      <c r="C306" s="3"/>
      <c r="D306" s="3"/>
      <c r="E306" s="3"/>
      <c r="F306" s="3"/>
      <c r="G306" s="3"/>
      <c r="H306" s="3"/>
      <c r="I306" s="3"/>
      <c r="J306" s="3"/>
      <c r="K306" s="3"/>
      <c r="L306" s="3"/>
      <c r="M306" s="3"/>
      <c r="N306" s="3"/>
      <c r="O306" s="3"/>
      <c r="P306" s="3"/>
      <c r="Q306" s="3"/>
      <c r="R306" s="3"/>
      <c r="S306" s="3"/>
      <c r="T306" s="53"/>
      <c r="U306" s="53"/>
      <c r="V306" s="53"/>
      <c r="W306" s="53"/>
    </row>
    <row r="307" spans="1:23" x14ac:dyDescent="0.2">
      <c r="A307" s="3"/>
      <c r="B307" s="3"/>
      <c r="C307" s="3"/>
      <c r="D307" s="3"/>
      <c r="E307" s="3"/>
      <c r="F307" s="3"/>
      <c r="G307" s="3"/>
      <c r="H307" s="3"/>
      <c r="I307" s="3"/>
      <c r="J307" s="3"/>
      <c r="K307" s="3"/>
      <c r="L307" s="3"/>
      <c r="M307" s="3"/>
      <c r="N307" s="3"/>
      <c r="O307" s="3"/>
      <c r="P307" s="3"/>
      <c r="Q307" s="3"/>
      <c r="R307" s="3"/>
      <c r="S307" s="3"/>
      <c r="T307" s="53"/>
      <c r="U307" s="53"/>
      <c r="V307" s="53"/>
      <c r="W307" s="53"/>
    </row>
    <row r="308" spans="1:23" x14ac:dyDescent="0.2">
      <c r="A308" s="3"/>
      <c r="B308" s="3"/>
      <c r="C308" s="3"/>
      <c r="D308" s="3"/>
      <c r="E308" s="3"/>
      <c r="F308" s="3"/>
      <c r="G308" s="3"/>
      <c r="H308" s="3"/>
      <c r="I308" s="3"/>
      <c r="J308" s="3"/>
      <c r="K308" s="3"/>
      <c r="L308" s="3"/>
      <c r="M308" s="3"/>
      <c r="N308" s="3"/>
      <c r="O308" s="3"/>
      <c r="P308" s="3"/>
      <c r="Q308" s="3"/>
      <c r="R308" s="3"/>
      <c r="S308" s="3"/>
      <c r="T308" s="53"/>
      <c r="U308" s="53"/>
      <c r="V308" s="53"/>
      <c r="W308" s="53"/>
    </row>
    <row r="309" spans="1:23" x14ac:dyDescent="0.2">
      <c r="A309" s="3"/>
      <c r="B309" s="3"/>
      <c r="C309" s="3"/>
      <c r="D309" s="3"/>
      <c r="E309" s="3"/>
      <c r="F309" s="3"/>
      <c r="G309" s="3"/>
      <c r="H309" s="3"/>
      <c r="I309" s="3"/>
      <c r="J309" s="3"/>
      <c r="K309" s="3"/>
      <c r="L309" s="3"/>
      <c r="M309" s="3"/>
      <c r="N309" s="3"/>
      <c r="O309" s="3"/>
      <c r="P309" s="3"/>
      <c r="Q309" s="3"/>
      <c r="R309" s="3"/>
      <c r="S309" s="3"/>
      <c r="T309" s="53"/>
      <c r="U309" s="53"/>
      <c r="V309" s="53"/>
      <c r="W309" s="53"/>
    </row>
    <row r="310" spans="1:23" x14ac:dyDescent="0.2">
      <c r="A310" s="3"/>
      <c r="B310" s="3"/>
      <c r="C310" s="3"/>
      <c r="D310" s="3"/>
      <c r="E310" s="3"/>
      <c r="F310" s="3"/>
      <c r="G310" s="3"/>
      <c r="H310" s="3"/>
      <c r="I310" s="3"/>
      <c r="J310" s="3"/>
      <c r="K310" s="3"/>
      <c r="L310" s="3"/>
      <c r="M310" s="3"/>
      <c r="N310" s="3"/>
      <c r="O310" s="3"/>
      <c r="P310" s="3"/>
      <c r="Q310" s="3"/>
      <c r="R310" s="3"/>
      <c r="S310" s="3"/>
      <c r="T310" s="53"/>
      <c r="U310" s="53"/>
      <c r="V310" s="53"/>
      <c r="W310" s="53"/>
    </row>
    <row r="311" spans="1:23" x14ac:dyDescent="0.2">
      <c r="A311" s="3"/>
      <c r="B311" s="3"/>
      <c r="C311" s="3"/>
      <c r="D311" s="3"/>
      <c r="E311" s="3"/>
      <c r="F311" s="3"/>
      <c r="G311" s="3"/>
      <c r="H311" s="3"/>
      <c r="I311" s="3"/>
      <c r="J311" s="3"/>
      <c r="K311" s="3"/>
      <c r="L311" s="3"/>
      <c r="M311" s="3"/>
      <c r="N311" s="3"/>
      <c r="O311" s="3"/>
      <c r="P311" s="3"/>
      <c r="Q311" s="3"/>
      <c r="R311" s="3"/>
      <c r="S311" s="3"/>
      <c r="T311" s="53"/>
      <c r="U311" s="53"/>
      <c r="V311" s="53"/>
      <c r="W311" s="53"/>
    </row>
    <row r="312" spans="1:23" x14ac:dyDescent="0.2">
      <c r="A312" s="3"/>
      <c r="B312" s="3"/>
      <c r="C312" s="3"/>
      <c r="D312" s="3"/>
      <c r="E312" s="3"/>
      <c r="F312" s="3"/>
      <c r="G312" s="3"/>
      <c r="H312" s="3"/>
      <c r="I312" s="3"/>
      <c r="J312" s="3"/>
      <c r="K312" s="3"/>
      <c r="L312" s="3"/>
      <c r="M312" s="3"/>
      <c r="N312" s="3"/>
      <c r="O312" s="3"/>
      <c r="P312" s="3"/>
      <c r="Q312" s="3"/>
      <c r="R312" s="3"/>
      <c r="S312" s="3"/>
      <c r="T312" s="53"/>
      <c r="U312" s="53"/>
      <c r="V312" s="53"/>
      <c r="W312" s="53"/>
    </row>
    <row r="313" spans="1:23" x14ac:dyDescent="0.2">
      <c r="A313" s="3"/>
      <c r="B313" s="3"/>
      <c r="C313" s="3"/>
      <c r="D313" s="3"/>
      <c r="E313" s="3"/>
      <c r="F313" s="3"/>
      <c r="G313" s="3"/>
      <c r="H313" s="3"/>
      <c r="I313" s="3"/>
      <c r="J313" s="3"/>
      <c r="K313" s="3"/>
      <c r="L313" s="3"/>
      <c r="M313" s="3"/>
      <c r="N313" s="3"/>
      <c r="O313" s="3"/>
      <c r="P313" s="3"/>
      <c r="Q313" s="3"/>
      <c r="R313" s="3"/>
      <c r="S313" s="3"/>
      <c r="T313" s="53"/>
      <c r="U313" s="53"/>
      <c r="V313" s="53"/>
      <c r="W313" s="53"/>
    </row>
    <row r="314" spans="1:23" x14ac:dyDescent="0.2">
      <c r="A314" s="3"/>
      <c r="B314" s="3"/>
      <c r="C314" s="3"/>
      <c r="D314" s="3"/>
      <c r="E314" s="3"/>
      <c r="F314" s="3"/>
      <c r="G314" s="3"/>
      <c r="H314" s="3"/>
      <c r="I314" s="3"/>
      <c r="J314" s="3"/>
      <c r="K314" s="3"/>
      <c r="L314" s="3"/>
      <c r="M314" s="3"/>
      <c r="N314" s="3"/>
      <c r="O314" s="3"/>
      <c r="P314" s="3"/>
      <c r="Q314" s="3"/>
      <c r="R314" s="3"/>
      <c r="S314" s="3"/>
      <c r="T314" s="53"/>
      <c r="U314" s="53"/>
      <c r="V314" s="53"/>
      <c r="W314" s="53"/>
    </row>
    <row r="315" spans="1:23" x14ac:dyDescent="0.2">
      <c r="A315" s="3"/>
      <c r="B315" s="3"/>
      <c r="C315" s="3"/>
      <c r="D315" s="3"/>
      <c r="E315" s="3"/>
      <c r="F315" s="3"/>
      <c r="G315" s="3"/>
      <c r="H315" s="3"/>
      <c r="I315" s="3"/>
      <c r="J315" s="3"/>
      <c r="K315" s="3"/>
      <c r="L315" s="3"/>
      <c r="M315" s="3"/>
      <c r="N315" s="3"/>
      <c r="O315" s="3"/>
      <c r="P315" s="3"/>
      <c r="Q315" s="3"/>
      <c r="R315" s="3"/>
      <c r="S315" s="3"/>
      <c r="T315" s="53"/>
      <c r="U315" s="53"/>
      <c r="V315" s="53"/>
      <c r="W315" s="53"/>
    </row>
    <row r="316" spans="1:23" x14ac:dyDescent="0.2">
      <c r="A316" s="3"/>
      <c r="B316" s="3"/>
      <c r="C316" s="3"/>
      <c r="D316" s="3"/>
      <c r="E316" s="3"/>
      <c r="F316" s="3"/>
      <c r="G316" s="3"/>
      <c r="H316" s="3"/>
      <c r="I316" s="3"/>
      <c r="J316" s="3"/>
      <c r="K316" s="3"/>
      <c r="L316" s="3"/>
      <c r="M316" s="3"/>
      <c r="N316" s="3"/>
      <c r="O316" s="3"/>
      <c r="P316" s="3"/>
      <c r="Q316" s="3"/>
      <c r="R316" s="3"/>
      <c r="S316" s="3"/>
      <c r="T316" s="53"/>
      <c r="U316" s="53"/>
      <c r="V316" s="53"/>
      <c r="W316" s="53"/>
    </row>
    <row r="317" spans="1:23" x14ac:dyDescent="0.2">
      <c r="A317" s="3"/>
      <c r="B317" s="3"/>
      <c r="C317" s="3"/>
      <c r="D317" s="3"/>
      <c r="E317" s="3"/>
      <c r="F317" s="3"/>
      <c r="G317" s="3"/>
      <c r="H317" s="3"/>
      <c r="I317" s="3"/>
      <c r="J317" s="3"/>
      <c r="K317" s="3"/>
      <c r="L317" s="3"/>
      <c r="M317" s="3"/>
      <c r="N317" s="3"/>
      <c r="O317" s="3"/>
      <c r="P317" s="3"/>
      <c r="Q317" s="3"/>
      <c r="R317" s="3"/>
      <c r="S317" s="3"/>
      <c r="T317" s="53"/>
      <c r="U317" s="53"/>
      <c r="V317" s="53"/>
      <c r="W317" s="53"/>
    </row>
    <row r="318" spans="1:23" x14ac:dyDescent="0.2">
      <c r="A318" s="3"/>
      <c r="B318" s="3"/>
      <c r="C318" s="3"/>
      <c r="D318" s="3"/>
      <c r="E318" s="3"/>
      <c r="F318" s="3"/>
      <c r="G318" s="3"/>
      <c r="H318" s="3"/>
      <c r="I318" s="3"/>
      <c r="J318" s="3"/>
      <c r="K318" s="3"/>
      <c r="L318" s="3"/>
      <c r="M318" s="3"/>
      <c r="N318" s="3"/>
      <c r="O318" s="3"/>
      <c r="P318" s="3"/>
      <c r="Q318" s="3"/>
      <c r="R318" s="3"/>
      <c r="S318" s="3"/>
      <c r="T318" s="53"/>
      <c r="U318" s="53"/>
      <c r="V318" s="53"/>
      <c r="W318" s="53"/>
    </row>
    <row r="319" spans="1:23" x14ac:dyDescent="0.2">
      <c r="A319" s="3"/>
      <c r="B319" s="3"/>
      <c r="C319" s="3"/>
      <c r="D319" s="3"/>
      <c r="E319" s="3"/>
      <c r="F319" s="3"/>
      <c r="G319" s="3"/>
      <c r="H319" s="3"/>
      <c r="I319" s="3"/>
      <c r="J319" s="3"/>
      <c r="K319" s="3"/>
      <c r="L319" s="3"/>
      <c r="M319" s="3"/>
      <c r="N319" s="3"/>
      <c r="O319" s="3"/>
      <c r="P319" s="3"/>
      <c r="Q319" s="3"/>
      <c r="R319" s="3"/>
      <c r="S319" s="3"/>
      <c r="T319" s="53"/>
      <c r="U319" s="53"/>
      <c r="V319" s="53"/>
      <c r="W319" s="53"/>
    </row>
    <row r="320" spans="1:23" x14ac:dyDescent="0.2">
      <c r="A320" s="3"/>
      <c r="B320" s="3"/>
      <c r="C320" s="3"/>
      <c r="D320" s="3"/>
      <c r="E320" s="3"/>
      <c r="F320" s="3"/>
      <c r="G320" s="3"/>
      <c r="H320" s="3"/>
      <c r="I320" s="3"/>
      <c r="J320" s="3"/>
      <c r="K320" s="3"/>
      <c r="L320" s="3"/>
      <c r="M320" s="3"/>
      <c r="N320" s="3"/>
      <c r="O320" s="3"/>
      <c r="P320" s="3"/>
      <c r="Q320" s="3"/>
      <c r="R320" s="3"/>
      <c r="S320" s="3"/>
      <c r="T320" s="53"/>
      <c r="U320" s="53"/>
      <c r="V320" s="53"/>
      <c r="W320" s="53"/>
    </row>
    <row r="321" spans="1:23" x14ac:dyDescent="0.2">
      <c r="A321" s="3"/>
      <c r="B321" s="3"/>
      <c r="C321" s="3"/>
      <c r="D321" s="3"/>
      <c r="E321" s="3"/>
      <c r="F321" s="3"/>
      <c r="G321" s="3"/>
      <c r="H321" s="3"/>
      <c r="I321" s="3"/>
      <c r="J321" s="3"/>
      <c r="K321" s="3"/>
      <c r="L321" s="3"/>
      <c r="M321" s="3"/>
      <c r="N321" s="3"/>
      <c r="O321" s="3"/>
      <c r="P321" s="3"/>
      <c r="Q321" s="3"/>
      <c r="R321" s="3"/>
      <c r="S321" s="3"/>
      <c r="T321" s="53"/>
      <c r="U321" s="53"/>
      <c r="V321" s="53"/>
      <c r="W321" s="53"/>
    </row>
    <row r="322" spans="1:23" x14ac:dyDescent="0.2">
      <c r="A322" s="3"/>
      <c r="B322" s="3"/>
      <c r="C322" s="3"/>
      <c r="D322" s="3"/>
      <c r="E322" s="3"/>
      <c r="F322" s="3"/>
      <c r="G322" s="3"/>
      <c r="H322" s="3"/>
      <c r="I322" s="3"/>
      <c r="J322" s="3"/>
      <c r="K322" s="3"/>
      <c r="L322" s="3"/>
      <c r="M322" s="3"/>
      <c r="N322" s="3"/>
      <c r="O322" s="3"/>
      <c r="P322" s="3"/>
      <c r="Q322" s="3"/>
      <c r="R322" s="3"/>
      <c r="S322" s="3"/>
      <c r="T322" s="53"/>
      <c r="U322" s="53"/>
      <c r="V322" s="53"/>
      <c r="W322" s="53"/>
    </row>
    <row r="323" spans="1:23" x14ac:dyDescent="0.2">
      <c r="A323" s="3"/>
      <c r="B323" s="3"/>
      <c r="C323" s="3"/>
      <c r="D323" s="3"/>
      <c r="E323" s="3"/>
      <c r="F323" s="3"/>
      <c r="G323" s="3"/>
      <c r="H323" s="3"/>
      <c r="I323" s="3"/>
      <c r="J323" s="3"/>
      <c r="K323" s="3"/>
      <c r="L323" s="3"/>
      <c r="M323" s="3"/>
      <c r="N323" s="3"/>
      <c r="O323" s="3"/>
      <c r="P323" s="3"/>
      <c r="Q323" s="3"/>
      <c r="R323" s="3"/>
      <c r="S323" s="3"/>
      <c r="T323" s="53"/>
      <c r="U323" s="53"/>
      <c r="V323" s="53"/>
      <c r="W323" s="53"/>
    </row>
    <row r="324" spans="1:23" x14ac:dyDescent="0.2">
      <c r="A324" s="3"/>
      <c r="B324" s="3"/>
      <c r="C324" s="3"/>
      <c r="D324" s="3"/>
      <c r="E324" s="3"/>
      <c r="F324" s="3"/>
      <c r="G324" s="3"/>
      <c r="H324" s="3"/>
      <c r="I324" s="3"/>
      <c r="J324" s="3"/>
      <c r="K324" s="3"/>
      <c r="L324" s="3"/>
      <c r="M324" s="3"/>
      <c r="N324" s="3"/>
      <c r="O324" s="3"/>
      <c r="P324" s="3"/>
      <c r="Q324" s="3"/>
      <c r="R324" s="3"/>
      <c r="S324" s="3"/>
      <c r="T324" s="53"/>
      <c r="U324" s="53"/>
      <c r="V324" s="53"/>
      <c r="W324" s="53"/>
    </row>
    <row r="325" spans="1:23" x14ac:dyDescent="0.2">
      <c r="A325" s="3"/>
      <c r="B325" s="3"/>
      <c r="C325" s="3"/>
      <c r="D325" s="3"/>
      <c r="E325" s="3"/>
      <c r="F325" s="3"/>
      <c r="G325" s="3"/>
      <c r="H325" s="3"/>
      <c r="I325" s="3"/>
      <c r="J325" s="3"/>
      <c r="K325" s="3"/>
      <c r="L325" s="3"/>
      <c r="M325" s="3"/>
      <c r="N325" s="3"/>
      <c r="O325" s="3"/>
      <c r="P325" s="3"/>
      <c r="Q325" s="3"/>
      <c r="R325" s="3"/>
      <c r="S325" s="3"/>
      <c r="T325" s="53"/>
      <c r="U325" s="53"/>
      <c r="V325" s="53"/>
      <c r="W325" s="53"/>
    </row>
    <row r="326" spans="1:23" x14ac:dyDescent="0.2">
      <c r="A326" s="3"/>
      <c r="B326" s="3"/>
      <c r="C326" s="3"/>
      <c r="D326" s="3"/>
      <c r="E326" s="3"/>
      <c r="F326" s="3"/>
      <c r="G326" s="3"/>
      <c r="H326" s="3"/>
      <c r="I326" s="3"/>
      <c r="J326" s="3"/>
      <c r="K326" s="3"/>
      <c r="L326" s="3"/>
      <c r="M326" s="3"/>
      <c r="N326" s="3"/>
      <c r="O326" s="3"/>
      <c r="P326" s="3"/>
      <c r="Q326" s="3"/>
      <c r="R326" s="3"/>
      <c r="S326" s="3"/>
      <c r="T326" s="53"/>
      <c r="U326" s="53"/>
      <c r="V326" s="53"/>
      <c r="W326" s="53"/>
    </row>
    <row r="327" spans="1:23" x14ac:dyDescent="0.2">
      <c r="A327" s="3"/>
      <c r="B327" s="3"/>
      <c r="C327" s="3"/>
      <c r="D327" s="3"/>
      <c r="E327" s="3"/>
      <c r="F327" s="3"/>
      <c r="G327" s="3"/>
      <c r="H327" s="3"/>
      <c r="I327" s="3"/>
      <c r="J327" s="3"/>
      <c r="K327" s="3"/>
      <c r="L327" s="3"/>
      <c r="M327" s="3"/>
      <c r="N327" s="3"/>
      <c r="O327" s="3"/>
      <c r="P327" s="3"/>
      <c r="Q327" s="3"/>
      <c r="R327" s="3"/>
      <c r="S327" s="3"/>
      <c r="T327" s="53"/>
      <c r="U327" s="53"/>
      <c r="V327" s="53"/>
      <c r="W327" s="53"/>
    </row>
    <row r="328" spans="1:23" x14ac:dyDescent="0.2">
      <c r="A328" s="3"/>
      <c r="B328" s="3"/>
      <c r="C328" s="3"/>
      <c r="D328" s="3"/>
      <c r="E328" s="3"/>
      <c r="F328" s="3"/>
      <c r="G328" s="3"/>
      <c r="H328" s="3"/>
      <c r="I328" s="3"/>
      <c r="J328" s="3"/>
      <c r="K328" s="3"/>
      <c r="L328" s="3"/>
      <c r="M328" s="3"/>
      <c r="N328" s="3"/>
      <c r="O328" s="3"/>
      <c r="P328" s="3"/>
      <c r="Q328" s="3"/>
      <c r="R328" s="3"/>
      <c r="S328" s="3"/>
      <c r="T328" s="53"/>
      <c r="U328" s="53"/>
      <c r="V328" s="53"/>
      <c r="W328" s="53"/>
    </row>
    <row r="329" spans="1:23" x14ac:dyDescent="0.2">
      <c r="A329" s="3"/>
      <c r="B329" s="3"/>
      <c r="C329" s="3"/>
      <c r="D329" s="3"/>
      <c r="E329" s="3"/>
      <c r="F329" s="3"/>
      <c r="G329" s="3"/>
      <c r="H329" s="3"/>
      <c r="I329" s="3"/>
      <c r="J329" s="3"/>
      <c r="K329" s="3"/>
      <c r="L329" s="3"/>
      <c r="M329" s="3"/>
      <c r="N329" s="3"/>
      <c r="O329" s="3"/>
      <c r="P329" s="3"/>
      <c r="Q329" s="3"/>
      <c r="R329" s="3"/>
      <c r="S329" s="3"/>
      <c r="T329" s="53"/>
      <c r="U329" s="53"/>
      <c r="V329" s="53"/>
      <c r="W329" s="53"/>
    </row>
    <row r="330" spans="1:23" x14ac:dyDescent="0.2">
      <c r="A330" s="3"/>
      <c r="B330" s="3"/>
      <c r="C330" s="3"/>
      <c r="D330" s="3"/>
      <c r="E330" s="3"/>
      <c r="F330" s="3"/>
      <c r="G330" s="3"/>
      <c r="H330" s="3"/>
      <c r="I330" s="3"/>
      <c r="J330" s="3"/>
      <c r="K330" s="3"/>
      <c r="L330" s="3"/>
      <c r="M330" s="3"/>
      <c r="N330" s="3"/>
      <c r="O330" s="3"/>
      <c r="P330" s="3"/>
      <c r="Q330" s="3"/>
      <c r="R330" s="3"/>
      <c r="S330" s="3"/>
      <c r="T330" s="53"/>
      <c r="U330" s="53"/>
      <c r="V330" s="53"/>
      <c r="W330" s="53"/>
    </row>
    <row r="331" spans="1:23" x14ac:dyDescent="0.2">
      <c r="A331" s="3"/>
      <c r="B331" s="3"/>
      <c r="C331" s="3"/>
      <c r="D331" s="3"/>
      <c r="E331" s="3"/>
      <c r="F331" s="3"/>
      <c r="G331" s="3"/>
      <c r="H331" s="3"/>
      <c r="I331" s="3"/>
      <c r="J331" s="3"/>
      <c r="K331" s="3"/>
      <c r="L331" s="3"/>
      <c r="M331" s="3"/>
      <c r="N331" s="3"/>
      <c r="O331" s="3"/>
      <c r="P331" s="3"/>
      <c r="Q331" s="3"/>
      <c r="R331" s="3"/>
      <c r="S331" s="3"/>
      <c r="T331" s="53"/>
      <c r="U331" s="53"/>
      <c r="V331" s="53"/>
      <c r="W331" s="53"/>
    </row>
    <row r="332" spans="1:23" x14ac:dyDescent="0.2">
      <c r="A332" s="3"/>
      <c r="B332" s="3"/>
      <c r="C332" s="3"/>
      <c r="D332" s="3"/>
      <c r="E332" s="3"/>
      <c r="F332" s="3"/>
      <c r="G332" s="3"/>
      <c r="H332" s="3"/>
      <c r="I332" s="3"/>
      <c r="J332" s="3"/>
      <c r="K332" s="3"/>
      <c r="L332" s="3"/>
      <c r="M332" s="3"/>
      <c r="N332" s="3"/>
      <c r="O332" s="3"/>
      <c r="P332" s="3"/>
      <c r="Q332" s="3"/>
      <c r="R332" s="3"/>
      <c r="S332" s="3"/>
      <c r="T332" s="53"/>
      <c r="U332" s="53"/>
      <c r="V332" s="53"/>
      <c r="W332" s="53"/>
    </row>
    <row r="333" spans="1:23" x14ac:dyDescent="0.2">
      <c r="A333" s="3"/>
      <c r="B333" s="3"/>
      <c r="C333" s="3"/>
      <c r="D333" s="3"/>
      <c r="E333" s="3"/>
      <c r="F333" s="3"/>
      <c r="G333" s="3"/>
      <c r="H333" s="3"/>
      <c r="I333" s="3"/>
      <c r="J333" s="3"/>
      <c r="K333" s="3"/>
      <c r="L333" s="3"/>
      <c r="M333" s="3"/>
      <c r="N333" s="3"/>
      <c r="O333" s="3"/>
      <c r="P333" s="3"/>
      <c r="Q333" s="3"/>
      <c r="R333" s="3"/>
      <c r="S333" s="3"/>
      <c r="T333" s="53"/>
      <c r="U333" s="53"/>
      <c r="V333" s="53"/>
      <c r="W333" s="53"/>
    </row>
    <row r="334" spans="1:23" x14ac:dyDescent="0.2">
      <c r="A334" s="3"/>
      <c r="B334" s="3"/>
      <c r="C334" s="3"/>
      <c r="D334" s="3"/>
      <c r="E334" s="3"/>
      <c r="F334" s="3"/>
      <c r="G334" s="3"/>
      <c r="H334" s="3"/>
      <c r="I334" s="3"/>
      <c r="J334" s="3"/>
      <c r="K334" s="3"/>
      <c r="L334" s="3"/>
      <c r="M334" s="3"/>
      <c r="N334" s="3"/>
      <c r="O334" s="3"/>
      <c r="P334" s="3"/>
      <c r="Q334" s="3"/>
      <c r="R334" s="3"/>
      <c r="S334" s="3"/>
      <c r="T334" s="53"/>
      <c r="U334" s="53"/>
      <c r="V334" s="53"/>
      <c r="W334" s="53"/>
    </row>
    <row r="335" spans="1:23" x14ac:dyDescent="0.2">
      <c r="A335" s="3"/>
      <c r="B335" s="3"/>
      <c r="C335" s="3"/>
      <c r="D335" s="3"/>
      <c r="E335" s="3"/>
      <c r="F335" s="3"/>
      <c r="G335" s="3"/>
      <c r="H335" s="3"/>
      <c r="I335" s="3"/>
      <c r="J335" s="3"/>
      <c r="K335" s="3"/>
      <c r="L335" s="3"/>
      <c r="M335" s="3"/>
      <c r="N335" s="3"/>
      <c r="O335" s="3"/>
      <c r="P335" s="3"/>
      <c r="Q335" s="3"/>
      <c r="R335" s="3"/>
      <c r="S335" s="3"/>
      <c r="T335" s="53"/>
      <c r="U335" s="53"/>
      <c r="V335" s="53"/>
      <c r="W335" s="53"/>
    </row>
    <row r="336" spans="1:23" x14ac:dyDescent="0.2">
      <c r="A336" s="3"/>
      <c r="B336" s="3"/>
      <c r="C336" s="3"/>
      <c r="D336" s="3"/>
      <c r="E336" s="3"/>
      <c r="F336" s="3"/>
      <c r="G336" s="3"/>
      <c r="H336" s="3"/>
      <c r="I336" s="3"/>
      <c r="J336" s="3"/>
      <c r="K336" s="3"/>
      <c r="L336" s="3"/>
      <c r="M336" s="3"/>
      <c r="N336" s="3"/>
      <c r="O336" s="3"/>
      <c r="P336" s="3"/>
      <c r="Q336" s="3"/>
      <c r="R336" s="3"/>
      <c r="S336" s="3"/>
      <c r="T336" s="53"/>
      <c r="U336" s="53"/>
      <c r="V336" s="53"/>
      <c r="W336" s="53"/>
    </row>
    <row r="337" spans="1:23" x14ac:dyDescent="0.2">
      <c r="A337" s="3"/>
      <c r="B337" s="3"/>
      <c r="C337" s="3"/>
      <c r="D337" s="3"/>
      <c r="E337" s="3"/>
      <c r="F337" s="3"/>
      <c r="G337" s="3"/>
      <c r="H337" s="3"/>
      <c r="I337" s="3"/>
      <c r="J337" s="3"/>
      <c r="K337" s="3"/>
      <c r="L337" s="3"/>
      <c r="M337" s="3"/>
      <c r="N337" s="3"/>
      <c r="O337" s="3"/>
      <c r="P337" s="3"/>
      <c r="Q337" s="3"/>
      <c r="R337" s="3"/>
      <c r="S337" s="3"/>
      <c r="T337" s="53"/>
      <c r="U337" s="53"/>
      <c r="V337" s="53"/>
      <c r="W337" s="53"/>
    </row>
    <row r="338" spans="1:23" x14ac:dyDescent="0.2">
      <c r="A338" s="3"/>
      <c r="B338" s="3"/>
      <c r="C338" s="3"/>
      <c r="D338" s="3"/>
      <c r="E338" s="3"/>
      <c r="F338" s="3"/>
      <c r="G338" s="3"/>
      <c r="H338" s="3"/>
      <c r="I338" s="3"/>
      <c r="J338" s="3"/>
      <c r="K338" s="3"/>
      <c r="L338" s="3"/>
      <c r="M338" s="3"/>
      <c r="N338" s="3"/>
      <c r="O338" s="3"/>
      <c r="P338" s="3"/>
      <c r="Q338" s="3"/>
      <c r="R338" s="3"/>
      <c r="S338" s="3"/>
      <c r="T338" s="53"/>
      <c r="U338" s="53"/>
      <c r="V338" s="53"/>
      <c r="W338" s="53"/>
    </row>
    <row r="339" spans="1:23" x14ac:dyDescent="0.2">
      <c r="A339" s="3"/>
      <c r="B339" s="3"/>
      <c r="C339" s="3"/>
      <c r="D339" s="3"/>
      <c r="E339" s="3"/>
      <c r="F339" s="3"/>
      <c r="G339" s="3"/>
      <c r="H339" s="3"/>
      <c r="I339" s="3"/>
      <c r="J339" s="3"/>
      <c r="K339" s="3"/>
      <c r="L339" s="3"/>
      <c r="M339" s="3"/>
      <c r="N339" s="3"/>
      <c r="O339" s="3"/>
      <c r="P339" s="3"/>
      <c r="Q339" s="3"/>
      <c r="R339" s="3"/>
      <c r="S339" s="3"/>
      <c r="T339" s="53"/>
      <c r="U339" s="53"/>
      <c r="V339" s="53"/>
      <c r="W339" s="53"/>
    </row>
    <row r="340" spans="1:23" x14ac:dyDescent="0.2">
      <c r="A340" s="3"/>
      <c r="B340" s="3"/>
      <c r="C340" s="3"/>
      <c r="D340" s="3"/>
      <c r="E340" s="3"/>
      <c r="F340" s="3"/>
      <c r="G340" s="3"/>
      <c r="H340" s="3"/>
      <c r="I340" s="3"/>
      <c r="J340" s="3"/>
      <c r="K340" s="3"/>
      <c r="L340" s="3"/>
      <c r="M340" s="3"/>
      <c r="N340" s="3"/>
      <c r="O340" s="3"/>
      <c r="P340" s="3"/>
      <c r="Q340" s="3"/>
      <c r="R340" s="3"/>
      <c r="S340" s="3"/>
      <c r="T340" s="53"/>
      <c r="U340" s="53"/>
      <c r="V340" s="53"/>
      <c r="W340" s="53"/>
    </row>
    <row r="341" spans="1:23" x14ac:dyDescent="0.2">
      <c r="A341" s="3"/>
      <c r="B341" s="3"/>
      <c r="C341" s="3"/>
      <c r="D341" s="3"/>
      <c r="E341" s="3"/>
      <c r="F341" s="3"/>
      <c r="G341" s="3"/>
      <c r="H341" s="3"/>
      <c r="I341" s="3"/>
      <c r="J341" s="3"/>
      <c r="K341" s="3"/>
      <c r="L341" s="3"/>
      <c r="M341" s="3"/>
      <c r="N341" s="3"/>
      <c r="O341" s="3"/>
      <c r="P341" s="3"/>
      <c r="Q341" s="3"/>
      <c r="R341" s="3"/>
      <c r="S341" s="3"/>
      <c r="T341" s="53"/>
      <c r="U341" s="53"/>
      <c r="V341" s="53"/>
      <c r="W341" s="53"/>
    </row>
    <row r="342" spans="1:23" x14ac:dyDescent="0.2">
      <c r="A342" s="3"/>
      <c r="B342" s="3"/>
      <c r="C342" s="3"/>
      <c r="D342" s="3"/>
      <c r="E342" s="3"/>
      <c r="F342" s="3"/>
      <c r="G342" s="3"/>
      <c r="H342" s="3"/>
      <c r="I342" s="3"/>
      <c r="J342" s="3"/>
      <c r="K342" s="3"/>
      <c r="L342" s="3"/>
      <c r="M342" s="3"/>
      <c r="N342" s="3"/>
      <c r="O342" s="3"/>
      <c r="P342" s="3"/>
      <c r="Q342" s="3"/>
      <c r="R342" s="3"/>
      <c r="S342" s="3"/>
      <c r="T342" s="53"/>
      <c r="U342" s="53"/>
      <c r="V342" s="53"/>
      <c r="W342" s="53"/>
    </row>
    <row r="343" spans="1:23" x14ac:dyDescent="0.2">
      <c r="A343" s="3"/>
      <c r="B343" s="3"/>
      <c r="C343" s="3"/>
      <c r="D343" s="3"/>
      <c r="E343" s="3"/>
      <c r="F343" s="3"/>
      <c r="G343" s="3"/>
      <c r="H343" s="3"/>
      <c r="I343" s="3"/>
      <c r="J343" s="3"/>
      <c r="K343" s="3"/>
      <c r="L343" s="3"/>
      <c r="M343" s="3"/>
      <c r="N343" s="3"/>
      <c r="O343" s="3"/>
      <c r="P343" s="3"/>
      <c r="Q343" s="3"/>
      <c r="R343" s="3"/>
      <c r="S343" s="3"/>
      <c r="T343" s="53"/>
      <c r="U343" s="53"/>
      <c r="V343" s="53"/>
      <c r="W343" s="53"/>
    </row>
    <row r="344" spans="1:23" x14ac:dyDescent="0.2">
      <c r="A344" s="3"/>
      <c r="B344" s="3"/>
      <c r="C344" s="3"/>
      <c r="D344" s="3"/>
      <c r="E344" s="3"/>
      <c r="F344" s="3"/>
      <c r="G344" s="3"/>
      <c r="H344" s="3"/>
      <c r="I344" s="3"/>
      <c r="J344" s="3"/>
      <c r="K344" s="3"/>
      <c r="L344" s="3"/>
      <c r="M344" s="3"/>
      <c r="N344" s="3"/>
      <c r="O344" s="3"/>
      <c r="P344" s="3"/>
      <c r="Q344" s="3"/>
      <c r="R344" s="3"/>
      <c r="S344" s="3"/>
      <c r="T344" s="53"/>
      <c r="U344" s="53"/>
      <c r="V344" s="53"/>
      <c r="W344" s="53"/>
    </row>
    <row r="345" spans="1:23" x14ac:dyDescent="0.2">
      <c r="A345" s="3"/>
      <c r="B345" s="3"/>
      <c r="C345" s="3"/>
      <c r="D345" s="3"/>
      <c r="E345" s="3"/>
      <c r="F345" s="3"/>
      <c r="G345" s="3"/>
      <c r="H345" s="3"/>
      <c r="I345" s="3"/>
      <c r="J345" s="3"/>
      <c r="K345" s="3"/>
      <c r="L345" s="3"/>
      <c r="M345" s="3"/>
      <c r="N345" s="3"/>
      <c r="O345" s="3"/>
      <c r="P345" s="3"/>
      <c r="Q345" s="3"/>
      <c r="R345" s="3"/>
      <c r="S345" s="3"/>
      <c r="T345" s="53"/>
      <c r="U345" s="53"/>
      <c r="V345" s="53"/>
      <c r="W345" s="53"/>
    </row>
    <row r="346" spans="1:23" x14ac:dyDescent="0.2">
      <c r="A346" s="3"/>
      <c r="B346" s="3"/>
      <c r="C346" s="3"/>
      <c r="D346" s="3"/>
      <c r="E346" s="3"/>
      <c r="F346" s="3"/>
      <c r="G346" s="3"/>
      <c r="H346" s="3"/>
      <c r="I346" s="3"/>
      <c r="J346" s="3"/>
      <c r="K346" s="3"/>
      <c r="L346" s="3"/>
      <c r="M346" s="3"/>
      <c r="N346" s="3"/>
      <c r="O346" s="3"/>
      <c r="P346" s="3"/>
      <c r="Q346" s="3"/>
      <c r="R346" s="3"/>
      <c r="S346" s="3"/>
      <c r="T346" s="53"/>
      <c r="U346" s="53"/>
      <c r="V346" s="53"/>
      <c r="W346" s="53"/>
    </row>
    <row r="347" spans="1:23" x14ac:dyDescent="0.2">
      <c r="A347" s="3"/>
      <c r="B347" s="3"/>
      <c r="C347" s="3"/>
      <c r="D347" s="3"/>
      <c r="E347" s="3"/>
      <c r="F347" s="3"/>
      <c r="G347" s="3"/>
      <c r="H347" s="3"/>
      <c r="I347" s="3"/>
      <c r="J347" s="3"/>
      <c r="K347" s="3"/>
      <c r="L347" s="3"/>
      <c r="M347" s="3"/>
      <c r="N347" s="3"/>
      <c r="O347" s="3"/>
      <c r="P347" s="3"/>
      <c r="Q347" s="3"/>
      <c r="R347" s="3"/>
      <c r="S347" s="3"/>
      <c r="T347" s="53"/>
      <c r="U347" s="53"/>
      <c r="V347" s="53"/>
      <c r="W347" s="53"/>
    </row>
    <row r="348" spans="1:23" x14ac:dyDescent="0.2">
      <c r="A348" s="3"/>
      <c r="B348" s="3"/>
      <c r="C348" s="3"/>
      <c r="D348" s="3"/>
      <c r="E348" s="3"/>
      <c r="F348" s="3"/>
      <c r="G348" s="3"/>
      <c r="H348" s="3"/>
      <c r="I348" s="3"/>
      <c r="J348" s="3"/>
      <c r="K348" s="3"/>
      <c r="L348" s="3"/>
      <c r="M348" s="3"/>
      <c r="N348" s="3"/>
      <c r="O348" s="3"/>
      <c r="P348" s="3"/>
      <c r="Q348" s="3"/>
      <c r="R348" s="3"/>
      <c r="S348" s="3"/>
      <c r="T348" s="53"/>
      <c r="U348" s="53"/>
      <c r="V348" s="53"/>
      <c r="W348" s="53"/>
    </row>
    <row r="349" spans="1:23" x14ac:dyDescent="0.2">
      <c r="A349" s="3"/>
      <c r="B349" s="3"/>
      <c r="C349" s="3"/>
      <c r="D349" s="3"/>
      <c r="E349" s="3"/>
      <c r="F349" s="3"/>
      <c r="G349" s="3"/>
      <c r="H349" s="3"/>
      <c r="I349" s="3"/>
      <c r="J349" s="3"/>
      <c r="K349" s="3"/>
      <c r="L349" s="3"/>
      <c r="M349" s="3"/>
      <c r="N349" s="3"/>
      <c r="O349" s="3"/>
      <c r="P349" s="3"/>
      <c r="Q349" s="3"/>
      <c r="R349" s="3"/>
      <c r="S349" s="3"/>
      <c r="T349" s="53"/>
      <c r="U349" s="53"/>
      <c r="V349" s="53"/>
      <c r="W349" s="53"/>
    </row>
    <row r="350" spans="1:23" x14ac:dyDescent="0.2">
      <c r="A350" s="3"/>
      <c r="B350" s="3"/>
      <c r="C350" s="3"/>
      <c r="D350" s="3"/>
      <c r="E350" s="3"/>
      <c r="F350" s="3"/>
      <c r="G350" s="3"/>
      <c r="H350" s="3"/>
      <c r="I350" s="3"/>
      <c r="J350" s="3"/>
      <c r="K350" s="3"/>
      <c r="L350" s="3"/>
      <c r="M350" s="3"/>
      <c r="N350" s="3"/>
      <c r="O350" s="3"/>
      <c r="P350" s="3"/>
      <c r="Q350" s="3"/>
      <c r="R350" s="3"/>
      <c r="S350" s="3"/>
      <c r="T350" s="53"/>
      <c r="U350" s="53"/>
      <c r="V350" s="53"/>
      <c r="W350" s="53"/>
    </row>
    <row r="351" spans="1:23" x14ac:dyDescent="0.2">
      <c r="A351" s="3"/>
      <c r="B351" s="3"/>
      <c r="C351" s="3"/>
      <c r="D351" s="3"/>
      <c r="E351" s="3"/>
      <c r="F351" s="3"/>
      <c r="G351" s="3"/>
      <c r="H351" s="3"/>
      <c r="I351" s="3"/>
      <c r="J351" s="3"/>
      <c r="K351" s="3"/>
      <c r="L351" s="3"/>
      <c r="M351" s="3"/>
      <c r="N351" s="3"/>
      <c r="O351" s="3"/>
      <c r="P351" s="3"/>
      <c r="Q351" s="3"/>
      <c r="R351" s="3"/>
      <c r="S351" s="3"/>
      <c r="T351" s="53"/>
      <c r="U351" s="53"/>
      <c r="V351" s="53"/>
      <c r="W351" s="53"/>
    </row>
  </sheetData>
  <sheetProtection algorithmName="SHA-512" hashValue="Yg4niWNuFLz/V3MoD3Se2LBzb8mLPOiBk+uDkCwrLoLIF24/g1wWC0kxRC8YB1mSd2S5eAV71Ls04GKkd5elew==" saltValue="pbaYBB8FdvKeQ+MOTx5xVQ==" spinCount="100000" sheet="1" objects="1" scenarios="1"/>
  <sortState xmlns:xlrd2="http://schemas.microsoft.com/office/spreadsheetml/2017/richdata2" ref="M8:M31">
    <sortCondition ref="M8:M31"/>
  </sortState>
  <mergeCells count="7">
    <mergeCell ref="A1:D1"/>
    <mergeCell ref="B78:H78"/>
    <mergeCell ref="B4:H4"/>
    <mergeCell ref="B30:H30"/>
    <mergeCell ref="B45:H45"/>
    <mergeCell ref="A2:E2"/>
    <mergeCell ref="B65:H65"/>
  </mergeCells>
  <dataValidations count="12">
    <dataValidation type="list" allowBlank="1" showInputMessage="1" showErrorMessage="1" sqref="WLR81:WLR280 WVN81:WVN280 SX81:SX280 WVN983221:WVN983320 WLR983221:WLR983320 WBV983221:WBV983320 VRZ983221:VRZ983320 VID983221:VID983320 UYH983221:UYH983320 UOL983221:UOL983320 UEP983221:UEP983320 TUT983221:TUT983320 TKX983221:TKX983320 TBB983221:TBB983320 SRF983221:SRF983320 SHJ983221:SHJ983320 RXN983221:RXN983320 RNR983221:RNR983320 RDV983221:RDV983320 QTZ983221:QTZ983320 QKD983221:QKD983320 QAH983221:QAH983320 PQL983221:PQL983320 PGP983221:PGP983320 OWT983221:OWT983320 OMX983221:OMX983320 ODB983221:ODB983320 NTF983221:NTF983320 NJJ983221:NJJ983320 MZN983221:MZN983320 MPR983221:MPR983320 MFV983221:MFV983320 LVZ983221:LVZ983320 LMD983221:LMD983320 LCH983221:LCH983320 KSL983221:KSL983320 KIP983221:KIP983320 JYT983221:JYT983320 JOX983221:JOX983320 JFB983221:JFB983320 IVF983221:IVF983320 ILJ983221:ILJ983320 IBN983221:IBN983320 HRR983221:HRR983320 HHV983221:HHV983320 GXZ983221:GXZ983320 GOD983221:GOD983320 GEH983221:GEH983320 FUL983221:FUL983320 FKP983221:FKP983320 FAT983221:FAT983320 EQX983221:EQX983320 EHB983221:EHB983320 DXF983221:DXF983320 DNJ983221:DNJ983320 DDN983221:DDN983320 CTR983221:CTR983320 CJV983221:CJV983320 BZZ983221:BZZ983320 BQD983221:BQD983320 BGH983221:BGH983320 AWL983221:AWL983320 AMP983221:AMP983320 ACT983221:ACT983320 SX983221:SX983320 JB983221:JB983320 E983221:F983320 WVN917685:WVN917784 WLR917685:WLR917784 WBV917685:WBV917784 VRZ917685:VRZ917784 VID917685:VID917784 UYH917685:UYH917784 UOL917685:UOL917784 UEP917685:UEP917784 TUT917685:TUT917784 TKX917685:TKX917784 TBB917685:TBB917784 SRF917685:SRF917784 SHJ917685:SHJ917784 RXN917685:RXN917784 RNR917685:RNR917784 RDV917685:RDV917784 QTZ917685:QTZ917784 QKD917685:QKD917784 QAH917685:QAH917784 PQL917685:PQL917784 PGP917685:PGP917784 OWT917685:OWT917784 OMX917685:OMX917784 ODB917685:ODB917784 NTF917685:NTF917784 NJJ917685:NJJ917784 MZN917685:MZN917784 MPR917685:MPR917784 MFV917685:MFV917784 LVZ917685:LVZ917784 LMD917685:LMD917784 LCH917685:LCH917784 KSL917685:KSL917784 KIP917685:KIP917784 JYT917685:JYT917784 JOX917685:JOX917784 JFB917685:JFB917784 IVF917685:IVF917784 ILJ917685:ILJ917784 IBN917685:IBN917784 HRR917685:HRR917784 HHV917685:HHV917784 GXZ917685:GXZ917784 GOD917685:GOD917784 GEH917685:GEH917784 FUL917685:FUL917784 FKP917685:FKP917784 FAT917685:FAT917784 EQX917685:EQX917784 EHB917685:EHB917784 DXF917685:DXF917784 DNJ917685:DNJ917784 DDN917685:DDN917784 CTR917685:CTR917784 CJV917685:CJV917784 BZZ917685:BZZ917784 BQD917685:BQD917784 BGH917685:BGH917784 AWL917685:AWL917784 AMP917685:AMP917784 ACT917685:ACT917784 SX917685:SX917784 JB917685:JB917784 E917685:F917784 WVN852149:WVN852248 WLR852149:WLR852248 WBV852149:WBV852248 VRZ852149:VRZ852248 VID852149:VID852248 UYH852149:UYH852248 UOL852149:UOL852248 UEP852149:UEP852248 TUT852149:TUT852248 TKX852149:TKX852248 TBB852149:TBB852248 SRF852149:SRF852248 SHJ852149:SHJ852248 RXN852149:RXN852248 RNR852149:RNR852248 RDV852149:RDV852248 QTZ852149:QTZ852248 QKD852149:QKD852248 QAH852149:QAH852248 PQL852149:PQL852248 PGP852149:PGP852248 OWT852149:OWT852248 OMX852149:OMX852248 ODB852149:ODB852248 NTF852149:NTF852248 NJJ852149:NJJ852248 MZN852149:MZN852248 MPR852149:MPR852248 MFV852149:MFV852248 LVZ852149:LVZ852248 LMD852149:LMD852248 LCH852149:LCH852248 KSL852149:KSL852248 KIP852149:KIP852248 JYT852149:JYT852248 JOX852149:JOX852248 JFB852149:JFB852248 IVF852149:IVF852248 ILJ852149:ILJ852248 IBN852149:IBN852248 HRR852149:HRR852248 HHV852149:HHV852248 GXZ852149:GXZ852248 GOD852149:GOD852248 GEH852149:GEH852248 FUL852149:FUL852248 FKP852149:FKP852248 FAT852149:FAT852248 EQX852149:EQX852248 EHB852149:EHB852248 DXF852149:DXF852248 DNJ852149:DNJ852248 DDN852149:DDN852248 CTR852149:CTR852248 CJV852149:CJV852248 BZZ852149:BZZ852248 BQD852149:BQD852248 BGH852149:BGH852248 AWL852149:AWL852248 AMP852149:AMP852248 ACT852149:ACT852248 SX852149:SX852248 JB852149:JB852248 E852149:F852248 WVN786613:WVN786712 WLR786613:WLR786712 WBV786613:WBV786712 VRZ786613:VRZ786712 VID786613:VID786712 UYH786613:UYH786712 UOL786613:UOL786712 UEP786613:UEP786712 TUT786613:TUT786712 TKX786613:TKX786712 TBB786613:TBB786712 SRF786613:SRF786712 SHJ786613:SHJ786712 RXN786613:RXN786712 RNR786613:RNR786712 RDV786613:RDV786712 QTZ786613:QTZ786712 QKD786613:QKD786712 QAH786613:QAH786712 PQL786613:PQL786712 PGP786613:PGP786712 OWT786613:OWT786712 OMX786613:OMX786712 ODB786613:ODB786712 NTF786613:NTF786712 NJJ786613:NJJ786712 MZN786613:MZN786712 MPR786613:MPR786712 MFV786613:MFV786712 LVZ786613:LVZ786712 LMD786613:LMD786712 LCH786613:LCH786712 KSL786613:KSL786712 KIP786613:KIP786712 JYT786613:JYT786712 JOX786613:JOX786712 JFB786613:JFB786712 IVF786613:IVF786712 ILJ786613:ILJ786712 IBN786613:IBN786712 HRR786613:HRR786712 HHV786613:HHV786712 GXZ786613:GXZ786712 GOD786613:GOD786712 GEH786613:GEH786712 FUL786613:FUL786712 FKP786613:FKP786712 FAT786613:FAT786712 EQX786613:EQX786712 EHB786613:EHB786712 DXF786613:DXF786712 DNJ786613:DNJ786712 DDN786613:DDN786712 CTR786613:CTR786712 CJV786613:CJV786712 BZZ786613:BZZ786712 BQD786613:BQD786712 BGH786613:BGH786712 AWL786613:AWL786712 AMP786613:AMP786712 ACT786613:ACT786712 SX786613:SX786712 JB786613:JB786712 E786613:F786712 WVN721077:WVN721176 WLR721077:WLR721176 WBV721077:WBV721176 VRZ721077:VRZ721176 VID721077:VID721176 UYH721077:UYH721176 UOL721077:UOL721176 UEP721077:UEP721176 TUT721077:TUT721176 TKX721077:TKX721176 TBB721077:TBB721176 SRF721077:SRF721176 SHJ721077:SHJ721176 RXN721077:RXN721176 RNR721077:RNR721176 RDV721077:RDV721176 QTZ721077:QTZ721176 QKD721077:QKD721176 QAH721077:QAH721176 PQL721077:PQL721176 PGP721077:PGP721176 OWT721077:OWT721176 OMX721077:OMX721176 ODB721077:ODB721176 NTF721077:NTF721176 NJJ721077:NJJ721176 MZN721077:MZN721176 MPR721077:MPR721176 MFV721077:MFV721176 LVZ721077:LVZ721176 LMD721077:LMD721176 LCH721077:LCH721176 KSL721077:KSL721176 KIP721077:KIP721176 JYT721077:JYT721176 JOX721077:JOX721176 JFB721077:JFB721176 IVF721077:IVF721176 ILJ721077:ILJ721176 IBN721077:IBN721176 HRR721077:HRR721176 HHV721077:HHV721176 GXZ721077:GXZ721176 GOD721077:GOD721176 GEH721077:GEH721176 FUL721077:FUL721176 FKP721077:FKP721176 FAT721077:FAT721176 EQX721077:EQX721176 EHB721077:EHB721176 DXF721077:DXF721176 DNJ721077:DNJ721176 DDN721077:DDN721176 CTR721077:CTR721176 CJV721077:CJV721176 BZZ721077:BZZ721176 BQD721077:BQD721176 BGH721077:BGH721176 AWL721077:AWL721176 AMP721077:AMP721176 ACT721077:ACT721176 SX721077:SX721176 JB721077:JB721176 E721077:F721176 WVN655541:WVN655640 WLR655541:WLR655640 WBV655541:WBV655640 VRZ655541:VRZ655640 VID655541:VID655640 UYH655541:UYH655640 UOL655541:UOL655640 UEP655541:UEP655640 TUT655541:TUT655640 TKX655541:TKX655640 TBB655541:TBB655640 SRF655541:SRF655640 SHJ655541:SHJ655640 RXN655541:RXN655640 RNR655541:RNR655640 RDV655541:RDV655640 QTZ655541:QTZ655640 QKD655541:QKD655640 QAH655541:QAH655640 PQL655541:PQL655640 PGP655541:PGP655640 OWT655541:OWT655640 OMX655541:OMX655640 ODB655541:ODB655640 NTF655541:NTF655640 NJJ655541:NJJ655640 MZN655541:MZN655640 MPR655541:MPR655640 MFV655541:MFV655640 LVZ655541:LVZ655640 LMD655541:LMD655640 LCH655541:LCH655640 KSL655541:KSL655640 KIP655541:KIP655640 JYT655541:JYT655640 JOX655541:JOX655640 JFB655541:JFB655640 IVF655541:IVF655640 ILJ655541:ILJ655640 IBN655541:IBN655640 HRR655541:HRR655640 HHV655541:HHV655640 GXZ655541:GXZ655640 GOD655541:GOD655640 GEH655541:GEH655640 FUL655541:FUL655640 FKP655541:FKP655640 FAT655541:FAT655640 EQX655541:EQX655640 EHB655541:EHB655640 DXF655541:DXF655640 DNJ655541:DNJ655640 DDN655541:DDN655640 CTR655541:CTR655640 CJV655541:CJV655640 BZZ655541:BZZ655640 BQD655541:BQD655640 BGH655541:BGH655640 AWL655541:AWL655640 AMP655541:AMP655640 ACT655541:ACT655640 SX655541:SX655640 JB655541:JB655640 E655541:F655640 WVN590005:WVN590104 WLR590005:WLR590104 WBV590005:WBV590104 VRZ590005:VRZ590104 VID590005:VID590104 UYH590005:UYH590104 UOL590005:UOL590104 UEP590005:UEP590104 TUT590005:TUT590104 TKX590005:TKX590104 TBB590005:TBB590104 SRF590005:SRF590104 SHJ590005:SHJ590104 RXN590005:RXN590104 RNR590005:RNR590104 RDV590005:RDV590104 QTZ590005:QTZ590104 QKD590005:QKD590104 QAH590005:QAH590104 PQL590005:PQL590104 PGP590005:PGP590104 OWT590005:OWT590104 OMX590005:OMX590104 ODB590005:ODB590104 NTF590005:NTF590104 NJJ590005:NJJ590104 MZN590005:MZN590104 MPR590005:MPR590104 MFV590005:MFV590104 LVZ590005:LVZ590104 LMD590005:LMD590104 LCH590005:LCH590104 KSL590005:KSL590104 KIP590005:KIP590104 JYT590005:JYT590104 JOX590005:JOX590104 JFB590005:JFB590104 IVF590005:IVF590104 ILJ590005:ILJ590104 IBN590005:IBN590104 HRR590005:HRR590104 HHV590005:HHV590104 GXZ590005:GXZ590104 GOD590005:GOD590104 GEH590005:GEH590104 FUL590005:FUL590104 FKP590005:FKP590104 FAT590005:FAT590104 EQX590005:EQX590104 EHB590005:EHB590104 DXF590005:DXF590104 DNJ590005:DNJ590104 DDN590005:DDN590104 CTR590005:CTR590104 CJV590005:CJV590104 BZZ590005:BZZ590104 BQD590005:BQD590104 BGH590005:BGH590104 AWL590005:AWL590104 AMP590005:AMP590104 ACT590005:ACT590104 SX590005:SX590104 JB590005:JB590104 E590005:F590104 WVN524469:WVN524568 WLR524469:WLR524568 WBV524469:WBV524568 VRZ524469:VRZ524568 VID524469:VID524568 UYH524469:UYH524568 UOL524469:UOL524568 UEP524469:UEP524568 TUT524469:TUT524568 TKX524469:TKX524568 TBB524469:TBB524568 SRF524469:SRF524568 SHJ524469:SHJ524568 RXN524469:RXN524568 RNR524469:RNR524568 RDV524469:RDV524568 QTZ524469:QTZ524568 QKD524469:QKD524568 QAH524469:QAH524568 PQL524469:PQL524568 PGP524469:PGP524568 OWT524469:OWT524568 OMX524469:OMX524568 ODB524469:ODB524568 NTF524469:NTF524568 NJJ524469:NJJ524568 MZN524469:MZN524568 MPR524469:MPR524568 MFV524469:MFV524568 LVZ524469:LVZ524568 LMD524469:LMD524568 LCH524469:LCH524568 KSL524469:KSL524568 KIP524469:KIP524568 JYT524469:JYT524568 JOX524469:JOX524568 JFB524469:JFB524568 IVF524469:IVF524568 ILJ524469:ILJ524568 IBN524469:IBN524568 HRR524469:HRR524568 HHV524469:HHV524568 GXZ524469:GXZ524568 GOD524469:GOD524568 GEH524469:GEH524568 FUL524469:FUL524568 FKP524469:FKP524568 FAT524469:FAT524568 EQX524469:EQX524568 EHB524469:EHB524568 DXF524469:DXF524568 DNJ524469:DNJ524568 DDN524469:DDN524568 CTR524469:CTR524568 CJV524469:CJV524568 BZZ524469:BZZ524568 BQD524469:BQD524568 BGH524469:BGH524568 AWL524469:AWL524568 AMP524469:AMP524568 ACT524469:ACT524568 SX524469:SX524568 JB524469:JB524568 E524469:F524568 WVN458933:WVN459032 WLR458933:WLR459032 WBV458933:WBV459032 VRZ458933:VRZ459032 VID458933:VID459032 UYH458933:UYH459032 UOL458933:UOL459032 UEP458933:UEP459032 TUT458933:TUT459032 TKX458933:TKX459032 TBB458933:TBB459032 SRF458933:SRF459032 SHJ458933:SHJ459032 RXN458933:RXN459032 RNR458933:RNR459032 RDV458933:RDV459032 QTZ458933:QTZ459032 QKD458933:QKD459032 QAH458933:QAH459032 PQL458933:PQL459032 PGP458933:PGP459032 OWT458933:OWT459032 OMX458933:OMX459032 ODB458933:ODB459032 NTF458933:NTF459032 NJJ458933:NJJ459032 MZN458933:MZN459032 MPR458933:MPR459032 MFV458933:MFV459032 LVZ458933:LVZ459032 LMD458933:LMD459032 LCH458933:LCH459032 KSL458933:KSL459032 KIP458933:KIP459032 JYT458933:JYT459032 JOX458933:JOX459032 JFB458933:JFB459032 IVF458933:IVF459032 ILJ458933:ILJ459032 IBN458933:IBN459032 HRR458933:HRR459032 HHV458933:HHV459032 GXZ458933:GXZ459032 GOD458933:GOD459032 GEH458933:GEH459032 FUL458933:FUL459032 FKP458933:FKP459032 FAT458933:FAT459032 EQX458933:EQX459032 EHB458933:EHB459032 DXF458933:DXF459032 DNJ458933:DNJ459032 DDN458933:DDN459032 CTR458933:CTR459032 CJV458933:CJV459032 BZZ458933:BZZ459032 BQD458933:BQD459032 BGH458933:BGH459032 AWL458933:AWL459032 AMP458933:AMP459032 ACT458933:ACT459032 SX458933:SX459032 JB458933:JB459032 E458933:F459032 WVN393397:WVN393496 WLR393397:WLR393496 WBV393397:WBV393496 VRZ393397:VRZ393496 VID393397:VID393496 UYH393397:UYH393496 UOL393397:UOL393496 UEP393397:UEP393496 TUT393397:TUT393496 TKX393397:TKX393496 TBB393397:TBB393496 SRF393397:SRF393496 SHJ393397:SHJ393496 RXN393397:RXN393496 RNR393397:RNR393496 RDV393397:RDV393496 QTZ393397:QTZ393496 QKD393397:QKD393496 QAH393397:QAH393496 PQL393397:PQL393496 PGP393397:PGP393496 OWT393397:OWT393496 OMX393397:OMX393496 ODB393397:ODB393496 NTF393397:NTF393496 NJJ393397:NJJ393496 MZN393397:MZN393496 MPR393397:MPR393496 MFV393397:MFV393496 LVZ393397:LVZ393496 LMD393397:LMD393496 LCH393397:LCH393496 KSL393397:KSL393496 KIP393397:KIP393496 JYT393397:JYT393496 JOX393397:JOX393496 JFB393397:JFB393496 IVF393397:IVF393496 ILJ393397:ILJ393496 IBN393397:IBN393496 HRR393397:HRR393496 HHV393397:HHV393496 GXZ393397:GXZ393496 GOD393397:GOD393496 GEH393397:GEH393496 FUL393397:FUL393496 FKP393397:FKP393496 FAT393397:FAT393496 EQX393397:EQX393496 EHB393397:EHB393496 DXF393397:DXF393496 DNJ393397:DNJ393496 DDN393397:DDN393496 CTR393397:CTR393496 CJV393397:CJV393496 BZZ393397:BZZ393496 BQD393397:BQD393496 BGH393397:BGH393496 AWL393397:AWL393496 AMP393397:AMP393496 ACT393397:ACT393496 SX393397:SX393496 JB393397:JB393496 E393397:F393496 WVN327861:WVN327960 WLR327861:WLR327960 WBV327861:WBV327960 VRZ327861:VRZ327960 VID327861:VID327960 UYH327861:UYH327960 UOL327861:UOL327960 UEP327861:UEP327960 TUT327861:TUT327960 TKX327861:TKX327960 TBB327861:TBB327960 SRF327861:SRF327960 SHJ327861:SHJ327960 RXN327861:RXN327960 RNR327861:RNR327960 RDV327861:RDV327960 QTZ327861:QTZ327960 QKD327861:QKD327960 QAH327861:QAH327960 PQL327861:PQL327960 PGP327861:PGP327960 OWT327861:OWT327960 OMX327861:OMX327960 ODB327861:ODB327960 NTF327861:NTF327960 NJJ327861:NJJ327960 MZN327861:MZN327960 MPR327861:MPR327960 MFV327861:MFV327960 LVZ327861:LVZ327960 LMD327861:LMD327960 LCH327861:LCH327960 KSL327861:KSL327960 KIP327861:KIP327960 JYT327861:JYT327960 JOX327861:JOX327960 JFB327861:JFB327960 IVF327861:IVF327960 ILJ327861:ILJ327960 IBN327861:IBN327960 HRR327861:HRR327960 HHV327861:HHV327960 GXZ327861:GXZ327960 GOD327861:GOD327960 GEH327861:GEH327960 FUL327861:FUL327960 FKP327861:FKP327960 FAT327861:FAT327960 EQX327861:EQX327960 EHB327861:EHB327960 DXF327861:DXF327960 DNJ327861:DNJ327960 DDN327861:DDN327960 CTR327861:CTR327960 CJV327861:CJV327960 BZZ327861:BZZ327960 BQD327861:BQD327960 BGH327861:BGH327960 AWL327861:AWL327960 AMP327861:AMP327960 ACT327861:ACT327960 SX327861:SX327960 JB327861:JB327960 E327861:F327960 WVN262325:WVN262424 WLR262325:WLR262424 WBV262325:WBV262424 VRZ262325:VRZ262424 VID262325:VID262424 UYH262325:UYH262424 UOL262325:UOL262424 UEP262325:UEP262424 TUT262325:TUT262424 TKX262325:TKX262424 TBB262325:TBB262424 SRF262325:SRF262424 SHJ262325:SHJ262424 RXN262325:RXN262424 RNR262325:RNR262424 RDV262325:RDV262424 QTZ262325:QTZ262424 QKD262325:QKD262424 QAH262325:QAH262424 PQL262325:PQL262424 PGP262325:PGP262424 OWT262325:OWT262424 OMX262325:OMX262424 ODB262325:ODB262424 NTF262325:NTF262424 NJJ262325:NJJ262424 MZN262325:MZN262424 MPR262325:MPR262424 MFV262325:MFV262424 LVZ262325:LVZ262424 LMD262325:LMD262424 LCH262325:LCH262424 KSL262325:KSL262424 KIP262325:KIP262424 JYT262325:JYT262424 JOX262325:JOX262424 JFB262325:JFB262424 IVF262325:IVF262424 ILJ262325:ILJ262424 IBN262325:IBN262424 HRR262325:HRR262424 HHV262325:HHV262424 GXZ262325:GXZ262424 GOD262325:GOD262424 GEH262325:GEH262424 FUL262325:FUL262424 FKP262325:FKP262424 FAT262325:FAT262424 EQX262325:EQX262424 EHB262325:EHB262424 DXF262325:DXF262424 DNJ262325:DNJ262424 DDN262325:DDN262424 CTR262325:CTR262424 CJV262325:CJV262424 BZZ262325:BZZ262424 BQD262325:BQD262424 BGH262325:BGH262424 AWL262325:AWL262424 AMP262325:AMP262424 ACT262325:ACT262424 SX262325:SX262424 JB262325:JB262424 E262325:F262424 WVN196789:WVN196888 WLR196789:WLR196888 WBV196789:WBV196888 VRZ196789:VRZ196888 VID196789:VID196888 UYH196789:UYH196888 UOL196789:UOL196888 UEP196789:UEP196888 TUT196789:TUT196888 TKX196789:TKX196888 TBB196789:TBB196888 SRF196789:SRF196888 SHJ196789:SHJ196888 RXN196789:RXN196888 RNR196789:RNR196888 RDV196789:RDV196888 QTZ196789:QTZ196888 QKD196789:QKD196888 QAH196789:QAH196888 PQL196789:PQL196888 PGP196789:PGP196888 OWT196789:OWT196888 OMX196789:OMX196888 ODB196789:ODB196888 NTF196789:NTF196888 NJJ196789:NJJ196888 MZN196789:MZN196888 MPR196789:MPR196888 MFV196789:MFV196888 LVZ196789:LVZ196888 LMD196789:LMD196888 LCH196789:LCH196888 KSL196789:KSL196888 KIP196789:KIP196888 JYT196789:JYT196888 JOX196789:JOX196888 JFB196789:JFB196888 IVF196789:IVF196888 ILJ196789:ILJ196888 IBN196789:IBN196888 HRR196789:HRR196888 HHV196789:HHV196888 GXZ196789:GXZ196888 GOD196789:GOD196888 GEH196789:GEH196888 FUL196789:FUL196888 FKP196789:FKP196888 FAT196789:FAT196888 EQX196789:EQX196888 EHB196789:EHB196888 DXF196789:DXF196888 DNJ196789:DNJ196888 DDN196789:DDN196888 CTR196789:CTR196888 CJV196789:CJV196888 BZZ196789:BZZ196888 BQD196789:BQD196888 BGH196789:BGH196888 AWL196789:AWL196888 AMP196789:AMP196888 ACT196789:ACT196888 SX196789:SX196888 JB196789:JB196888 E196789:F196888 WVN131253:WVN131352 WLR131253:WLR131352 WBV131253:WBV131352 VRZ131253:VRZ131352 VID131253:VID131352 UYH131253:UYH131352 UOL131253:UOL131352 UEP131253:UEP131352 TUT131253:TUT131352 TKX131253:TKX131352 TBB131253:TBB131352 SRF131253:SRF131352 SHJ131253:SHJ131352 RXN131253:RXN131352 RNR131253:RNR131352 RDV131253:RDV131352 QTZ131253:QTZ131352 QKD131253:QKD131352 QAH131253:QAH131352 PQL131253:PQL131352 PGP131253:PGP131352 OWT131253:OWT131352 OMX131253:OMX131352 ODB131253:ODB131352 NTF131253:NTF131352 NJJ131253:NJJ131352 MZN131253:MZN131352 MPR131253:MPR131352 MFV131253:MFV131352 LVZ131253:LVZ131352 LMD131253:LMD131352 LCH131253:LCH131352 KSL131253:KSL131352 KIP131253:KIP131352 JYT131253:JYT131352 JOX131253:JOX131352 JFB131253:JFB131352 IVF131253:IVF131352 ILJ131253:ILJ131352 IBN131253:IBN131352 HRR131253:HRR131352 HHV131253:HHV131352 GXZ131253:GXZ131352 GOD131253:GOD131352 GEH131253:GEH131352 FUL131253:FUL131352 FKP131253:FKP131352 FAT131253:FAT131352 EQX131253:EQX131352 EHB131253:EHB131352 DXF131253:DXF131352 DNJ131253:DNJ131352 DDN131253:DDN131352 CTR131253:CTR131352 CJV131253:CJV131352 BZZ131253:BZZ131352 BQD131253:BQD131352 BGH131253:BGH131352 AWL131253:AWL131352 AMP131253:AMP131352 ACT131253:ACT131352 SX131253:SX131352 JB131253:JB131352 E131253:F131352 WVN65717:WVN65816 WLR65717:WLR65816 WBV65717:WBV65816 VRZ65717:VRZ65816 VID65717:VID65816 UYH65717:UYH65816 UOL65717:UOL65816 UEP65717:UEP65816 TUT65717:TUT65816 TKX65717:TKX65816 TBB65717:TBB65816 SRF65717:SRF65816 SHJ65717:SHJ65816 RXN65717:RXN65816 RNR65717:RNR65816 RDV65717:RDV65816 QTZ65717:QTZ65816 QKD65717:QKD65816 QAH65717:QAH65816 PQL65717:PQL65816 PGP65717:PGP65816 OWT65717:OWT65816 OMX65717:OMX65816 ODB65717:ODB65816 NTF65717:NTF65816 NJJ65717:NJJ65816 MZN65717:MZN65816 MPR65717:MPR65816 MFV65717:MFV65816 LVZ65717:LVZ65816 LMD65717:LMD65816 LCH65717:LCH65816 KSL65717:KSL65816 KIP65717:KIP65816 JYT65717:JYT65816 JOX65717:JOX65816 JFB65717:JFB65816 IVF65717:IVF65816 ILJ65717:ILJ65816 IBN65717:IBN65816 HRR65717:HRR65816 HHV65717:HHV65816 GXZ65717:GXZ65816 GOD65717:GOD65816 GEH65717:GEH65816 FUL65717:FUL65816 FKP65717:FKP65816 FAT65717:FAT65816 EQX65717:EQX65816 EHB65717:EHB65816 DXF65717:DXF65816 DNJ65717:DNJ65816 DDN65717:DDN65816 CTR65717:CTR65816 CJV65717:CJV65816 BZZ65717:BZZ65816 BQD65717:BQD65816 BGH65717:BGH65816 AWL65717:AWL65816 AMP65717:AMP65816 ACT65717:ACT65816 SX65717:SX65816 JB65717:JB65816 E65717:F65816 JB81:JB280 ACT81:ACT280 AMP81:AMP280 AWL81:AWL280 BGH81:BGH280 BQD81:BQD280 BZZ81:BZZ280 CJV81:CJV280 CTR81:CTR280 DDN81:DDN280 DNJ81:DNJ280 DXF81:DXF280 EHB81:EHB280 EQX81:EQX280 FAT81:FAT280 FKP81:FKP280 FUL81:FUL280 GEH81:GEH280 GOD81:GOD280 GXZ81:GXZ280 HHV81:HHV280 HRR81:HRR280 IBN81:IBN280 ILJ81:ILJ280 IVF81:IVF280 JFB81:JFB280 JOX81:JOX280 JYT81:JYT280 KIP81:KIP280 KSL81:KSL280 LCH81:LCH280 LMD81:LMD280 LVZ81:LVZ280 MFV81:MFV280 MPR81:MPR280 MZN81:MZN280 NJJ81:NJJ280 NTF81:NTF280 ODB81:ODB280 OMX81:OMX280 OWT81:OWT280 PGP81:PGP280 PQL81:PQL280 QAH81:QAH280 QKD81:QKD280 QTZ81:QTZ280 RDV81:RDV280 RNR81:RNR280 RXN81:RXN280 SHJ81:SHJ280 SRF81:SRF280 TBB81:TBB280 TKX81:TKX280 TUT81:TUT280 UEP81:UEP280 UOL81:UOL280 UYH81:UYH280 VID81:VID280 VRZ81:VRZ280 WBV81:WBV280" xr:uid="{F472C7AF-4324-42DE-9908-AFE19D4CC93C}">
      <formula1>$M$1:$M$61</formula1>
    </dataValidation>
    <dataValidation type="list" allowBlank="1" showInputMessage="1" showErrorMessage="1" sqref="D68:D75 WVL983208:WVL983215 WLP983208:WLP983215 WBT983208:WBT983215 VRX983208:VRX983215 VIB983208:VIB983215 UYF983208:UYF983215 UOJ983208:UOJ983215 UEN983208:UEN983215 TUR983208:TUR983215 TKV983208:TKV983215 TAZ983208:TAZ983215 SRD983208:SRD983215 SHH983208:SHH983215 RXL983208:RXL983215 RNP983208:RNP983215 RDT983208:RDT983215 QTX983208:QTX983215 QKB983208:QKB983215 QAF983208:QAF983215 PQJ983208:PQJ983215 PGN983208:PGN983215 OWR983208:OWR983215 OMV983208:OMV983215 OCZ983208:OCZ983215 NTD983208:NTD983215 NJH983208:NJH983215 MZL983208:MZL983215 MPP983208:MPP983215 MFT983208:MFT983215 LVX983208:LVX983215 LMB983208:LMB983215 LCF983208:LCF983215 KSJ983208:KSJ983215 KIN983208:KIN983215 JYR983208:JYR983215 JOV983208:JOV983215 JEZ983208:JEZ983215 IVD983208:IVD983215 ILH983208:ILH983215 IBL983208:IBL983215 HRP983208:HRP983215 HHT983208:HHT983215 GXX983208:GXX983215 GOB983208:GOB983215 GEF983208:GEF983215 FUJ983208:FUJ983215 FKN983208:FKN983215 FAR983208:FAR983215 EQV983208:EQV983215 EGZ983208:EGZ983215 DXD983208:DXD983215 DNH983208:DNH983215 DDL983208:DDL983215 CTP983208:CTP983215 CJT983208:CJT983215 BZX983208:BZX983215 BQB983208:BQB983215 BGF983208:BGF983215 AWJ983208:AWJ983215 AMN983208:AMN983215 ACR983208:ACR983215 SV983208:SV983215 IZ983208:IZ983215 C983208:C983215 WVL917672:WVL917679 WLP917672:WLP917679 WBT917672:WBT917679 VRX917672:VRX917679 VIB917672:VIB917679 UYF917672:UYF917679 UOJ917672:UOJ917679 UEN917672:UEN917679 TUR917672:TUR917679 TKV917672:TKV917679 TAZ917672:TAZ917679 SRD917672:SRD917679 SHH917672:SHH917679 RXL917672:RXL917679 RNP917672:RNP917679 RDT917672:RDT917679 QTX917672:QTX917679 QKB917672:QKB917679 QAF917672:QAF917679 PQJ917672:PQJ917679 PGN917672:PGN917679 OWR917672:OWR917679 OMV917672:OMV917679 OCZ917672:OCZ917679 NTD917672:NTD917679 NJH917672:NJH917679 MZL917672:MZL917679 MPP917672:MPP917679 MFT917672:MFT917679 LVX917672:LVX917679 LMB917672:LMB917679 LCF917672:LCF917679 KSJ917672:KSJ917679 KIN917672:KIN917679 JYR917672:JYR917679 JOV917672:JOV917679 JEZ917672:JEZ917679 IVD917672:IVD917679 ILH917672:ILH917679 IBL917672:IBL917679 HRP917672:HRP917679 HHT917672:HHT917679 GXX917672:GXX917679 GOB917672:GOB917679 GEF917672:GEF917679 FUJ917672:FUJ917679 FKN917672:FKN917679 FAR917672:FAR917679 EQV917672:EQV917679 EGZ917672:EGZ917679 DXD917672:DXD917679 DNH917672:DNH917679 DDL917672:DDL917679 CTP917672:CTP917679 CJT917672:CJT917679 BZX917672:BZX917679 BQB917672:BQB917679 BGF917672:BGF917679 AWJ917672:AWJ917679 AMN917672:AMN917679 ACR917672:ACR917679 SV917672:SV917679 IZ917672:IZ917679 C917672:C917679 WVL852136:WVL852143 WLP852136:WLP852143 WBT852136:WBT852143 VRX852136:VRX852143 VIB852136:VIB852143 UYF852136:UYF852143 UOJ852136:UOJ852143 UEN852136:UEN852143 TUR852136:TUR852143 TKV852136:TKV852143 TAZ852136:TAZ852143 SRD852136:SRD852143 SHH852136:SHH852143 RXL852136:RXL852143 RNP852136:RNP852143 RDT852136:RDT852143 QTX852136:QTX852143 QKB852136:QKB852143 QAF852136:QAF852143 PQJ852136:PQJ852143 PGN852136:PGN852143 OWR852136:OWR852143 OMV852136:OMV852143 OCZ852136:OCZ852143 NTD852136:NTD852143 NJH852136:NJH852143 MZL852136:MZL852143 MPP852136:MPP852143 MFT852136:MFT852143 LVX852136:LVX852143 LMB852136:LMB852143 LCF852136:LCF852143 KSJ852136:KSJ852143 KIN852136:KIN852143 JYR852136:JYR852143 JOV852136:JOV852143 JEZ852136:JEZ852143 IVD852136:IVD852143 ILH852136:ILH852143 IBL852136:IBL852143 HRP852136:HRP852143 HHT852136:HHT852143 GXX852136:GXX852143 GOB852136:GOB852143 GEF852136:GEF852143 FUJ852136:FUJ852143 FKN852136:FKN852143 FAR852136:FAR852143 EQV852136:EQV852143 EGZ852136:EGZ852143 DXD852136:DXD852143 DNH852136:DNH852143 DDL852136:DDL852143 CTP852136:CTP852143 CJT852136:CJT852143 BZX852136:BZX852143 BQB852136:BQB852143 BGF852136:BGF852143 AWJ852136:AWJ852143 AMN852136:AMN852143 ACR852136:ACR852143 SV852136:SV852143 IZ852136:IZ852143 C852136:C852143 WVL786600:WVL786607 WLP786600:WLP786607 WBT786600:WBT786607 VRX786600:VRX786607 VIB786600:VIB786607 UYF786600:UYF786607 UOJ786600:UOJ786607 UEN786600:UEN786607 TUR786600:TUR786607 TKV786600:TKV786607 TAZ786600:TAZ786607 SRD786600:SRD786607 SHH786600:SHH786607 RXL786600:RXL786607 RNP786600:RNP786607 RDT786600:RDT786607 QTX786600:QTX786607 QKB786600:QKB786607 QAF786600:QAF786607 PQJ786600:PQJ786607 PGN786600:PGN786607 OWR786600:OWR786607 OMV786600:OMV786607 OCZ786600:OCZ786607 NTD786600:NTD786607 NJH786600:NJH786607 MZL786600:MZL786607 MPP786600:MPP786607 MFT786600:MFT786607 LVX786600:LVX786607 LMB786600:LMB786607 LCF786600:LCF786607 KSJ786600:KSJ786607 KIN786600:KIN786607 JYR786600:JYR786607 JOV786600:JOV786607 JEZ786600:JEZ786607 IVD786600:IVD786607 ILH786600:ILH786607 IBL786600:IBL786607 HRP786600:HRP786607 HHT786600:HHT786607 GXX786600:GXX786607 GOB786600:GOB786607 GEF786600:GEF786607 FUJ786600:FUJ786607 FKN786600:FKN786607 FAR786600:FAR786607 EQV786600:EQV786607 EGZ786600:EGZ786607 DXD786600:DXD786607 DNH786600:DNH786607 DDL786600:DDL786607 CTP786600:CTP786607 CJT786600:CJT786607 BZX786600:BZX786607 BQB786600:BQB786607 BGF786600:BGF786607 AWJ786600:AWJ786607 AMN786600:AMN786607 ACR786600:ACR786607 SV786600:SV786607 IZ786600:IZ786607 C786600:C786607 WVL721064:WVL721071 WLP721064:WLP721071 WBT721064:WBT721071 VRX721064:VRX721071 VIB721064:VIB721071 UYF721064:UYF721071 UOJ721064:UOJ721071 UEN721064:UEN721071 TUR721064:TUR721071 TKV721064:TKV721071 TAZ721064:TAZ721071 SRD721064:SRD721071 SHH721064:SHH721071 RXL721064:RXL721071 RNP721064:RNP721071 RDT721064:RDT721071 QTX721064:QTX721071 QKB721064:QKB721071 QAF721064:QAF721071 PQJ721064:PQJ721071 PGN721064:PGN721071 OWR721064:OWR721071 OMV721064:OMV721071 OCZ721064:OCZ721071 NTD721064:NTD721071 NJH721064:NJH721071 MZL721064:MZL721071 MPP721064:MPP721071 MFT721064:MFT721071 LVX721064:LVX721071 LMB721064:LMB721071 LCF721064:LCF721071 KSJ721064:KSJ721071 KIN721064:KIN721071 JYR721064:JYR721071 JOV721064:JOV721071 JEZ721064:JEZ721071 IVD721064:IVD721071 ILH721064:ILH721071 IBL721064:IBL721071 HRP721064:HRP721071 HHT721064:HHT721071 GXX721064:GXX721071 GOB721064:GOB721071 GEF721064:GEF721071 FUJ721064:FUJ721071 FKN721064:FKN721071 FAR721064:FAR721071 EQV721064:EQV721071 EGZ721064:EGZ721071 DXD721064:DXD721071 DNH721064:DNH721071 DDL721064:DDL721071 CTP721064:CTP721071 CJT721064:CJT721071 BZX721064:BZX721071 BQB721064:BQB721071 BGF721064:BGF721071 AWJ721064:AWJ721071 AMN721064:AMN721071 ACR721064:ACR721071 SV721064:SV721071 IZ721064:IZ721071 C721064:C721071 WVL655528:WVL655535 WLP655528:WLP655535 WBT655528:WBT655535 VRX655528:VRX655535 VIB655528:VIB655535 UYF655528:UYF655535 UOJ655528:UOJ655535 UEN655528:UEN655535 TUR655528:TUR655535 TKV655528:TKV655535 TAZ655528:TAZ655535 SRD655528:SRD655535 SHH655528:SHH655535 RXL655528:RXL655535 RNP655528:RNP655535 RDT655528:RDT655535 QTX655528:QTX655535 QKB655528:QKB655535 QAF655528:QAF655535 PQJ655528:PQJ655535 PGN655528:PGN655535 OWR655528:OWR655535 OMV655528:OMV655535 OCZ655528:OCZ655535 NTD655528:NTD655535 NJH655528:NJH655535 MZL655528:MZL655535 MPP655528:MPP655535 MFT655528:MFT655535 LVX655528:LVX655535 LMB655528:LMB655535 LCF655528:LCF655535 KSJ655528:KSJ655535 KIN655528:KIN655535 JYR655528:JYR655535 JOV655528:JOV655535 JEZ655528:JEZ655535 IVD655528:IVD655535 ILH655528:ILH655535 IBL655528:IBL655535 HRP655528:HRP655535 HHT655528:HHT655535 GXX655528:GXX655535 GOB655528:GOB655535 GEF655528:GEF655535 FUJ655528:FUJ655535 FKN655528:FKN655535 FAR655528:FAR655535 EQV655528:EQV655535 EGZ655528:EGZ655535 DXD655528:DXD655535 DNH655528:DNH655535 DDL655528:DDL655535 CTP655528:CTP655535 CJT655528:CJT655535 BZX655528:BZX655535 BQB655528:BQB655535 BGF655528:BGF655535 AWJ655528:AWJ655535 AMN655528:AMN655535 ACR655528:ACR655535 SV655528:SV655535 IZ655528:IZ655535 C655528:C655535 WVL589992:WVL589999 WLP589992:WLP589999 WBT589992:WBT589999 VRX589992:VRX589999 VIB589992:VIB589999 UYF589992:UYF589999 UOJ589992:UOJ589999 UEN589992:UEN589999 TUR589992:TUR589999 TKV589992:TKV589999 TAZ589992:TAZ589999 SRD589992:SRD589999 SHH589992:SHH589999 RXL589992:RXL589999 RNP589992:RNP589999 RDT589992:RDT589999 QTX589992:QTX589999 QKB589992:QKB589999 QAF589992:QAF589999 PQJ589992:PQJ589999 PGN589992:PGN589999 OWR589992:OWR589999 OMV589992:OMV589999 OCZ589992:OCZ589999 NTD589992:NTD589999 NJH589992:NJH589999 MZL589992:MZL589999 MPP589992:MPP589999 MFT589992:MFT589999 LVX589992:LVX589999 LMB589992:LMB589999 LCF589992:LCF589999 KSJ589992:KSJ589999 KIN589992:KIN589999 JYR589992:JYR589999 JOV589992:JOV589999 JEZ589992:JEZ589999 IVD589992:IVD589999 ILH589992:ILH589999 IBL589992:IBL589999 HRP589992:HRP589999 HHT589992:HHT589999 GXX589992:GXX589999 GOB589992:GOB589999 GEF589992:GEF589999 FUJ589992:FUJ589999 FKN589992:FKN589999 FAR589992:FAR589999 EQV589992:EQV589999 EGZ589992:EGZ589999 DXD589992:DXD589999 DNH589992:DNH589999 DDL589992:DDL589999 CTP589992:CTP589999 CJT589992:CJT589999 BZX589992:BZX589999 BQB589992:BQB589999 BGF589992:BGF589999 AWJ589992:AWJ589999 AMN589992:AMN589999 ACR589992:ACR589999 SV589992:SV589999 IZ589992:IZ589999 C589992:C589999 WVL524456:WVL524463 WLP524456:WLP524463 WBT524456:WBT524463 VRX524456:VRX524463 VIB524456:VIB524463 UYF524456:UYF524463 UOJ524456:UOJ524463 UEN524456:UEN524463 TUR524456:TUR524463 TKV524456:TKV524463 TAZ524456:TAZ524463 SRD524456:SRD524463 SHH524456:SHH524463 RXL524456:RXL524463 RNP524456:RNP524463 RDT524456:RDT524463 QTX524456:QTX524463 QKB524456:QKB524463 QAF524456:QAF524463 PQJ524456:PQJ524463 PGN524456:PGN524463 OWR524456:OWR524463 OMV524456:OMV524463 OCZ524456:OCZ524463 NTD524456:NTD524463 NJH524456:NJH524463 MZL524456:MZL524463 MPP524456:MPP524463 MFT524456:MFT524463 LVX524456:LVX524463 LMB524456:LMB524463 LCF524456:LCF524463 KSJ524456:KSJ524463 KIN524456:KIN524463 JYR524456:JYR524463 JOV524456:JOV524463 JEZ524456:JEZ524463 IVD524456:IVD524463 ILH524456:ILH524463 IBL524456:IBL524463 HRP524456:HRP524463 HHT524456:HHT524463 GXX524456:GXX524463 GOB524456:GOB524463 GEF524456:GEF524463 FUJ524456:FUJ524463 FKN524456:FKN524463 FAR524456:FAR524463 EQV524456:EQV524463 EGZ524456:EGZ524463 DXD524456:DXD524463 DNH524456:DNH524463 DDL524456:DDL524463 CTP524456:CTP524463 CJT524456:CJT524463 BZX524456:BZX524463 BQB524456:BQB524463 BGF524456:BGF524463 AWJ524456:AWJ524463 AMN524456:AMN524463 ACR524456:ACR524463 SV524456:SV524463 IZ524456:IZ524463 C524456:C524463 WVL458920:WVL458927 WLP458920:WLP458927 WBT458920:WBT458927 VRX458920:VRX458927 VIB458920:VIB458927 UYF458920:UYF458927 UOJ458920:UOJ458927 UEN458920:UEN458927 TUR458920:TUR458927 TKV458920:TKV458927 TAZ458920:TAZ458927 SRD458920:SRD458927 SHH458920:SHH458927 RXL458920:RXL458927 RNP458920:RNP458927 RDT458920:RDT458927 QTX458920:QTX458927 QKB458920:QKB458927 QAF458920:QAF458927 PQJ458920:PQJ458927 PGN458920:PGN458927 OWR458920:OWR458927 OMV458920:OMV458927 OCZ458920:OCZ458927 NTD458920:NTD458927 NJH458920:NJH458927 MZL458920:MZL458927 MPP458920:MPP458927 MFT458920:MFT458927 LVX458920:LVX458927 LMB458920:LMB458927 LCF458920:LCF458927 KSJ458920:KSJ458927 KIN458920:KIN458927 JYR458920:JYR458927 JOV458920:JOV458927 JEZ458920:JEZ458927 IVD458920:IVD458927 ILH458920:ILH458927 IBL458920:IBL458927 HRP458920:HRP458927 HHT458920:HHT458927 GXX458920:GXX458927 GOB458920:GOB458927 GEF458920:GEF458927 FUJ458920:FUJ458927 FKN458920:FKN458927 FAR458920:FAR458927 EQV458920:EQV458927 EGZ458920:EGZ458927 DXD458920:DXD458927 DNH458920:DNH458927 DDL458920:DDL458927 CTP458920:CTP458927 CJT458920:CJT458927 BZX458920:BZX458927 BQB458920:BQB458927 BGF458920:BGF458927 AWJ458920:AWJ458927 AMN458920:AMN458927 ACR458920:ACR458927 SV458920:SV458927 IZ458920:IZ458927 C458920:C458927 WVL393384:WVL393391 WLP393384:WLP393391 WBT393384:WBT393391 VRX393384:VRX393391 VIB393384:VIB393391 UYF393384:UYF393391 UOJ393384:UOJ393391 UEN393384:UEN393391 TUR393384:TUR393391 TKV393384:TKV393391 TAZ393384:TAZ393391 SRD393384:SRD393391 SHH393384:SHH393391 RXL393384:RXL393391 RNP393384:RNP393391 RDT393384:RDT393391 QTX393384:QTX393391 QKB393384:QKB393391 QAF393384:QAF393391 PQJ393384:PQJ393391 PGN393384:PGN393391 OWR393384:OWR393391 OMV393384:OMV393391 OCZ393384:OCZ393391 NTD393384:NTD393391 NJH393384:NJH393391 MZL393384:MZL393391 MPP393384:MPP393391 MFT393384:MFT393391 LVX393384:LVX393391 LMB393384:LMB393391 LCF393384:LCF393391 KSJ393384:KSJ393391 KIN393384:KIN393391 JYR393384:JYR393391 JOV393384:JOV393391 JEZ393384:JEZ393391 IVD393384:IVD393391 ILH393384:ILH393391 IBL393384:IBL393391 HRP393384:HRP393391 HHT393384:HHT393391 GXX393384:GXX393391 GOB393384:GOB393391 GEF393384:GEF393391 FUJ393384:FUJ393391 FKN393384:FKN393391 FAR393384:FAR393391 EQV393384:EQV393391 EGZ393384:EGZ393391 DXD393384:DXD393391 DNH393384:DNH393391 DDL393384:DDL393391 CTP393384:CTP393391 CJT393384:CJT393391 BZX393384:BZX393391 BQB393384:BQB393391 BGF393384:BGF393391 AWJ393384:AWJ393391 AMN393384:AMN393391 ACR393384:ACR393391 SV393384:SV393391 IZ393384:IZ393391 C393384:C393391 WVL327848:WVL327855 WLP327848:WLP327855 WBT327848:WBT327855 VRX327848:VRX327855 VIB327848:VIB327855 UYF327848:UYF327855 UOJ327848:UOJ327855 UEN327848:UEN327855 TUR327848:TUR327855 TKV327848:TKV327855 TAZ327848:TAZ327855 SRD327848:SRD327855 SHH327848:SHH327855 RXL327848:RXL327855 RNP327848:RNP327855 RDT327848:RDT327855 QTX327848:QTX327855 QKB327848:QKB327855 QAF327848:QAF327855 PQJ327848:PQJ327855 PGN327848:PGN327855 OWR327848:OWR327855 OMV327848:OMV327855 OCZ327848:OCZ327855 NTD327848:NTD327855 NJH327848:NJH327855 MZL327848:MZL327855 MPP327848:MPP327855 MFT327848:MFT327855 LVX327848:LVX327855 LMB327848:LMB327855 LCF327848:LCF327855 KSJ327848:KSJ327855 KIN327848:KIN327855 JYR327848:JYR327855 JOV327848:JOV327855 JEZ327848:JEZ327855 IVD327848:IVD327855 ILH327848:ILH327855 IBL327848:IBL327855 HRP327848:HRP327855 HHT327848:HHT327855 GXX327848:GXX327855 GOB327848:GOB327855 GEF327848:GEF327855 FUJ327848:FUJ327855 FKN327848:FKN327855 FAR327848:FAR327855 EQV327848:EQV327855 EGZ327848:EGZ327855 DXD327848:DXD327855 DNH327848:DNH327855 DDL327848:DDL327855 CTP327848:CTP327855 CJT327848:CJT327855 BZX327848:BZX327855 BQB327848:BQB327855 BGF327848:BGF327855 AWJ327848:AWJ327855 AMN327848:AMN327855 ACR327848:ACR327855 SV327848:SV327855 IZ327848:IZ327855 C327848:C327855 WVL262312:WVL262319 WLP262312:WLP262319 WBT262312:WBT262319 VRX262312:VRX262319 VIB262312:VIB262319 UYF262312:UYF262319 UOJ262312:UOJ262319 UEN262312:UEN262319 TUR262312:TUR262319 TKV262312:TKV262319 TAZ262312:TAZ262319 SRD262312:SRD262319 SHH262312:SHH262319 RXL262312:RXL262319 RNP262312:RNP262319 RDT262312:RDT262319 QTX262312:QTX262319 QKB262312:QKB262319 QAF262312:QAF262319 PQJ262312:PQJ262319 PGN262312:PGN262319 OWR262312:OWR262319 OMV262312:OMV262319 OCZ262312:OCZ262319 NTD262312:NTD262319 NJH262312:NJH262319 MZL262312:MZL262319 MPP262312:MPP262319 MFT262312:MFT262319 LVX262312:LVX262319 LMB262312:LMB262319 LCF262312:LCF262319 KSJ262312:KSJ262319 KIN262312:KIN262319 JYR262312:JYR262319 JOV262312:JOV262319 JEZ262312:JEZ262319 IVD262312:IVD262319 ILH262312:ILH262319 IBL262312:IBL262319 HRP262312:HRP262319 HHT262312:HHT262319 GXX262312:GXX262319 GOB262312:GOB262319 GEF262312:GEF262319 FUJ262312:FUJ262319 FKN262312:FKN262319 FAR262312:FAR262319 EQV262312:EQV262319 EGZ262312:EGZ262319 DXD262312:DXD262319 DNH262312:DNH262319 DDL262312:DDL262319 CTP262312:CTP262319 CJT262312:CJT262319 BZX262312:BZX262319 BQB262312:BQB262319 BGF262312:BGF262319 AWJ262312:AWJ262319 AMN262312:AMN262319 ACR262312:ACR262319 SV262312:SV262319 IZ262312:IZ262319 C262312:C262319 WVL196776:WVL196783 WLP196776:WLP196783 WBT196776:WBT196783 VRX196776:VRX196783 VIB196776:VIB196783 UYF196776:UYF196783 UOJ196776:UOJ196783 UEN196776:UEN196783 TUR196776:TUR196783 TKV196776:TKV196783 TAZ196776:TAZ196783 SRD196776:SRD196783 SHH196776:SHH196783 RXL196776:RXL196783 RNP196776:RNP196783 RDT196776:RDT196783 QTX196776:QTX196783 QKB196776:QKB196783 QAF196776:QAF196783 PQJ196776:PQJ196783 PGN196776:PGN196783 OWR196776:OWR196783 OMV196776:OMV196783 OCZ196776:OCZ196783 NTD196776:NTD196783 NJH196776:NJH196783 MZL196776:MZL196783 MPP196776:MPP196783 MFT196776:MFT196783 LVX196776:LVX196783 LMB196776:LMB196783 LCF196776:LCF196783 KSJ196776:KSJ196783 KIN196776:KIN196783 JYR196776:JYR196783 JOV196776:JOV196783 JEZ196776:JEZ196783 IVD196776:IVD196783 ILH196776:ILH196783 IBL196776:IBL196783 HRP196776:HRP196783 HHT196776:HHT196783 GXX196776:GXX196783 GOB196776:GOB196783 GEF196776:GEF196783 FUJ196776:FUJ196783 FKN196776:FKN196783 FAR196776:FAR196783 EQV196776:EQV196783 EGZ196776:EGZ196783 DXD196776:DXD196783 DNH196776:DNH196783 DDL196776:DDL196783 CTP196776:CTP196783 CJT196776:CJT196783 BZX196776:BZX196783 BQB196776:BQB196783 BGF196776:BGF196783 AWJ196776:AWJ196783 AMN196776:AMN196783 ACR196776:ACR196783 SV196776:SV196783 IZ196776:IZ196783 C196776:C196783 WVL131240:WVL131247 WLP131240:WLP131247 WBT131240:WBT131247 VRX131240:VRX131247 VIB131240:VIB131247 UYF131240:UYF131247 UOJ131240:UOJ131247 UEN131240:UEN131247 TUR131240:TUR131247 TKV131240:TKV131247 TAZ131240:TAZ131247 SRD131240:SRD131247 SHH131240:SHH131247 RXL131240:RXL131247 RNP131240:RNP131247 RDT131240:RDT131247 QTX131240:QTX131247 QKB131240:QKB131247 QAF131240:QAF131247 PQJ131240:PQJ131247 PGN131240:PGN131247 OWR131240:OWR131247 OMV131240:OMV131247 OCZ131240:OCZ131247 NTD131240:NTD131247 NJH131240:NJH131247 MZL131240:MZL131247 MPP131240:MPP131247 MFT131240:MFT131247 LVX131240:LVX131247 LMB131240:LMB131247 LCF131240:LCF131247 KSJ131240:KSJ131247 KIN131240:KIN131247 JYR131240:JYR131247 JOV131240:JOV131247 JEZ131240:JEZ131247 IVD131240:IVD131247 ILH131240:ILH131247 IBL131240:IBL131247 HRP131240:HRP131247 HHT131240:HHT131247 GXX131240:GXX131247 GOB131240:GOB131247 GEF131240:GEF131247 FUJ131240:FUJ131247 FKN131240:FKN131247 FAR131240:FAR131247 EQV131240:EQV131247 EGZ131240:EGZ131247 DXD131240:DXD131247 DNH131240:DNH131247 DDL131240:DDL131247 CTP131240:CTP131247 CJT131240:CJT131247 BZX131240:BZX131247 BQB131240:BQB131247 BGF131240:BGF131247 AWJ131240:AWJ131247 AMN131240:AMN131247 ACR131240:ACR131247 SV131240:SV131247 IZ131240:IZ131247 C131240:C131247 WVL65704:WVL65711 WLP65704:WLP65711 WBT65704:WBT65711 VRX65704:VRX65711 VIB65704:VIB65711 UYF65704:UYF65711 UOJ65704:UOJ65711 UEN65704:UEN65711 TUR65704:TUR65711 TKV65704:TKV65711 TAZ65704:TAZ65711 SRD65704:SRD65711 SHH65704:SHH65711 RXL65704:RXL65711 RNP65704:RNP65711 RDT65704:RDT65711 QTX65704:QTX65711 QKB65704:QKB65711 QAF65704:QAF65711 PQJ65704:PQJ65711 PGN65704:PGN65711 OWR65704:OWR65711 OMV65704:OMV65711 OCZ65704:OCZ65711 NTD65704:NTD65711 NJH65704:NJH65711 MZL65704:MZL65711 MPP65704:MPP65711 MFT65704:MFT65711 LVX65704:LVX65711 LMB65704:LMB65711 LCF65704:LCF65711 KSJ65704:KSJ65711 KIN65704:KIN65711 JYR65704:JYR65711 JOV65704:JOV65711 JEZ65704:JEZ65711 IVD65704:IVD65711 ILH65704:ILH65711 IBL65704:IBL65711 HRP65704:HRP65711 HHT65704:HHT65711 GXX65704:GXX65711 GOB65704:GOB65711 GEF65704:GEF65711 FUJ65704:FUJ65711 FKN65704:FKN65711 FAR65704:FAR65711 EQV65704:EQV65711 EGZ65704:EGZ65711 DXD65704:DXD65711 DNH65704:DNH65711 DDL65704:DDL65711 CTP65704:CTP65711 CJT65704:CJT65711 BZX65704:BZX65711 BQB65704:BQB65711 BGF65704:BGF65711 AWJ65704:AWJ65711 AMN65704:AMN65711 ACR65704:ACR65711 SV65704:SV65711 IZ65704:IZ65711 C65704:C65711 WVL68:WVL75 WLP68:WLP75 WBT68:WBT75 VRX68:VRX75 VIB68:VIB75 UYF68:UYF75 UOJ68:UOJ75 UEN68:UEN75 TUR68:TUR75 TKV68:TKV75 TAZ68:TAZ75 SRD68:SRD75 SHH68:SHH75 RXL68:RXL75 RNP68:RNP75 RDT68:RDT75 QTX68:QTX75 QKB68:QKB75 QAF68:QAF75 PQJ68:PQJ75 PGN68:PGN75 OWR68:OWR75 OMV68:OMV75 OCZ68:OCZ75 NTD68:NTD75 NJH68:NJH75 MZL68:MZL75 MPP68:MPP75 MFT68:MFT75 LVX68:LVX75 LMB68:LMB75 LCF68:LCF75 KSJ68:KSJ75 KIN68:KIN75 JYR68:JYR75 JOV68:JOV75 JEZ68:JEZ75 IVD68:IVD75 ILH68:ILH75 IBL68:IBL75 HRP68:HRP75 HHT68:HHT75 GXX68:GXX75 GOB68:GOB75 GEF68:GEF75 FUJ68:FUJ75 FKN68:FKN75 FAR68:FAR75 EQV68:EQV75 EGZ68:EGZ75 DXD68:DXD75 DNH68:DNH75 DDL68:DDL75 CTP68:CTP75 CJT68:CJT75 BZX68:BZX75 BQB68:BQB75 BGF68:BGF75 AWJ68:AWJ75 AMN68:AMN75 ACR68:ACR75 SV68:SV75 IZ68:IZ75" xr:uid="{34F6801A-029D-41BD-BE99-6F1D395106FF}">
      <formula1>$N$70:$N$75</formula1>
    </dataValidation>
    <dataValidation type="list" allowBlank="1" showInputMessage="1" sqref="IZ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xr:uid="{F2AC3E4C-0F72-4891-8444-A130514FB8EE}">
      <formula1>$M$7:$M$14</formula1>
    </dataValidation>
    <dataValidation type="list" allowBlank="1" showInputMessage="1" sqref="IZ8:IZ26 WVL8:WVL26 WLP8:WLP26 WBT8:WBT26 VRX8:VRX26 VIB8:VIB26 UYF8:UYF26 UOJ8:UOJ26 UEN8:UEN26 TUR8:TUR26 TKV8:TKV26 TAZ8:TAZ26 SRD8:SRD26 SHH8:SHH26 RXL8:RXL26 RNP8:RNP26 RDT8:RDT26 QTX8:QTX26 QKB8:QKB26 QAF8:QAF26 PQJ8:PQJ26 PGN8:PGN26 OWR8:OWR26 OMV8:OMV26 OCZ8:OCZ26 NTD8:NTD26 NJH8:NJH26 MZL8:MZL26 MPP8:MPP26 MFT8:MFT26 LVX8:LVX26 LMB8:LMB26 LCF8:LCF26 KSJ8:KSJ26 KIN8:KIN26 JYR8:JYR26 JOV8:JOV26 JEZ8:JEZ26 IVD8:IVD26 ILH8:ILH26 IBL8:IBL26 HRP8:HRP26 HHT8:HHT26 GXX8:GXX26 GOB8:GOB26 GEF8:GEF26 FUJ8:FUJ26 FKN8:FKN26 FAR8:FAR26 EQV8:EQV26 EGZ8:EGZ26 DXD8:DXD26 DNH8:DNH26 DDL8:DDL26 CTP8:CTP26 CJT8:CJT26 BZX8:BZX26 BQB8:BQB26 BGF8:BGF26 AWJ8:AWJ26 AMN8:AMN26 ACR8:ACR26 SV8:SV26" xr:uid="{BF0AF588-774C-47BF-B0DB-3FFE6A8D8302}">
      <formula1>$M$7:$M$15</formula1>
    </dataValidation>
    <dataValidation type="whole" allowBlank="1" showInputMessage="1" showErrorMessage="1" sqref="WVP43:WVP44 WLT43:WLT44 WBX43:WBX44 VSB43:VSB44 VIF43:VIF44 UYJ43:UYJ44 UON43:UON44 UER43:UER44 TUV43:TUV44 TKZ43:TKZ44 TBD43:TBD44 SRH43:SRH44 SHL43:SHL44 RXP43:RXP44 RNT43:RNT44 RDX43:RDX44 QUB43:QUB44 QKF43:QKF44 QAJ43:QAJ44 PQN43:PQN44 PGR43:PGR44 OWV43:OWV44 OMZ43:OMZ44 ODD43:ODD44 NTH43:NTH44 NJL43:NJL44 MZP43:MZP44 MPT43:MPT44 MFX43:MFX44 LWB43:LWB44 LMF43:LMF44 LCJ43:LCJ44 KSN43:KSN44 KIR43:KIR44 JYV43:JYV44 JOZ43:JOZ44 JFD43:JFD44 IVH43:IVH44 ILL43:ILL44 IBP43:IBP44 HRT43:HRT44 HHX43:HHX44 GYB43:GYB44 GOF43:GOF44 GEJ43:GEJ44 FUN43:FUN44 FKR43:FKR44 FAV43:FAV44 EQZ43:EQZ44 EHD43:EHD44 DXH43:DXH44 DNL43:DNL44 DDP43:DDP44 CTT43:CTT44 CJX43:CJX44 CAB43:CAB44 BQF43:BQF44 BGJ43:BGJ44 AWN43:AWN44 AMR43:AMR44 ACV43:ACV44 SZ43:SZ44 JD43:JD44 H43:H44 JD60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0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xr:uid="{52F0FE04-F432-4481-A017-1F58C9C6D1C3}">
      <formula1>0</formula1>
      <formula2>10000</formula2>
    </dataValidation>
    <dataValidation type="whole" allowBlank="1" showInputMessage="1" showErrorMessage="1" sqref="WVM983221:WVM983320 WLQ983221:WLQ983320 WBU983221:WBU983320 VRY983221:VRY983320 VIC983221:VIC983320 UYG983221:UYG983320 UOK983221:UOK983320 UEO983221:UEO983320 TUS983221:TUS983320 TKW983221:TKW983320 TBA983221:TBA983320 SRE983221:SRE983320 SHI983221:SHI983320 RXM983221:RXM983320 RNQ983221:RNQ983320 RDU983221:RDU983320 QTY983221:QTY983320 QKC983221:QKC983320 QAG983221:QAG983320 PQK983221:PQK983320 PGO983221:PGO983320 OWS983221:OWS983320 OMW983221:OMW983320 ODA983221:ODA983320 NTE983221:NTE983320 NJI983221:NJI983320 MZM983221:MZM983320 MPQ983221:MPQ983320 MFU983221:MFU983320 LVY983221:LVY983320 LMC983221:LMC983320 LCG983221:LCG983320 KSK983221:KSK983320 KIO983221:KIO983320 JYS983221:JYS983320 JOW983221:JOW983320 JFA983221:JFA983320 IVE983221:IVE983320 ILI983221:ILI983320 IBM983221:IBM983320 HRQ983221:HRQ983320 HHU983221:HHU983320 GXY983221:GXY983320 GOC983221:GOC983320 GEG983221:GEG983320 FUK983221:FUK983320 FKO983221:FKO983320 FAS983221:FAS983320 EQW983221:EQW983320 EHA983221:EHA983320 DXE983221:DXE983320 DNI983221:DNI983320 DDM983221:DDM983320 CTQ983221:CTQ983320 CJU983221:CJU983320 BZY983221:BZY983320 BQC983221:BQC983320 BGG983221:BGG983320 AWK983221:AWK983320 AMO983221:AMO983320 ACS983221:ACS983320 SW983221:SW983320 JA983221:JA983320 D983221:D983320 WVM917685:WVM917784 WLQ917685:WLQ917784 WBU917685:WBU917784 VRY917685:VRY917784 VIC917685:VIC917784 UYG917685:UYG917784 UOK917685:UOK917784 UEO917685:UEO917784 TUS917685:TUS917784 TKW917685:TKW917784 TBA917685:TBA917784 SRE917685:SRE917784 SHI917685:SHI917784 RXM917685:RXM917784 RNQ917685:RNQ917784 RDU917685:RDU917784 QTY917685:QTY917784 QKC917685:QKC917784 QAG917685:QAG917784 PQK917685:PQK917784 PGO917685:PGO917784 OWS917685:OWS917784 OMW917685:OMW917784 ODA917685:ODA917784 NTE917685:NTE917784 NJI917685:NJI917784 MZM917685:MZM917784 MPQ917685:MPQ917784 MFU917685:MFU917784 LVY917685:LVY917784 LMC917685:LMC917784 LCG917685:LCG917784 KSK917685:KSK917784 KIO917685:KIO917784 JYS917685:JYS917784 JOW917685:JOW917784 JFA917685:JFA917784 IVE917685:IVE917784 ILI917685:ILI917784 IBM917685:IBM917784 HRQ917685:HRQ917784 HHU917685:HHU917784 GXY917685:GXY917784 GOC917685:GOC917784 GEG917685:GEG917784 FUK917685:FUK917784 FKO917685:FKO917784 FAS917685:FAS917784 EQW917685:EQW917784 EHA917685:EHA917784 DXE917685:DXE917784 DNI917685:DNI917784 DDM917685:DDM917784 CTQ917685:CTQ917784 CJU917685:CJU917784 BZY917685:BZY917784 BQC917685:BQC917784 BGG917685:BGG917784 AWK917685:AWK917784 AMO917685:AMO917784 ACS917685:ACS917784 SW917685:SW917784 JA917685:JA917784 D917685:D917784 WVM852149:WVM852248 WLQ852149:WLQ852248 WBU852149:WBU852248 VRY852149:VRY852248 VIC852149:VIC852248 UYG852149:UYG852248 UOK852149:UOK852248 UEO852149:UEO852248 TUS852149:TUS852248 TKW852149:TKW852248 TBA852149:TBA852248 SRE852149:SRE852248 SHI852149:SHI852248 RXM852149:RXM852248 RNQ852149:RNQ852248 RDU852149:RDU852248 QTY852149:QTY852248 QKC852149:QKC852248 QAG852149:QAG852248 PQK852149:PQK852248 PGO852149:PGO852248 OWS852149:OWS852248 OMW852149:OMW852248 ODA852149:ODA852248 NTE852149:NTE852248 NJI852149:NJI852248 MZM852149:MZM852248 MPQ852149:MPQ852248 MFU852149:MFU852248 LVY852149:LVY852248 LMC852149:LMC852248 LCG852149:LCG852248 KSK852149:KSK852248 KIO852149:KIO852248 JYS852149:JYS852248 JOW852149:JOW852248 JFA852149:JFA852248 IVE852149:IVE852248 ILI852149:ILI852248 IBM852149:IBM852248 HRQ852149:HRQ852248 HHU852149:HHU852248 GXY852149:GXY852248 GOC852149:GOC852248 GEG852149:GEG852248 FUK852149:FUK852248 FKO852149:FKO852248 FAS852149:FAS852248 EQW852149:EQW852248 EHA852149:EHA852248 DXE852149:DXE852248 DNI852149:DNI852248 DDM852149:DDM852248 CTQ852149:CTQ852248 CJU852149:CJU852248 BZY852149:BZY852248 BQC852149:BQC852248 BGG852149:BGG852248 AWK852149:AWK852248 AMO852149:AMO852248 ACS852149:ACS852248 SW852149:SW852248 JA852149:JA852248 D852149:D852248 WVM786613:WVM786712 WLQ786613:WLQ786712 WBU786613:WBU786712 VRY786613:VRY786712 VIC786613:VIC786712 UYG786613:UYG786712 UOK786613:UOK786712 UEO786613:UEO786712 TUS786613:TUS786712 TKW786613:TKW786712 TBA786613:TBA786712 SRE786613:SRE786712 SHI786613:SHI786712 RXM786613:RXM786712 RNQ786613:RNQ786712 RDU786613:RDU786712 QTY786613:QTY786712 QKC786613:QKC786712 QAG786613:QAG786712 PQK786613:PQK786712 PGO786613:PGO786712 OWS786613:OWS786712 OMW786613:OMW786712 ODA786613:ODA786712 NTE786613:NTE786712 NJI786613:NJI786712 MZM786613:MZM786712 MPQ786613:MPQ786712 MFU786613:MFU786712 LVY786613:LVY786712 LMC786613:LMC786712 LCG786613:LCG786712 KSK786613:KSK786712 KIO786613:KIO786712 JYS786613:JYS786712 JOW786613:JOW786712 JFA786613:JFA786712 IVE786613:IVE786712 ILI786613:ILI786712 IBM786613:IBM786712 HRQ786613:HRQ786712 HHU786613:HHU786712 GXY786613:GXY786712 GOC786613:GOC786712 GEG786613:GEG786712 FUK786613:FUK786712 FKO786613:FKO786712 FAS786613:FAS786712 EQW786613:EQW786712 EHA786613:EHA786712 DXE786613:DXE786712 DNI786613:DNI786712 DDM786613:DDM786712 CTQ786613:CTQ786712 CJU786613:CJU786712 BZY786613:BZY786712 BQC786613:BQC786712 BGG786613:BGG786712 AWK786613:AWK786712 AMO786613:AMO786712 ACS786613:ACS786712 SW786613:SW786712 JA786613:JA786712 D786613:D786712 WVM721077:WVM721176 WLQ721077:WLQ721176 WBU721077:WBU721176 VRY721077:VRY721176 VIC721077:VIC721176 UYG721077:UYG721176 UOK721077:UOK721176 UEO721077:UEO721176 TUS721077:TUS721176 TKW721077:TKW721176 TBA721077:TBA721176 SRE721077:SRE721176 SHI721077:SHI721176 RXM721077:RXM721176 RNQ721077:RNQ721176 RDU721077:RDU721176 QTY721077:QTY721176 QKC721077:QKC721176 QAG721077:QAG721176 PQK721077:PQK721176 PGO721077:PGO721176 OWS721077:OWS721176 OMW721077:OMW721176 ODA721077:ODA721176 NTE721077:NTE721176 NJI721077:NJI721176 MZM721077:MZM721176 MPQ721077:MPQ721176 MFU721077:MFU721176 LVY721077:LVY721176 LMC721077:LMC721176 LCG721077:LCG721176 KSK721077:KSK721176 KIO721077:KIO721176 JYS721077:JYS721176 JOW721077:JOW721176 JFA721077:JFA721176 IVE721077:IVE721176 ILI721077:ILI721176 IBM721077:IBM721176 HRQ721077:HRQ721176 HHU721077:HHU721176 GXY721077:GXY721176 GOC721077:GOC721176 GEG721077:GEG721176 FUK721077:FUK721176 FKO721077:FKO721176 FAS721077:FAS721176 EQW721077:EQW721176 EHA721077:EHA721176 DXE721077:DXE721176 DNI721077:DNI721176 DDM721077:DDM721176 CTQ721077:CTQ721176 CJU721077:CJU721176 BZY721077:BZY721176 BQC721077:BQC721176 BGG721077:BGG721176 AWK721077:AWK721176 AMO721077:AMO721176 ACS721077:ACS721176 SW721077:SW721176 JA721077:JA721176 D721077:D721176 WVM655541:WVM655640 WLQ655541:WLQ655640 WBU655541:WBU655640 VRY655541:VRY655640 VIC655541:VIC655640 UYG655541:UYG655640 UOK655541:UOK655640 UEO655541:UEO655640 TUS655541:TUS655640 TKW655541:TKW655640 TBA655541:TBA655640 SRE655541:SRE655640 SHI655541:SHI655640 RXM655541:RXM655640 RNQ655541:RNQ655640 RDU655541:RDU655640 QTY655541:QTY655640 QKC655541:QKC655640 QAG655541:QAG655640 PQK655541:PQK655640 PGO655541:PGO655640 OWS655541:OWS655640 OMW655541:OMW655640 ODA655541:ODA655640 NTE655541:NTE655640 NJI655541:NJI655640 MZM655541:MZM655640 MPQ655541:MPQ655640 MFU655541:MFU655640 LVY655541:LVY655640 LMC655541:LMC655640 LCG655541:LCG655640 KSK655541:KSK655640 KIO655541:KIO655640 JYS655541:JYS655640 JOW655541:JOW655640 JFA655541:JFA655640 IVE655541:IVE655640 ILI655541:ILI655640 IBM655541:IBM655640 HRQ655541:HRQ655640 HHU655541:HHU655640 GXY655541:GXY655640 GOC655541:GOC655640 GEG655541:GEG655640 FUK655541:FUK655640 FKO655541:FKO655640 FAS655541:FAS655640 EQW655541:EQW655640 EHA655541:EHA655640 DXE655541:DXE655640 DNI655541:DNI655640 DDM655541:DDM655640 CTQ655541:CTQ655640 CJU655541:CJU655640 BZY655541:BZY655640 BQC655541:BQC655640 BGG655541:BGG655640 AWK655541:AWK655640 AMO655541:AMO655640 ACS655541:ACS655640 SW655541:SW655640 JA655541:JA655640 D655541:D655640 WVM590005:WVM590104 WLQ590005:WLQ590104 WBU590005:WBU590104 VRY590005:VRY590104 VIC590005:VIC590104 UYG590005:UYG590104 UOK590005:UOK590104 UEO590005:UEO590104 TUS590005:TUS590104 TKW590005:TKW590104 TBA590005:TBA590104 SRE590005:SRE590104 SHI590005:SHI590104 RXM590005:RXM590104 RNQ590005:RNQ590104 RDU590005:RDU590104 QTY590005:QTY590104 QKC590005:QKC590104 QAG590005:QAG590104 PQK590005:PQK590104 PGO590005:PGO590104 OWS590005:OWS590104 OMW590005:OMW590104 ODA590005:ODA590104 NTE590005:NTE590104 NJI590005:NJI590104 MZM590005:MZM590104 MPQ590005:MPQ590104 MFU590005:MFU590104 LVY590005:LVY590104 LMC590005:LMC590104 LCG590005:LCG590104 KSK590005:KSK590104 KIO590005:KIO590104 JYS590005:JYS590104 JOW590005:JOW590104 JFA590005:JFA590104 IVE590005:IVE590104 ILI590005:ILI590104 IBM590005:IBM590104 HRQ590005:HRQ590104 HHU590005:HHU590104 GXY590005:GXY590104 GOC590005:GOC590104 GEG590005:GEG590104 FUK590005:FUK590104 FKO590005:FKO590104 FAS590005:FAS590104 EQW590005:EQW590104 EHA590005:EHA590104 DXE590005:DXE590104 DNI590005:DNI590104 DDM590005:DDM590104 CTQ590005:CTQ590104 CJU590005:CJU590104 BZY590005:BZY590104 BQC590005:BQC590104 BGG590005:BGG590104 AWK590005:AWK590104 AMO590005:AMO590104 ACS590005:ACS590104 SW590005:SW590104 JA590005:JA590104 D590005:D590104 WVM524469:WVM524568 WLQ524469:WLQ524568 WBU524469:WBU524568 VRY524469:VRY524568 VIC524469:VIC524568 UYG524469:UYG524568 UOK524469:UOK524568 UEO524469:UEO524568 TUS524469:TUS524568 TKW524469:TKW524568 TBA524469:TBA524568 SRE524469:SRE524568 SHI524469:SHI524568 RXM524469:RXM524568 RNQ524469:RNQ524568 RDU524469:RDU524568 QTY524469:QTY524568 QKC524469:QKC524568 QAG524469:QAG524568 PQK524469:PQK524568 PGO524469:PGO524568 OWS524469:OWS524568 OMW524469:OMW524568 ODA524469:ODA524568 NTE524469:NTE524568 NJI524469:NJI524568 MZM524469:MZM524568 MPQ524469:MPQ524568 MFU524469:MFU524568 LVY524469:LVY524568 LMC524469:LMC524568 LCG524469:LCG524568 KSK524469:KSK524568 KIO524469:KIO524568 JYS524469:JYS524568 JOW524469:JOW524568 JFA524469:JFA524568 IVE524469:IVE524568 ILI524469:ILI524568 IBM524469:IBM524568 HRQ524469:HRQ524568 HHU524469:HHU524568 GXY524469:GXY524568 GOC524469:GOC524568 GEG524469:GEG524568 FUK524469:FUK524568 FKO524469:FKO524568 FAS524469:FAS524568 EQW524469:EQW524568 EHA524469:EHA524568 DXE524469:DXE524568 DNI524469:DNI524568 DDM524469:DDM524568 CTQ524469:CTQ524568 CJU524469:CJU524568 BZY524469:BZY524568 BQC524469:BQC524568 BGG524469:BGG524568 AWK524469:AWK524568 AMO524469:AMO524568 ACS524469:ACS524568 SW524469:SW524568 JA524469:JA524568 D524469:D524568 WVM458933:WVM459032 WLQ458933:WLQ459032 WBU458933:WBU459032 VRY458933:VRY459032 VIC458933:VIC459032 UYG458933:UYG459032 UOK458933:UOK459032 UEO458933:UEO459032 TUS458933:TUS459032 TKW458933:TKW459032 TBA458933:TBA459032 SRE458933:SRE459032 SHI458933:SHI459032 RXM458933:RXM459032 RNQ458933:RNQ459032 RDU458933:RDU459032 QTY458933:QTY459032 QKC458933:QKC459032 QAG458933:QAG459032 PQK458933:PQK459032 PGO458933:PGO459032 OWS458933:OWS459032 OMW458933:OMW459032 ODA458933:ODA459032 NTE458933:NTE459032 NJI458933:NJI459032 MZM458933:MZM459032 MPQ458933:MPQ459032 MFU458933:MFU459032 LVY458933:LVY459032 LMC458933:LMC459032 LCG458933:LCG459032 KSK458933:KSK459032 KIO458933:KIO459032 JYS458933:JYS459032 JOW458933:JOW459032 JFA458933:JFA459032 IVE458933:IVE459032 ILI458933:ILI459032 IBM458933:IBM459032 HRQ458933:HRQ459032 HHU458933:HHU459032 GXY458933:GXY459032 GOC458933:GOC459032 GEG458933:GEG459032 FUK458933:FUK459032 FKO458933:FKO459032 FAS458933:FAS459032 EQW458933:EQW459032 EHA458933:EHA459032 DXE458933:DXE459032 DNI458933:DNI459032 DDM458933:DDM459032 CTQ458933:CTQ459032 CJU458933:CJU459032 BZY458933:BZY459032 BQC458933:BQC459032 BGG458933:BGG459032 AWK458933:AWK459032 AMO458933:AMO459032 ACS458933:ACS459032 SW458933:SW459032 JA458933:JA459032 D458933:D459032 WVM393397:WVM393496 WLQ393397:WLQ393496 WBU393397:WBU393496 VRY393397:VRY393496 VIC393397:VIC393496 UYG393397:UYG393496 UOK393397:UOK393496 UEO393397:UEO393496 TUS393397:TUS393496 TKW393397:TKW393496 TBA393397:TBA393496 SRE393397:SRE393496 SHI393397:SHI393496 RXM393397:RXM393496 RNQ393397:RNQ393496 RDU393397:RDU393496 QTY393397:QTY393496 QKC393397:QKC393496 QAG393397:QAG393496 PQK393397:PQK393496 PGO393397:PGO393496 OWS393397:OWS393496 OMW393397:OMW393496 ODA393397:ODA393496 NTE393397:NTE393496 NJI393397:NJI393496 MZM393397:MZM393496 MPQ393397:MPQ393496 MFU393397:MFU393496 LVY393397:LVY393496 LMC393397:LMC393496 LCG393397:LCG393496 KSK393397:KSK393496 KIO393397:KIO393496 JYS393397:JYS393496 JOW393397:JOW393496 JFA393397:JFA393496 IVE393397:IVE393496 ILI393397:ILI393496 IBM393397:IBM393496 HRQ393397:HRQ393496 HHU393397:HHU393496 GXY393397:GXY393496 GOC393397:GOC393496 GEG393397:GEG393496 FUK393397:FUK393496 FKO393397:FKO393496 FAS393397:FAS393496 EQW393397:EQW393496 EHA393397:EHA393496 DXE393397:DXE393496 DNI393397:DNI393496 DDM393397:DDM393496 CTQ393397:CTQ393496 CJU393397:CJU393496 BZY393397:BZY393496 BQC393397:BQC393496 BGG393397:BGG393496 AWK393397:AWK393496 AMO393397:AMO393496 ACS393397:ACS393496 SW393397:SW393496 JA393397:JA393496 D393397:D393496 WVM327861:WVM327960 WLQ327861:WLQ327960 WBU327861:WBU327960 VRY327861:VRY327960 VIC327861:VIC327960 UYG327861:UYG327960 UOK327861:UOK327960 UEO327861:UEO327960 TUS327861:TUS327960 TKW327861:TKW327960 TBA327861:TBA327960 SRE327861:SRE327960 SHI327861:SHI327960 RXM327861:RXM327960 RNQ327861:RNQ327960 RDU327861:RDU327960 QTY327861:QTY327960 QKC327861:QKC327960 QAG327861:QAG327960 PQK327861:PQK327960 PGO327861:PGO327960 OWS327861:OWS327960 OMW327861:OMW327960 ODA327861:ODA327960 NTE327861:NTE327960 NJI327861:NJI327960 MZM327861:MZM327960 MPQ327861:MPQ327960 MFU327861:MFU327960 LVY327861:LVY327960 LMC327861:LMC327960 LCG327861:LCG327960 KSK327861:KSK327960 KIO327861:KIO327960 JYS327861:JYS327960 JOW327861:JOW327960 JFA327861:JFA327960 IVE327861:IVE327960 ILI327861:ILI327960 IBM327861:IBM327960 HRQ327861:HRQ327960 HHU327861:HHU327960 GXY327861:GXY327960 GOC327861:GOC327960 GEG327861:GEG327960 FUK327861:FUK327960 FKO327861:FKO327960 FAS327861:FAS327960 EQW327861:EQW327960 EHA327861:EHA327960 DXE327861:DXE327960 DNI327861:DNI327960 DDM327861:DDM327960 CTQ327861:CTQ327960 CJU327861:CJU327960 BZY327861:BZY327960 BQC327861:BQC327960 BGG327861:BGG327960 AWK327861:AWK327960 AMO327861:AMO327960 ACS327861:ACS327960 SW327861:SW327960 JA327861:JA327960 D327861:D327960 WVM262325:WVM262424 WLQ262325:WLQ262424 WBU262325:WBU262424 VRY262325:VRY262424 VIC262325:VIC262424 UYG262325:UYG262424 UOK262325:UOK262424 UEO262325:UEO262424 TUS262325:TUS262424 TKW262325:TKW262424 TBA262325:TBA262424 SRE262325:SRE262424 SHI262325:SHI262424 RXM262325:RXM262424 RNQ262325:RNQ262424 RDU262325:RDU262424 QTY262325:QTY262424 QKC262325:QKC262424 QAG262325:QAG262424 PQK262325:PQK262424 PGO262325:PGO262424 OWS262325:OWS262424 OMW262325:OMW262424 ODA262325:ODA262424 NTE262325:NTE262424 NJI262325:NJI262424 MZM262325:MZM262424 MPQ262325:MPQ262424 MFU262325:MFU262424 LVY262325:LVY262424 LMC262325:LMC262424 LCG262325:LCG262424 KSK262325:KSK262424 KIO262325:KIO262424 JYS262325:JYS262424 JOW262325:JOW262424 JFA262325:JFA262424 IVE262325:IVE262424 ILI262325:ILI262424 IBM262325:IBM262424 HRQ262325:HRQ262424 HHU262325:HHU262424 GXY262325:GXY262424 GOC262325:GOC262424 GEG262325:GEG262424 FUK262325:FUK262424 FKO262325:FKO262424 FAS262325:FAS262424 EQW262325:EQW262424 EHA262325:EHA262424 DXE262325:DXE262424 DNI262325:DNI262424 DDM262325:DDM262424 CTQ262325:CTQ262424 CJU262325:CJU262424 BZY262325:BZY262424 BQC262325:BQC262424 BGG262325:BGG262424 AWK262325:AWK262424 AMO262325:AMO262424 ACS262325:ACS262424 SW262325:SW262424 JA262325:JA262424 D262325:D262424 WVM196789:WVM196888 WLQ196789:WLQ196888 WBU196789:WBU196888 VRY196789:VRY196888 VIC196789:VIC196888 UYG196789:UYG196888 UOK196789:UOK196888 UEO196789:UEO196888 TUS196789:TUS196888 TKW196789:TKW196888 TBA196789:TBA196888 SRE196789:SRE196888 SHI196789:SHI196888 RXM196789:RXM196888 RNQ196789:RNQ196888 RDU196789:RDU196888 QTY196789:QTY196888 QKC196789:QKC196888 QAG196789:QAG196888 PQK196789:PQK196888 PGO196789:PGO196888 OWS196789:OWS196888 OMW196789:OMW196888 ODA196789:ODA196888 NTE196789:NTE196888 NJI196789:NJI196888 MZM196789:MZM196888 MPQ196789:MPQ196888 MFU196789:MFU196888 LVY196789:LVY196888 LMC196789:LMC196888 LCG196789:LCG196888 KSK196789:KSK196888 KIO196789:KIO196888 JYS196789:JYS196888 JOW196789:JOW196888 JFA196789:JFA196888 IVE196789:IVE196888 ILI196789:ILI196888 IBM196789:IBM196888 HRQ196789:HRQ196888 HHU196789:HHU196888 GXY196789:GXY196888 GOC196789:GOC196888 GEG196789:GEG196888 FUK196789:FUK196888 FKO196789:FKO196888 FAS196789:FAS196888 EQW196789:EQW196888 EHA196789:EHA196888 DXE196789:DXE196888 DNI196789:DNI196888 DDM196789:DDM196888 CTQ196789:CTQ196888 CJU196789:CJU196888 BZY196789:BZY196888 BQC196789:BQC196888 BGG196789:BGG196888 AWK196789:AWK196888 AMO196789:AMO196888 ACS196789:ACS196888 SW196789:SW196888 JA196789:JA196888 D196789:D196888 WVM131253:WVM131352 WLQ131253:WLQ131352 WBU131253:WBU131352 VRY131253:VRY131352 VIC131253:VIC131352 UYG131253:UYG131352 UOK131253:UOK131352 UEO131253:UEO131352 TUS131253:TUS131352 TKW131253:TKW131352 TBA131253:TBA131352 SRE131253:SRE131352 SHI131253:SHI131352 RXM131253:RXM131352 RNQ131253:RNQ131352 RDU131253:RDU131352 QTY131253:QTY131352 QKC131253:QKC131352 QAG131253:QAG131352 PQK131253:PQK131352 PGO131253:PGO131352 OWS131253:OWS131352 OMW131253:OMW131352 ODA131253:ODA131352 NTE131253:NTE131352 NJI131253:NJI131352 MZM131253:MZM131352 MPQ131253:MPQ131352 MFU131253:MFU131352 LVY131253:LVY131352 LMC131253:LMC131352 LCG131253:LCG131352 KSK131253:KSK131352 KIO131253:KIO131352 JYS131253:JYS131352 JOW131253:JOW131352 JFA131253:JFA131352 IVE131253:IVE131352 ILI131253:ILI131352 IBM131253:IBM131352 HRQ131253:HRQ131352 HHU131253:HHU131352 GXY131253:GXY131352 GOC131253:GOC131352 GEG131253:GEG131352 FUK131253:FUK131352 FKO131253:FKO131352 FAS131253:FAS131352 EQW131253:EQW131352 EHA131253:EHA131352 DXE131253:DXE131352 DNI131253:DNI131352 DDM131253:DDM131352 CTQ131253:CTQ131352 CJU131253:CJU131352 BZY131253:BZY131352 BQC131253:BQC131352 BGG131253:BGG131352 AWK131253:AWK131352 AMO131253:AMO131352 ACS131253:ACS131352 SW131253:SW131352 JA131253:JA131352 D131253:D131352 WVM65717:WVM65816 WLQ65717:WLQ65816 WBU65717:WBU65816 VRY65717:VRY65816 VIC65717:VIC65816 UYG65717:UYG65816 UOK65717:UOK65816 UEO65717:UEO65816 TUS65717:TUS65816 TKW65717:TKW65816 TBA65717:TBA65816 SRE65717:SRE65816 SHI65717:SHI65816 RXM65717:RXM65816 RNQ65717:RNQ65816 RDU65717:RDU65816 QTY65717:QTY65816 QKC65717:QKC65816 QAG65717:QAG65816 PQK65717:PQK65816 PGO65717:PGO65816 OWS65717:OWS65816 OMW65717:OMW65816 ODA65717:ODA65816 NTE65717:NTE65816 NJI65717:NJI65816 MZM65717:MZM65816 MPQ65717:MPQ65816 MFU65717:MFU65816 LVY65717:LVY65816 LMC65717:LMC65816 LCG65717:LCG65816 KSK65717:KSK65816 KIO65717:KIO65816 JYS65717:JYS65816 JOW65717:JOW65816 JFA65717:JFA65816 IVE65717:IVE65816 ILI65717:ILI65816 IBM65717:IBM65816 HRQ65717:HRQ65816 HHU65717:HHU65816 GXY65717:GXY65816 GOC65717:GOC65816 GEG65717:GEG65816 FUK65717:FUK65816 FKO65717:FKO65816 FAS65717:FAS65816 EQW65717:EQW65816 EHA65717:EHA65816 DXE65717:DXE65816 DNI65717:DNI65816 DDM65717:DDM65816 CTQ65717:CTQ65816 CJU65717:CJU65816 BZY65717:BZY65816 BQC65717:BQC65816 BGG65717:BGG65816 AWK65717:AWK65816 AMO65717:AMO65816 ACS65717:ACS65816 SW65717:SW65816 JA65717:JA65816 D65717:D65816 E117:E280 SW81:SW280 ACS81:ACS280 AMO81:AMO280 AWK81:AWK280 BGG81:BGG280 BQC81:BQC280 BZY81:BZY280 CJU81:CJU280 CTQ81:CTQ280 DDM81:DDM280 DNI81:DNI280 DXE81:DXE280 EHA81:EHA280 EQW81:EQW280 FAS81:FAS280 FKO81:FKO280 FUK81:FUK280 GEG81:GEG280 GOC81:GOC280 GXY81:GXY280 HHU81:HHU280 HRQ81:HRQ280 IBM81:IBM280 ILI81:ILI280 IVE81:IVE280 JFA81:JFA280 JOW81:JOW280 JYS81:JYS280 KIO81:KIO280 KSK81:KSK280 LCG81:LCG280 LMC81:LMC280 LVY81:LVY280 MFU81:MFU280 MPQ81:MPQ280 MZM81:MZM280 NJI81:NJI280 NTE81:NTE280 ODA81:ODA280 OMW81:OMW280 OWS81:OWS280 PGO81:PGO280 PQK81:PQK280 QAG81:QAG280 QKC81:QKC280 QTY81:QTY280 RDU81:RDU280 RNQ81:RNQ280 RXM81:RXM280 SHI81:SHI280 SRE81:SRE280 TBA81:TBA280 TKW81:TKW280 TUS81:TUS280 UEO81:UEO280 UOK81:UOK280 UYG81:UYG280 VIC81:VIC280 VRY81:VRY280 WBU81:WBU280 WLQ81:WLQ280 WVM81:WVM280 JA81:JA280" xr:uid="{E0B83A8E-97D1-40DB-B4CD-9AC9A985656E}">
      <formula1>$R$1</formula1>
      <formula2>#REF!</formula2>
    </dataValidation>
    <dataValidation type="whole" allowBlank="1" showInputMessage="1" showErrorMessage="1" sqref="WVK983203 WLO983203 WBS983203 VRW983203 VIA983203 UYE983203 UOI983203 UEM983203 TUQ983203 TKU983203 TAY983203 SRC983203 SHG983203 RXK983203 RNO983203 RDS983203 QTW983203 QKA983203 QAE983203 PQI983203 PGM983203 OWQ983203 OMU983203 OCY983203 NTC983203 NJG983203 MZK983203 MPO983203 MFS983203 LVW983203 LMA983203 LCE983203 KSI983203 KIM983203 JYQ983203 JOU983203 JEY983203 IVC983203 ILG983203 IBK983203 HRO983203 HHS983203 GXW983203 GOA983203 GEE983203 FUI983203 FKM983203 FAQ983203 EQU983203 EGY983203 DXC983203 DNG983203 DDK983203 CTO983203 CJS983203 BZW983203 BQA983203 BGE983203 AWI983203 AMM983203 ACQ983203 SU983203 IY983203 B983203 WVK917667 WLO917667 WBS917667 VRW917667 VIA917667 UYE917667 UOI917667 UEM917667 TUQ917667 TKU917667 TAY917667 SRC917667 SHG917667 RXK917667 RNO917667 RDS917667 QTW917667 QKA917667 QAE917667 PQI917667 PGM917667 OWQ917667 OMU917667 OCY917667 NTC917667 NJG917667 MZK917667 MPO917667 MFS917667 LVW917667 LMA917667 LCE917667 KSI917667 KIM917667 JYQ917667 JOU917667 JEY917667 IVC917667 ILG917667 IBK917667 HRO917667 HHS917667 GXW917667 GOA917667 GEE917667 FUI917667 FKM917667 FAQ917667 EQU917667 EGY917667 DXC917667 DNG917667 DDK917667 CTO917667 CJS917667 BZW917667 BQA917667 BGE917667 AWI917667 AMM917667 ACQ917667 SU917667 IY917667 B917667 WVK852131 WLO852131 WBS852131 VRW852131 VIA852131 UYE852131 UOI852131 UEM852131 TUQ852131 TKU852131 TAY852131 SRC852131 SHG852131 RXK852131 RNO852131 RDS852131 QTW852131 QKA852131 QAE852131 PQI852131 PGM852131 OWQ852131 OMU852131 OCY852131 NTC852131 NJG852131 MZK852131 MPO852131 MFS852131 LVW852131 LMA852131 LCE852131 KSI852131 KIM852131 JYQ852131 JOU852131 JEY852131 IVC852131 ILG852131 IBK852131 HRO852131 HHS852131 GXW852131 GOA852131 GEE852131 FUI852131 FKM852131 FAQ852131 EQU852131 EGY852131 DXC852131 DNG852131 DDK852131 CTO852131 CJS852131 BZW852131 BQA852131 BGE852131 AWI852131 AMM852131 ACQ852131 SU852131 IY852131 B852131 WVK786595 WLO786595 WBS786595 VRW786595 VIA786595 UYE786595 UOI786595 UEM786595 TUQ786595 TKU786595 TAY786595 SRC786595 SHG786595 RXK786595 RNO786595 RDS786595 QTW786595 QKA786595 QAE786595 PQI786595 PGM786595 OWQ786595 OMU786595 OCY786595 NTC786595 NJG786595 MZK786595 MPO786595 MFS786595 LVW786595 LMA786595 LCE786595 KSI786595 KIM786595 JYQ786595 JOU786595 JEY786595 IVC786595 ILG786595 IBK786595 HRO786595 HHS786595 GXW786595 GOA786595 GEE786595 FUI786595 FKM786595 FAQ786595 EQU786595 EGY786595 DXC786595 DNG786595 DDK786595 CTO786595 CJS786595 BZW786595 BQA786595 BGE786595 AWI786595 AMM786595 ACQ786595 SU786595 IY786595 B786595 WVK721059 WLO721059 WBS721059 VRW721059 VIA721059 UYE721059 UOI721059 UEM721059 TUQ721059 TKU721059 TAY721059 SRC721059 SHG721059 RXK721059 RNO721059 RDS721059 QTW721059 QKA721059 QAE721059 PQI721059 PGM721059 OWQ721059 OMU721059 OCY721059 NTC721059 NJG721059 MZK721059 MPO721059 MFS721059 LVW721059 LMA721059 LCE721059 KSI721059 KIM721059 JYQ721059 JOU721059 JEY721059 IVC721059 ILG721059 IBK721059 HRO721059 HHS721059 GXW721059 GOA721059 GEE721059 FUI721059 FKM721059 FAQ721059 EQU721059 EGY721059 DXC721059 DNG721059 DDK721059 CTO721059 CJS721059 BZW721059 BQA721059 BGE721059 AWI721059 AMM721059 ACQ721059 SU721059 IY721059 B721059 WVK655523 WLO655523 WBS655523 VRW655523 VIA655523 UYE655523 UOI655523 UEM655523 TUQ655523 TKU655523 TAY655523 SRC655523 SHG655523 RXK655523 RNO655523 RDS655523 QTW655523 QKA655523 QAE655523 PQI655523 PGM655523 OWQ655523 OMU655523 OCY655523 NTC655523 NJG655523 MZK655523 MPO655523 MFS655523 LVW655523 LMA655523 LCE655523 KSI655523 KIM655523 JYQ655523 JOU655523 JEY655523 IVC655523 ILG655523 IBK655523 HRO655523 HHS655523 GXW655523 GOA655523 GEE655523 FUI655523 FKM655523 FAQ655523 EQU655523 EGY655523 DXC655523 DNG655523 DDK655523 CTO655523 CJS655523 BZW655523 BQA655523 BGE655523 AWI655523 AMM655523 ACQ655523 SU655523 IY655523 B655523 WVK589987 WLO589987 WBS589987 VRW589987 VIA589987 UYE589987 UOI589987 UEM589987 TUQ589987 TKU589987 TAY589987 SRC589987 SHG589987 RXK589987 RNO589987 RDS589987 QTW589987 QKA589987 QAE589987 PQI589987 PGM589987 OWQ589987 OMU589987 OCY589987 NTC589987 NJG589987 MZK589987 MPO589987 MFS589987 LVW589987 LMA589987 LCE589987 KSI589987 KIM589987 JYQ589987 JOU589987 JEY589987 IVC589987 ILG589987 IBK589987 HRO589987 HHS589987 GXW589987 GOA589987 GEE589987 FUI589987 FKM589987 FAQ589987 EQU589987 EGY589987 DXC589987 DNG589987 DDK589987 CTO589987 CJS589987 BZW589987 BQA589987 BGE589987 AWI589987 AMM589987 ACQ589987 SU589987 IY589987 B589987 WVK524451 WLO524451 WBS524451 VRW524451 VIA524451 UYE524451 UOI524451 UEM524451 TUQ524451 TKU524451 TAY524451 SRC524451 SHG524451 RXK524451 RNO524451 RDS524451 QTW524451 QKA524451 QAE524451 PQI524451 PGM524451 OWQ524451 OMU524451 OCY524451 NTC524451 NJG524451 MZK524451 MPO524451 MFS524451 LVW524451 LMA524451 LCE524451 KSI524451 KIM524451 JYQ524451 JOU524451 JEY524451 IVC524451 ILG524451 IBK524451 HRO524451 HHS524451 GXW524451 GOA524451 GEE524451 FUI524451 FKM524451 FAQ524451 EQU524451 EGY524451 DXC524451 DNG524451 DDK524451 CTO524451 CJS524451 BZW524451 BQA524451 BGE524451 AWI524451 AMM524451 ACQ524451 SU524451 IY524451 B524451 WVK458915 WLO458915 WBS458915 VRW458915 VIA458915 UYE458915 UOI458915 UEM458915 TUQ458915 TKU458915 TAY458915 SRC458915 SHG458915 RXK458915 RNO458915 RDS458915 QTW458915 QKA458915 QAE458915 PQI458915 PGM458915 OWQ458915 OMU458915 OCY458915 NTC458915 NJG458915 MZK458915 MPO458915 MFS458915 LVW458915 LMA458915 LCE458915 KSI458915 KIM458915 JYQ458915 JOU458915 JEY458915 IVC458915 ILG458915 IBK458915 HRO458915 HHS458915 GXW458915 GOA458915 GEE458915 FUI458915 FKM458915 FAQ458915 EQU458915 EGY458915 DXC458915 DNG458915 DDK458915 CTO458915 CJS458915 BZW458915 BQA458915 BGE458915 AWI458915 AMM458915 ACQ458915 SU458915 IY458915 B458915 WVK393379 WLO393379 WBS393379 VRW393379 VIA393379 UYE393379 UOI393379 UEM393379 TUQ393379 TKU393379 TAY393379 SRC393379 SHG393379 RXK393379 RNO393379 RDS393379 QTW393379 QKA393379 QAE393379 PQI393379 PGM393379 OWQ393379 OMU393379 OCY393379 NTC393379 NJG393379 MZK393379 MPO393379 MFS393379 LVW393379 LMA393379 LCE393379 KSI393379 KIM393379 JYQ393379 JOU393379 JEY393379 IVC393379 ILG393379 IBK393379 HRO393379 HHS393379 GXW393379 GOA393379 GEE393379 FUI393379 FKM393379 FAQ393379 EQU393379 EGY393379 DXC393379 DNG393379 DDK393379 CTO393379 CJS393379 BZW393379 BQA393379 BGE393379 AWI393379 AMM393379 ACQ393379 SU393379 IY393379 B393379 WVK327843 WLO327843 WBS327843 VRW327843 VIA327843 UYE327843 UOI327843 UEM327843 TUQ327843 TKU327843 TAY327843 SRC327843 SHG327843 RXK327843 RNO327843 RDS327843 QTW327843 QKA327843 QAE327843 PQI327843 PGM327843 OWQ327843 OMU327843 OCY327843 NTC327843 NJG327843 MZK327843 MPO327843 MFS327843 LVW327843 LMA327843 LCE327843 KSI327843 KIM327843 JYQ327843 JOU327843 JEY327843 IVC327843 ILG327843 IBK327843 HRO327843 HHS327843 GXW327843 GOA327843 GEE327843 FUI327843 FKM327843 FAQ327843 EQU327843 EGY327843 DXC327843 DNG327843 DDK327843 CTO327843 CJS327843 BZW327843 BQA327843 BGE327843 AWI327843 AMM327843 ACQ327843 SU327843 IY327843 B327843 WVK262307 WLO262307 WBS262307 VRW262307 VIA262307 UYE262307 UOI262307 UEM262307 TUQ262307 TKU262307 TAY262307 SRC262307 SHG262307 RXK262307 RNO262307 RDS262307 QTW262307 QKA262307 QAE262307 PQI262307 PGM262307 OWQ262307 OMU262307 OCY262307 NTC262307 NJG262307 MZK262307 MPO262307 MFS262307 LVW262307 LMA262307 LCE262307 KSI262307 KIM262307 JYQ262307 JOU262307 JEY262307 IVC262307 ILG262307 IBK262307 HRO262307 HHS262307 GXW262307 GOA262307 GEE262307 FUI262307 FKM262307 FAQ262307 EQU262307 EGY262307 DXC262307 DNG262307 DDK262307 CTO262307 CJS262307 BZW262307 BQA262307 BGE262307 AWI262307 AMM262307 ACQ262307 SU262307 IY262307 B262307 WVK196771 WLO196771 WBS196771 VRW196771 VIA196771 UYE196771 UOI196771 UEM196771 TUQ196771 TKU196771 TAY196771 SRC196771 SHG196771 RXK196771 RNO196771 RDS196771 QTW196771 QKA196771 QAE196771 PQI196771 PGM196771 OWQ196771 OMU196771 OCY196771 NTC196771 NJG196771 MZK196771 MPO196771 MFS196771 LVW196771 LMA196771 LCE196771 KSI196771 KIM196771 JYQ196771 JOU196771 JEY196771 IVC196771 ILG196771 IBK196771 HRO196771 HHS196771 GXW196771 GOA196771 GEE196771 FUI196771 FKM196771 FAQ196771 EQU196771 EGY196771 DXC196771 DNG196771 DDK196771 CTO196771 CJS196771 BZW196771 BQA196771 BGE196771 AWI196771 AMM196771 ACQ196771 SU196771 IY196771 B196771 WVK131235 WLO131235 WBS131235 VRW131235 VIA131235 UYE131235 UOI131235 UEM131235 TUQ131235 TKU131235 TAY131235 SRC131235 SHG131235 RXK131235 RNO131235 RDS131235 QTW131235 QKA131235 QAE131235 PQI131235 PGM131235 OWQ131235 OMU131235 OCY131235 NTC131235 NJG131235 MZK131235 MPO131235 MFS131235 LVW131235 LMA131235 LCE131235 KSI131235 KIM131235 JYQ131235 JOU131235 JEY131235 IVC131235 ILG131235 IBK131235 HRO131235 HHS131235 GXW131235 GOA131235 GEE131235 FUI131235 FKM131235 FAQ131235 EQU131235 EGY131235 DXC131235 DNG131235 DDK131235 CTO131235 CJS131235 BZW131235 BQA131235 BGE131235 AWI131235 AMM131235 ACQ131235 SU131235 IY131235 B131235 WVK65699 WLO65699 WBS65699 VRW65699 VIA65699 UYE65699 UOI65699 UEM65699 TUQ65699 TKU65699 TAY65699 SRC65699 SHG65699 RXK65699 RNO65699 RDS65699 QTW65699 QKA65699 QAE65699 PQI65699 PGM65699 OWQ65699 OMU65699 OCY65699 NTC65699 NJG65699 MZK65699 MPO65699 MFS65699 LVW65699 LMA65699 LCE65699 KSI65699 KIM65699 JYQ65699 JOU65699 JEY65699 IVC65699 ILG65699 IBK65699 HRO65699 HHS65699 GXW65699 GOA65699 GEE65699 FUI65699 FKM65699 FAQ65699 EQU65699 EGY65699 DXC65699 DNG65699 DDK65699 CTO65699 CJS65699 BZW65699 BQA65699 BGE65699 AWI65699 AMM65699 ACQ65699 SU65699 IY65699 B65699 WVK63 WLO63 WBS63 VRW63 VIA63 UYE63 UOI63 UEM63 TUQ63 TKU63 TAY63 SRC63 SHG63 RXK63 RNO63 RDS63 QTW63 QKA63 QAE63 PQI63 PGM63 OWQ63 OMU63 OCY63 NTC63 NJG63 MZK63 MPO63 MFS63 LVW63 LMA63 LCE63 KSI63 KIM63 JYQ63 JOU63 JEY63 IVC63 ILG63 IBK63 HRO63 HHS63 GXW63 GOA63 GEE63 FUI63 FKM63 FAQ63 EQU63 EGY63 DXC63 DNG63 DDK63 CTO63 CJS63 BZW63 BQA63 BGE63 AWI63 AMM63 ACQ63 SU63 IY63 C63 E81:E116 D33:D42" xr:uid="{FEE871DA-E864-460A-863F-8240EE49F923}">
      <formula1>$T$1</formula1>
      <formula2>$U$1</formula2>
    </dataValidation>
    <dataValidation type="list" allowBlank="1" showInputMessage="1" showErrorMessage="1" sqref="F81:F280" xr:uid="{A8FA2CE1-43E0-0647-829D-6A3EC9580F89}">
      <formula1>$M$1:$M$2</formula1>
    </dataValidation>
    <dataValidation type="whole" allowBlank="1" showInputMessage="1" showErrorMessage="1" sqref="WLR33:WLR42 WBV33:WBV42 VRZ33:VRZ42 VID33:VID42 UYH33:UYH42 UOL33:UOL42 UEP33:UEP42 TUT33:TUT42 TKX33:TKX42 TBB33:TBB42 SRF33:SRF42 SHJ33:SHJ42 RXN33:RXN42 RNR33:RNR42 RDV33:RDV42 QTZ33:QTZ42 QKD33:QKD42 QAH33:QAH42 PQL33:PQL42 PGP33:PGP42 OWT33:OWT42 OMX33:OMX42 ODB33:ODB42 NTF33:NTF42 NJJ33:NJJ42 MZN33:MZN42 MPR33:MPR42 MFV33:MFV42 LVZ33:LVZ42 LMD33:LMD42 LCH33:LCH42 KSL33:KSL42 KIP33:KIP42 JYT33:JYT42 JOX33:JOX42 JFB33:JFB42 IVF33:IVF42 ILJ33:ILJ42 IBN33:IBN42 HRR33:HRR42 HHV33:HHV42 GXZ33:GXZ42 GOD33:GOD42 GEH33:GEH42 FUL33:FUL42 FKP33:FKP42 FAT33:FAT42 EQX33:EQX42 EHB33:EHB42 DXF33:DXF42 DNJ33:DNJ42 DDN33:DDN42 CTR33:CTR42 CJV33:CJV42 BZZ33:BZZ42 BQD33:BQD42 BGH33:BGH42 AWL33:AWL42 AMP33:AMP42 ACT33:ACT42 SX33:SX42 JB33:JB42 WVN33:WVN42" xr:uid="{E5B72C27-A746-4FFB-9E2D-537C40644AFC}">
      <formula1>$P$1</formula1>
      <formula2>$Q$1</formula2>
    </dataValidation>
    <dataValidation type="whole" allowBlank="1" showInputMessage="1" showErrorMessage="1" sqref="D48:D57 D7:D26" xr:uid="{C32C14CF-F23E-954C-8172-F20D2486A1B2}">
      <formula1>0</formula1>
      <formula2>1000000000</formula2>
    </dataValidation>
    <dataValidation type="textLength" allowBlank="1" showInputMessage="1" showErrorMessage="1" sqref="C68:C75 C48:C57 C81:D280" xr:uid="{D3A5F173-5C65-4548-96C5-2D91E9FA40C6}">
      <formula1>3</formula1>
      <formula2>100</formula2>
    </dataValidation>
    <dataValidation type="list" allowBlank="1" showInputMessage="1" sqref="C7:C26" xr:uid="{3571747D-C322-2D48-B2BE-C1390B778215}">
      <formula1>$M$8:$M$21</formula1>
    </dataValidation>
  </dataValidations>
  <pageMargins left="0.7" right="0.7" top="0.75" bottom="0.75" header="0.3" footer="0.3"/>
  <pageSetup scale="77" orientation="portrait" r:id="rId1"/>
  <headerFooter>
    <oddFooter>&amp;L&amp;1#&amp;"Calibri"&amp;10&amp;K000000Internal</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90ABB-004C-4ED4-B38A-B89379525F90}">
  <dimension ref="A1:U369"/>
  <sheetViews>
    <sheetView zoomScaleNormal="100" workbookViewId="0">
      <pane ySplit="2" topLeftCell="A18" activePane="bottomLeft" state="frozen"/>
      <selection activeCell="N7" sqref="N7"/>
      <selection pane="bottomLeft" activeCell="D46" sqref="D46"/>
    </sheetView>
  </sheetViews>
  <sheetFormatPr defaultColWidth="11.42578125" defaultRowHeight="12.75" x14ac:dyDescent="0.2"/>
  <cols>
    <col min="1" max="1" width="4.7109375" style="3" customWidth="1"/>
    <col min="2" max="2" width="4" style="3" bestFit="1" customWidth="1"/>
    <col min="3" max="3" width="33.7109375" style="3" customWidth="1"/>
    <col min="4" max="4" width="26.140625" style="3" customWidth="1"/>
    <col min="5" max="5" width="22.7109375" style="3" customWidth="1"/>
    <col min="6" max="6" width="11.42578125" style="3"/>
    <col min="7" max="7" width="2.7109375" style="3" customWidth="1"/>
    <col min="8" max="8" width="9.42578125" style="65" customWidth="1"/>
    <col min="9" max="9" width="2.7109375" style="3" customWidth="1"/>
    <col min="10" max="21" width="11.42578125" style="3"/>
    <col min="22" max="256" width="11.42578125" style="7"/>
    <col min="257" max="257" width="4.7109375" style="7" customWidth="1"/>
    <col min="258" max="258" width="4" style="7" bestFit="1" customWidth="1"/>
    <col min="259" max="259" width="33.7109375" style="7" customWidth="1"/>
    <col min="260" max="260" width="26.140625" style="7" customWidth="1"/>
    <col min="261" max="261" width="22.7109375" style="7" customWidth="1"/>
    <col min="262" max="262" width="11.42578125" style="7"/>
    <col min="263" max="263" width="2.7109375" style="7" customWidth="1"/>
    <col min="264" max="264" width="9.42578125" style="7" customWidth="1"/>
    <col min="265" max="265" width="2.7109375" style="7" customWidth="1"/>
    <col min="266" max="512" width="11.42578125" style="7"/>
    <col min="513" max="513" width="4.7109375" style="7" customWidth="1"/>
    <col min="514" max="514" width="4" style="7" bestFit="1" customWidth="1"/>
    <col min="515" max="515" width="33.7109375" style="7" customWidth="1"/>
    <col min="516" max="516" width="26.140625" style="7" customWidth="1"/>
    <col min="517" max="517" width="22.7109375" style="7" customWidth="1"/>
    <col min="518" max="518" width="11.42578125" style="7"/>
    <col min="519" max="519" width="2.7109375" style="7" customWidth="1"/>
    <col min="520" max="520" width="9.42578125" style="7" customWidth="1"/>
    <col min="521" max="521" width="2.7109375" style="7" customWidth="1"/>
    <col min="522" max="768" width="11.42578125" style="7"/>
    <col min="769" max="769" width="4.7109375" style="7" customWidth="1"/>
    <col min="770" max="770" width="4" style="7" bestFit="1" customWidth="1"/>
    <col min="771" max="771" width="33.7109375" style="7" customWidth="1"/>
    <col min="772" max="772" width="26.140625" style="7" customWidth="1"/>
    <col min="773" max="773" width="22.7109375" style="7" customWidth="1"/>
    <col min="774" max="774" width="11.42578125" style="7"/>
    <col min="775" max="775" width="2.7109375" style="7" customWidth="1"/>
    <col min="776" max="776" width="9.42578125" style="7" customWidth="1"/>
    <col min="777" max="777" width="2.7109375" style="7" customWidth="1"/>
    <col min="778" max="1024" width="11.42578125" style="7"/>
    <col min="1025" max="1025" width="4.7109375" style="7" customWidth="1"/>
    <col min="1026" max="1026" width="4" style="7" bestFit="1" customWidth="1"/>
    <col min="1027" max="1027" width="33.7109375" style="7" customWidth="1"/>
    <col min="1028" max="1028" width="26.140625" style="7" customWidth="1"/>
    <col min="1029" max="1029" width="22.7109375" style="7" customWidth="1"/>
    <col min="1030" max="1030" width="11.42578125" style="7"/>
    <col min="1031" max="1031" width="2.7109375" style="7" customWidth="1"/>
    <col min="1032" max="1032" width="9.42578125" style="7" customWidth="1"/>
    <col min="1033" max="1033" width="2.7109375" style="7" customWidth="1"/>
    <col min="1034" max="1280" width="11.42578125" style="7"/>
    <col min="1281" max="1281" width="4.7109375" style="7" customWidth="1"/>
    <col min="1282" max="1282" width="4" style="7" bestFit="1" customWidth="1"/>
    <col min="1283" max="1283" width="33.7109375" style="7" customWidth="1"/>
    <col min="1284" max="1284" width="26.140625" style="7" customWidth="1"/>
    <col min="1285" max="1285" width="22.7109375" style="7" customWidth="1"/>
    <col min="1286" max="1286" width="11.42578125" style="7"/>
    <col min="1287" max="1287" width="2.7109375" style="7" customWidth="1"/>
    <col min="1288" max="1288" width="9.42578125" style="7" customWidth="1"/>
    <col min="1289" max="1289" width="2.7109375" style="7" customWidth="1"/>
    <col min="1290" max="1536" width="11.42578125" style="7"/>
    <col min="1537" max="1537" width="4.7109375" style="7" customWidth="1"/>
    <col min="1538" max="1538" width="4" style="7" bestFit="1" customWidth="1"/>
    <col min="1539" max="1539" width="33.7109375" style="7" customWidth="1"/>
    <col min="1540" max="1540" width="26.140625" style="7" customWidth="1"/>
    <col min="1541" max="1541" width="22.7109375" style="7" customWidth="1"/>
    <col min="1542" max="1542" width="11.42578125" style="7"/>
    <col min="1543" max="1543" width="2.7109375" style="7" customWidth="1"/>
    <col min="1544" max="1544" width="9.42578125" style="7" customWidth="1"/>
    <col min="1545" max="1545" width="2.7109375" style="7" customWidth="1"/>
    <col min="1546" max="1792" width="11.42578125" style="7"/>
    <col min="1793" max="1793" width="4.7109375" style="7" customWidth="1"/>
    <col min="1794" max="1794" width="4" style="7" bestFit="1" customWidth="1"/>
    <col min="1795" max="1795" width="33.7109375" style="7" customWidth="1"/>
    <col min="1796" max="1796" width="26.140625" style="7" customWidth="1"/>
    <col min="1797" max="1797" width="22.7109375" style="7" customWidth="1"/>
    <col min="1798" max="1798" width="11.42578125" style="7"/>
    <col min="1799" max="1799" width="2.7109375" style="7" customWidth="1"/>
    <col min="1800" max="1800" width="9.42578125" style="7" customWidth="1"/>
    <col min="1801" max="1801" width="2.7109375" style="7" customWidth="1"/>
    <col min="1802" max="2048" width="11.42578125" style="7"/>
    <col min="2049" max="2049" width="4.7109375" style="7" customWidth="1"/>
    <col min="2050" max="2050" width="4" style="7" bestFit="1" customWidth="1"/>
    <col min="2051" max="2051" width="33.7109375" style="7" customWidth="1"/>
    <col min="2052" max="2052" width="26.140625" style="7" customWidth="1"/>
    <col min="2053" max="2053" width="22.7109375" style="7" customWidth="1"/>
    <col min="2054" max="2054" width="11.42578125" style="7"/>
    <col min="2055" max="2055" width="2.7109375" style="7" customWidth="1"/>
    <col min="2056" max="2056" width="9.42578125" style="7" customWidth="1"/>
    <col min="2057" max="2057" width="2.7109375" style="7" customWidth="1"/>
    <col min="2058" max="2304" width="11.42578125" style="7"/>
    <col min="2305" max="2305" width="4.7109375" style="7" customWidth="1"/>
    <col min="2306" max="2306" width="4" style="7" bestFit="1" customWidth="1"/>
    <col min="2307" max="2307" width="33.7109375" style="7" customWidth="1"/>
    <col min="2308" max="2308" width="26.140625" style="7" customWidth="1"/>
    <col min="2309" max="2309" width="22.7109375" style="7" customWidth="1"/>
    <col min="2310" max="2310" width="11.42578125" style="7"/>
    <col min="2311" max="2311" width="2.7109375" style="7" customWidth="1"/>
    <col min="2312" max="2312" width="9.42578125" style="7" customWidth="1"/>
    <col min="2313" max="2313" width="2.7109375" style="7" customWidth="1"/>
    <col min="2314" max="2560" width="11.42578125" style="7"/>
    <col min="2561" max="2561" width="4.7109375" style="7" customWidth="1"/>
    <col min="2562" max="2562" width="4" style="7" bestFit="1" customWidth="1"/>
    <col min="2563" max="2563" width="33.7109375" style="7" customWidth="1"/>
    <col min="2564" max="2564" width="26.140625" style="7" customWidth="1"/>
    <col min="2565" max="2565" width="22.7109375" style="7" customWidth="1"/>
    <col min="2566" max="2566" width="11.42578125" style="7"/>
    <col min="2567" max="2567" width="2.7109375" style="7" customWidth="1"/>
    <col min="2568" max="2568" width="9.42578125" style="7" customWidth="1"/>
    <col min="2569" max="2569" width="2.7109375" style="7" customWidth="1"/>
    <col min="2570" max="2816" width="11.42578125" style="7"/>
    <col min="2817" max="2817" width="4.7109375" style="7" customWidth="1"/>
    <col min="2818" max="2818" width="4" style="7" bestFit="1" customWidth="1"/>
    <col min="2819" max="2819" width="33.7109375" style="7" customWidth="1"/>
    <col min="2820" max="2820" width="26.140625" style="7" customWidth="1"/>
    <col min="2821" max="2821" width="22.7109375" style="7" customWidth="1"/>
    <col min="2822" max="2822" width="11.42578125" style="7"/>
    <col min="2823" max="2823" width="2.7109375" style="7" customWidth="1"/>
    <col min="2824" max="2824" width="9.42578125" style="7" customWidth="1"/>
    <col min="2825" max="2825" width="2.7109375" style="7" customWidth="1"/>
    <col min="2826" max="3072" width="11.42578125" style="7"/>
    <col min="3073" max="3073" width="4.7109375" style="7" customWidth="1"/>
    <col min="3074" max="3074" width="4" style="7" bestFit="1" customWidth="1"/>
    <col min="3075" max="3075" width="33.7109375" style="7" customWidth="1"/>
    <col min="3076" max="3076" width="26.140625" style="7" customWidth="1"/>
    <col min="3077" max="3077" width="22.7109375" style="7" customWidth="1"/>
    <col min="3078" max="3078" width="11.42578125" style="7"/>
    <col min="3079" max="3079" width="2.7109375" style="7" customWidth="1"/>
    <col min="3080" max="3080" width="9.42578125" style="7" customWidth="1"/>
    <col min="3081" max="3081" width="2.7109375" style="7" customWidth="1"/>
    <col min="3082" max="3328" width="11.42578125" style="7"/>
    <col min="3329" max="3329" width="4.7109375" style="7" customWidth="1"/>
    <col min="3330" max="3330" width="4" style="7" bestFit="1" customWidth="1"/>
    <col min="3331" max="3331" width="33.7109375" style="7" customWidth="1"/>
    <col min="3332" max="3332" width="26.140625" style="7" customWidth="1"/>
    <col min="3333" max="3333" width="22.7109375" style="7" customWidth="1"/>
    <col min="3334" max="3334" width="11.42578125" style="7"/>
    <col min="3335" max="3335" width="2.7109375" style="7" customWidth="1"/>
    <col min="3336" max="3336" width="9.42578125" style="7" customWidth="1"/>
    <col min="3337" max="3337" width="2.7109375" style="7" customWidth="1"/>
    <col min="3338" max="3584" width="11.42578125" style="7"/>
    <col min="3585" max="3585" width="4.7109375" style="7" customWidth="1"/>
    <col min="3586" max="3586" width="4" style="7" bestFit="1" customWidth="1"/>
    <col min="3587" max="3587" width="33.7109375" style="7" customWidth="1"/>
    <col min="3588" max="3588" width="26.140625" style="7" customWidth="1"/>
    <col min="3589" max="3589" width="22.7109375" style="7" customWidth="1"/>
    <col min="3590" max="3590" width="11.42578125" style="7"/>
    <col min="3591" max="3591" width="2.7109375" style="7" customWidth="1"/>
    <col min="3592" max="3592" width="9.42578125" style="7" customWidth="1"/>
    <col min="3593" max="3593" width="2.7109375" style="7" customWidth="1"/>
    <col min="3594" max="3840" width="11.42578125" style="7"/>
    <col min="3841" max="3841" width="4.7109375" style="7" customWidth="1"/>
    <col min="3842" max="3842" width="4" style="7" bestFit="1" customWidth="1"/>
    <col min="3843" max="3843" width="33.7109375" style="7" customWidth="1"/>
    <col min="3844" max="3844" width="26.140625" style="7" customWidth="1"/>
    <col min="3845" max="3845" width="22.7109375" style="7" customWidth="1"/>
    <col min="3846" max="3846" width="11.42578125" style="7"/>
    <col min="3847" max="3847" width="2.7109375" style="7" customWidth="1"/>
    <col min="3848" max="3848" width="9.42578125" style="7" customWidth="1"/>
    <col min="3849" max="3849" width="2.7109375" style="7" customWidth="1"/>
    <col min="3850" max="4096" width="11.42578125" style="7"/>
    <col min="4097" max="4097" width="4.7109375" style="7" customWidth="1"/>
    <col min="4098" max="4098" width="4" style="7" bestFit="1" customWidth="1"/>
    <col min="4099" max="4099" width="33.7109375" style="7" customWidth="1"/>
    <col min="4100" max="4100" width="26.140625" style="7" customWidth="1"/>
    <col min="4101" max="4101" width="22.7109375" style="7" customWidth="1"/>
    <col min="4102" max="4102" width="11.42578125" style="7"/>
    <col min="4103" max="4103" width="2.7109375" style="7" customWidth="1"/>
    <col min="4104" max="4104" width="9.42578125" style="7" customWidth="1"/>
    <col min="4105" max="4105" width="2.7109375" style="7" customWidth="1"/>
    <col min="4106" max="4352" width="11.42578125" style="7"/>
    <col min="4353" max="4353" width="4.7109375" style="7" customWidth="1"/>
    <col min="4354" max="4354" width="4" style="7" bestFit="1" customWidth="1"/>
    <col min="4355" max="4355" width="33.7109375" style="7" customWidth="1"/>
    <col min="4356" max="4356" width="26.140625" style="7" customWidth="1"/>
    <col min="4357" max="4357" width="22.7109375" style="7" customWidth="1"/>
    <col min="4358" max="4358" width="11.42578125" style="7"/>
    <col min="4359" max="4359" width="2.7109375" style="7" customWidth="1"/>
    <col min="4360" max="4360" width="9.42578125" style="7" customWidth="1"/>
    <col min="4361" max="4361" width="2.7109375" style="7" customWidth="1"/>
    <col min="4362" max="4608" width="11.42578125" style="7"/>
    <col min="4609" max="4609" width="4.7109375" style="7" customWidth="1"/>
    <col min="4610" max="4610" width="4" style="7" bestFit="1" customWidth="1"/>
    <col min="4611" max="4611" width="33.7109375" style="7" customWidth="1"/>
    <col min="4612" max="4612" width="26.140625" style="7" customWidth="1"/>
    <col min="4613" max="4613" width="22.7109375" style="7" customWidth="1"/>
    <col min="4614" max="4614" width="11.42578125" style="7"/>
    <col min="4615" max="4615" width="2.7109375" style="7" customWidth="1"/>
    <col min="4616" max="4616" width="9.42578125" style="7" customWidth="1"/>
    <col min="4617" max="4617" width="2.7109375" style="7" customWidth="1"/>
    <col min="4618" max="4864" width="11.42578125" style="7"/>
    <col min="4865" max="4865" width="4.7109375" style="7" customWidth="1"/>
    <col min="4866" max="4866" width="4" style="7" bestFit="1" customWidth="1"/>
    <col min="4867" max="4867" width="33.7109375" style="7" customWidth="1"/>
    <col min="4868" max="4868" width="26.140625" style="7" customWidth="1"/>
    <col min="4869" max="4869" width="22.7109375" style="7" customWidth="1"/>
    <col min="4870" max="4870" width="11.42578125" style="7"/>
    <col min="4871" max="4871" width="2.7109375" style="7" customWidth="1"/>
    <col min="4872" max="4872" width="9.42578125" style="7" customWidth="1"/>
    <col min="4873" max="4873" width="2.7109375" style="7" customWidth="1"/>
    <col min="4874" max="5120" width="11.42578125" style="7"/>
    <col min="5121" max="5121" width="4.7109375" style="7" customWidth="1"/>
    <col min="5122" max="5122" width="4" style="7" bestFit="1" customWidth="1"/>
    <col min="5123" max="5123" width="33.7109375" style="7" customWidth="1"/>
    <col min="5124" max="5124" width="26.140625" style="7" customWidth="1"/>
    <col min="5125" max="5125" width="22.7109375" style="7" customWidth="1"/>
    <col min="5126" max="5126" width="11.42578125" style="7"/>
    <col min="5127" max="5127" width="2.7109375" style="7" customWidth="1"/>
    <col min="5128" max="5128" width="9.42578125" style="7" customWidth="1"/>
    <col min="5129" max="5129" width="2.7109375" style="7" customWidth="1"/>
    <col min="5130" max="5376" width="11.42578125" style="7"/>
    <col min="5377" max="5377" width="4.7109375" style="7" customWidth="1"/>
    <col min="5378" max="5378" width="4" style="7" bestFit="1" customWidth="1"/>
    <col min="5379" max="5379" width="33.7109375" style="7" customWidth="1"/>
    <col min="5380" max="5380" width="26.140625" style="7" customWidth="1"/>
    <col min="5381" max="5381" width="22.7109375" style="7" customWidth="1"/>
    <col min="5382" max="5382" width="11.42578125" style="7"/>
    <col min="5383" max="5383" width="2.7109375" style="7" customWidth="1"/>
    <col min="5384" max="5384" width="9.42578125" style="7" customWidth="1"/>
    <col min="5385" max="5385" width="2.7109375" style="7" customWidth="1"/>
    <col min="5386" max="5632" width="11.42578125" style="7"/>
    <col min="5633" max="5633" width="4.7109375" style="7" customWidth="1"/>
    <col min="5634" max="5634" width="4" style="7" bestFit="1" customWidth="1"/>
    <col min="5635" max="5635" width="33.7109375" style="7" customWidth="1"/>
    <col min="5636" max="5636" width="26.140625" style="7" customWidth="1"/>
    <col min="5637" max="5637" width="22.7109375" style="7" customWidth="1"/>
    <col min="5638" max="5638" width="11.42578125" style="7"/>
    <col min="5639" max="5639" width="2.7109375" style="7" customWidth="1"/>
    <col min="5640" max="5640" width="9.42578125" style="7" customWidth="1"/>
    <col min="5641" max="5641" width="2.7109375" style="7" customWidth="1"/>
    <col min="5642" max="5888" width="11.42578125" style="7"/>
    <col min="5889" max="5889" width="4.7109375" style="7" customWidth="1"/>
    <col min="5890" max="5890" width="4" style="7" bestFit="1" customWidth="1"/>
    <col min="5891" max="5891" width="33.7109375" style="7" customWidth="1"/>
    <col min="5892" max="5892" width="26.140625" style="7" customWidth="1"/>
    <col min="5893" max="5893" width="22.7109375" style="7" customWidth="1"/>
    <col min="5894" max="5894" width="11.42578125" style="7"/>
    <col min="5895" max="5895" width="2.7109375" style="7" customWidth="1"/>
    <col min="5896" max="5896" width="9.42578125" style="7" customWidth="1"/>
    <col min="5897" max="5897" width="2.7109375" style="7" customWidth="1"/>
    <col min="5898" max="6144" width="11.42578125" style="7"/>
    <col min="6145" max="6145" width="4.7109375" style="7" customWidth="1"/>
    <col min="6146" max="6146" width="4" style="7" bestFit="1" customWidth="1"/>
    <col min="6147" max="6147" width="33.7109375" style="7" customWidth="1"/>
    <col min="6148" max="6148" width="26.140625" style="7" customWidth="1"/>
    <col min="6149" max="6149" width="22.7109375" style="7" customWidth="1"/>
    <col min="6150" max="6150" width="11.42578125" style="7"/>
    <col min="6151" max="6151" width="2.7109375" style="7" customWidth="1"/>
    <col min="6152" max="6152" width="9.42578125" style="7" customWidth="1"/>
    <col min="6153" max="6153" width="2.7109375" style="7" customWidth="1"/>
    <col min="6154" max="6400" width="11.42578125" style="7"/>
    <col min="6401" max="6401" width="4.7109375" style="7" customWidth="1"/>
    <col min="6402" max="6402" width="4" style="7" bestFit="1" customWidth="1"/>
    <col min="6403" max="6403" width="33.7109375" style="7" customWidth="1"/>
    <col min="6404" max="6404" width="26.140625" style="7" customWidth="1"/>
    <col min="6405" max="6405" width="22.7109375" style="7" customWidth="1"/>
    <col min="6406" max="6406" width="11.42578125" style="7"/>
    <col min="6407" max="6407" width="2.7109375" style="7" customWidth="1"/>
    <col min="6408" max="6408" width="9.42578125" style="7" customWidth="1"/>
    <col min="6409" max="6409" width="2.7109375" style="7" customWidth="1"/>
    <col min="6410" max="6656" width="11.42578125" style="7"/>
    <col min="6657" max="6657" width="4.7109375" style="7" customWidth="1"/>
    <col min="6658" max="6658" width="4" style="7" bestFit="1" customWidth="1"/>
    <col min="6659" max="6659" width="33.7109375" style="7" customWidth="1"/>
    <col min="6660" max="6660" width="26.140625" style="7" customWidth="1"/>
    <col min="6661" max="6661" width="22.7109375" style="7" customWidth="1"/>
    <col min="6662" max="6662" width="11.42578125" style="7"/>
    <col min="6663" max="6663" width="2.7109375" style="7" customWidth="1"/>
    <col min="6664" max="6664" width="9.42578125" style="7" customWidth="1"/>
    <col min="6665" max="6665" width="2.7109375" style="7" customWidth="1"/>
    <col min="6666" max="6912" width="11.42578125" style="7"/>
    <col min="6913" max="6913" width="4.7109375" style="7" customWidth="1"/>
    <col min="6914" max="6914" width="4" style="7" bestFit="1" customWidth="1"/>
    <col min="6915" max="6915" width="33.7109375" style="7" customWidth="1"/>
    <col min="6916" max="6916" width="26.140625" style="7" customWidth="1"/>
    <col min="6917" max="6917" width="22.7109375" style="7" customWidth="1"/>
    <col min="6918" max="6918" width="11.42578125" style="7"/>
    <col min="6919" max="6919" width="2.7109375" style="7" customWidth="1"/>
    <col min="6920" max="6920" width="9.42578125" style="7" customWidth="1"/>
    <col min="6921" max="6921" width="2.7109375" style="7" customWidth="1"/>
    <col min="6922" max="7168" width="11.42578125" style="7"/>
    <col min="7169" max="7169" width="4.7109375" style="7" customWidth="1"/>
    <col min="7170" max="7170" width="4" style="7" bestFit="1" customWidth="1"/>
    <col min="7171" max="7171" width="33.7109375" style="7" customWidth="1"/>
    <col min="7172" max="7172" width="26.140625" style="7" customWidth="1"/>
    <col min="7173" max="7173" width="22.7109375" style="7" customWidth="1"/>
    <col min="7174" max="7174" width="11.42578125" style="7"/>
    <col min="7175" max="7175" width="2.7109375" style="7" customWidth="1"/>
    <col min="7176" max="7176" width="9.42578125" style="7" customWidth="1"/>
    <col min="7177" max="7177" width="2.7109375" style="7" customWidth="1"/>
    <col min="7178" max="7424" width="11.42578125" style="7"/>
    <col min="7425" max="7425" width="4.7109375" style="7" customWidth="1"/>
    <col min="7426" max="7426" width="4" style="7" bestFit="1" customWidth="1"/>
    <col min="7427" max="7427" width="33.7109375" style="7" customWidth="1"/>
    <col min="7428" max="7428" width="26.140625" style="7" customWidth="1"/>
    <col min="7429" max="7429" width="22.7109375" style="7" customWidth="1"/>
    <col min="7430" max="7430" width="11.42578125" style="7"/>
    <col min="7431" max="7431" width="2.7109375" style="7" customWidth="1"/>
    <col min="7432" max="7432" width="9.42578125" style="7" customWidth="1"/>
    <col min="7433" max="7433" width="2.7109375" style="7" customWidth="1"/>
    <col min="7434" max="7680" width="11.42578125" style="7"/>
    <col min="7681" max="7681" width="4.7109375" style="7" customWidth="1"/>
    <col min="7682" max="7682" width="4" style="7" bestFit="1" customWidth="1"/>
    <col min="7683" max="7683" width="33.7109375" style="7" customWidth="1"/>
    <col min="7684" max="7684" width="26.140625" style="7" customWidth="1"/>
    <col min="7685" max="7685" width="22.7109375" style="7" customWidth="1"/>
    <col min="7686" max="7686" width="11.42578125" style="7"/>
    <col min="7687" max="7687" width="2.7109375" style="7" customWidth="1"/>
    <col min="7688" max="7688" width="9.42578125" style="7" customWidth="1"/>
    <col min="7689" max="7689" width="2.7109375" style="7" customWidth="1"/>
    <col min="7690" max="7936" width="11.42578125" style="7"/>
    <col min="7937" max="7937" width="4.7109375" style="7" customWidth="1"/>
    <col min="7938" max="7938" width="4" style="7" bestFit="1" customWidth="1"/>
    <col min="7939" max="7939" width="33.7109375" style="7" customWidth="1"/>
    <col min="7940" max="7940" width="26.140625" style="7" customWidth="1"/>
    <col min="7941" max="7941" width="22.7109375" style="7" customWidth="1"/>
    <col min="7942" max="7942" width="11.42578125" style="7"/>
    <col min="7943" max="7943" width="2.7109375" style="7" customWidth="1"/>
    <col min="7944" max="7944" width="9.42578125" style="7" customWidth="1"/>
    <col min="7945" max="7945" width="2.7109375" style="7" customWidth="1"/>
    <col min="7946" max="8192" width="11.42578125" style="7"/>
    <col min="8193" max="8193" width="4.7109375" style="7" customWidth="1"/>
    <col min="8194" max="8194" width="4" style="7" bestFit="1" customWidth="1"/>
    <col min="8195" max="8195" width="33.7109375" style="7" customWidth="1"/>
    <col min="8196" max="8196" width="26.140625" style="7" customWidth="1"/>
    <col min="8197" max="8197" width="22.7109375" style="7" customWidth="1"/>
    <col min="8198" max="8198" width="11.42578125" style="7"/>
    <col min="8199" max="8199" width="2.7109375" style="7" customWidth="1"/>
    <col min="8200" max="8200" width="9.42578125" style="7" customWidth="1"/>
    <col min="8201" max="8201" width="2.7109375" style="7" customWidth="1"/>
    <col min="8202" max="8448" width="11.42578125" style="7"/>
    <col min="8449" max="8449" width="4.7109375" style="7" customWidth="1"/>
    <col min="8450" max="8450" width="4" style="7" bestFit="1" customWidth="1"/>
    <col min="8451" max="8451" width="33.7109375" style="7" customWidth="1"/>
    <col min="8452" max="8452" width="26.140625" style="7" customWidth="1"/>
    <col min="8453" max="8453" width="22.7109375" style="7" customWidth="1"/>
    <col min="8454" max="8454" width="11.42578125" style="7"/>
    <col min="8455" max="8455" width="2.7109375" style="7" customWidth="1"/>
    <col min="8456" max="8456" width="9.42578125" style="7" customWidth="1"/>
    <col min="8457" max="8457" width="2.7109375" style="7" customWidth="1"/>
    <col min="8458" max="8704" width="11.42578125" style="7"/>
    <col min="8705" max="8705" width="4.7109375" style="7" customWidth="1"/>
    <col min="8706" max="8706" width="4" style="7" bestFit="1" customWidth="1"/>
    <col min="8707" max="8707" width="33.7109375" style="7" customWidth="1"/>
    <col min="8708" max="8708" width="26.140625" style="7" customWidth="1"/>
    <col min="8709" max="8709" width="22.7109375" style="7" customWidth="1"/>
    <col min="8710" max="8710" width="11.42578125" style="7"/>
    <col min="8711" max="8711" width="2.7109375" style="7" customWidth="1"/>
    <col min="8712" max="8712" width="9.42578125" style="7" customWidth="1"/>
    <col min="8713" max="8713" width="2.7109375" style="7" customWidth="1"/>
    <col min="8714" max="8960" width="11.42578125" style="7"/>
    <col min="8961" max="8961" width="4.7109375" style="7" customWidth="1"/>
    <col min="8962" max="8962" width="4" style="7" bestFit="1" customWidth="1"/>
    <col min="8963" max="8963" width="33.7109375" style="7" customWidth="1"/>
    <col min="8964" max="8964" width="26.140625" style="7" customWidth="1"/>
    <col min="8965" max="8965" width="22.7109375" style="7" customWidth="1"/>
    <col min="8966" max="8966" width="11.42578125" style="7"/>
    <col min="8967" max="8967" width="2.7109375" style="7" customWidth="1"/>
    <col min="8968" max="8968" width="9.42578125" style="7" customWidth="1"/>
    <col min="8969" max="8969" width="2.7109375" style="7" customWidth="1"/>
    <col min="8970" max="9216" width="11.42578125" style="7"/>
    <col min="9217" max="9217" width="4.7109375" style="7" customWidth="1"/>
    <col min="9218" max="9218" width="4" style="7" bestFit="1" customWidth="1"/>
    <col min="9219" max="9219" width="33.7109375" style="7" customWidth="1"/>
    <col min="9220" max="9220" width="26.140625" style="7" customWidth="1"/>
    <col min="9221" max="9221" width="22.7109375" style="7" customWidth="1"/>
    <col min="9222" max="9222" width="11.42578125" style="7"/>
    <col min="9223" max="9223" width="2.7109375" style="7" customWidth="1"/>
    <col min="9224" max="9224" width="9.42578125" style="7" customWidth="1"/>
    <col min="9225" max="9225" width="2.7109375" style="7" customWidth="1"/>
    <col min="9226" max="9472" width="11.42578125" style="7"/>
    <col min="9473" max="9473" width="4.7109375" style="7" customWidth="1"/>
    <col min="9474" max="9474" width="4" style="7" bestFit="1" customWidth="1"/>
    <col min="9475" max="9475" width="33.7109375" style="7" customWidth="1"/>
    <col min="9476" max="9476" width="26.140625" style="7" customWidth="1"/>
    <col min="9477" max="9477" width="22.7109375" style="7" customWidth="1"/>
    <col min="9478" max="9478" width="11.42578125" style="7"/>
    <col min="9479" max="9479" width="2.7109375" style="7" customWidth="1"/>
    <col min="9480" max="9480" width="9.42578125" style="7" customWidth="1"/>
    <col min="9481" max="9481" width="2.7109375" style="7" customWidth="1"/>
    <col min="9482" max="9728" width="11.42578125" style="7"/>
    <col min="9729" max="9729" width="4.7109375" style="7" customWidth="1"/>
    <col min="9730" max="9730" width="4" style="7" bestFit="1" customWidth="1"/>
    <col min="9731" max="9731" width="33.7109375" style="7" customWidth="1"/>
    <col min="9732" max="9732" width="26.140625" style="7" customWidth="1"/>
    <col min="9733" max="9733" width="22.7109375" style="7" customWidth="1"/>
    <col min="9734" max="9734" width="11.42578125" style="7"/>
    <col min="9735" max="9735" width="2.7109375" style="7" customWidth="1"/>
    <col min="9736" max="9736" width="9.42578125" style="7" customWidth="1"/>
    <col min="9737" max="9737" width="2.7109375" style="7" customWidth="1"/>
    <col min="9738" max="9984" width="11.42578125" style="7"/>
    <col min="9985" max="9985" width="4.7109375" style="7" customWidth="1"/>
    <col min="9986" max="9986" width="4" style="7" bestFit="1" customWidth="1"/>
    <col min="9987" max="9987" width="33.7109375" style="7" customWidth="1"/>
    <col min="9988" max="9988" width="26.140625" style="7" customWidth="1"/>
    <col min="9989" max="9989" width="22.7109375" style="7" customWidth="1"/>
    <col min="9990" max="9990" width="11.42578125" style="7"/>
    <col min="9991" max="9991" width="2.7109375" style="7" customWidth="1"/>
    <col min="9992" max="9992" width="9.42578125" style="7" customWidth="1"/>
    <col min="9993" max="9993" width="2.7109375" style="7" customWidth="1"/>
    <col min="9994" max="10240" width="11.42578125" style="7"/>
    <col min="10241" max="10241" width="4.7109375" style="7" customWidth="1"/>
    <col min="10242" max="10242" width="4" style="7" bestFit="1" customWidth="1"/>
    <col min="10243" max="10243" width="33.7109375" style="7" customWidth="1"/>
    <col min="10244" max="10244" width="26.140625" style="7" customWidth="1"/>
    <col min="10245" max="10245" width="22.7109375" style="7" customWidth="1"/>
    <col min="10246" max="10246" width="11.42578125" style="7"/>
    <col min="10247" max="10247" width="2.7109375" style="7" customWidth="1"/>
    <col min="10248" max="10248" width="9.42578125" style="7" customWidth="1"/>
    <col min="10249" max="10249" width="2.7109375" style="7" customWidth="1"/>
    <col min="10250" max="10496" width="11.42578125" style="7"/>
    <col min="10497" max="10497" width="4.7109375" style="7" customWidth="1"/>
    <col min="10498" max="10498" width="4" style="7" bestFit="1" customWidth="1"/>
    <col min="10499" max="10499" width="33.7109375" style="7" customWidth="1"/>
    <col min="10500" max="10500" width="26.140625" style="7" customWidth="1"/>
    <col min="10501" max="10501" width="22.7109375" style="7" customWidth="1"/>
    <col min="10502" max="10502" width="11.42578125" style="7"/>
    <col min="10503" max="10503" width="2.7109375" style="7" customWidth="1"/>
    <col min="10504" max="10504" width="9.42578125" style="7" customWidth="1"/>
    <col min="10505" max="10505" width="2.7109375" style="7" customWidth="1"/>
    <col min="10506" max="10752" width="11.42578125" style="7"/>
    <col min="10753" max="10753" width="4.7109375" style="7" customWidth="1"/>
    <col min="10754" max="10754" width="4" style="7" bestFit="1" customWidth="1"/>
    <col min="10755" max="10755" width="33.7109375" style="7" customWidth="1"/>
    <col min="10756" max="10756" width="26.140625" style="7" customWidth="1"/>
    <col min="10757" max="10757" width="22.7109375" style="7" customWidth="1"/>
    <col min="10758" max="10758" width="11.42578125" style="7"/>
    <col min="10759" max="10759" width="2.7109375" style="7" customWidth="1"/>
    <col min="10760" max="10760" width="9.42578125" style="7" customWidth="1"/>
    <col min="10761" max="10761" width="2.7109375" style="7" customWidth="1"/>
    <col min="10762" max="11008" width="11.42578125" style="7"/>
    <col min="11009" max="11009" width="4.7109375" style="7" customWidth="1"/>
    <col min="11010" max="11010" width="4" style="7" bestFit="1" customWidth="1"/>
    <col min="11011" max="11011" width="33.7109375" style="7" customWidth="1"/>
    <col min="11012" max="11012" width="26.140625" style="7" customWidth="1"/>
    <col min="11013" max="11013" width="22.7109375" style="7" customWidth="1"/>
    <col min="11014" max="11014" width="11.42578125" style="7"/>
    <col min="11015" max="11015" width="2.7109375" style="7" customWidth="1"/>
    <col min="11016" max="11016" width="9.42578125" style="7" customWidth="1"/>
    <col min="11017" max="11017" width="2.7109375" style="7" customWidth="1"/>
    <col min="11018" max="11264" width="11.42578125" style="7"/>
    <col min="11265" max="11265" width="4.7109375" style="7" customWidth="1"/>
    <col min="11266" max="11266" width="4" style="7" bestFit="1" customWidth="1"/>
    <col min="11267" max="11267" width="33.7109375" style="7" customWidth="1"/>
    <col min="11268" max="11268" width="26.140625" style="7" customWidth="1"/>
    <col min="11269" max="11269" width="22.7109375" style="7" customWidth="1"/>
    <col min="11270" max="11270" width="11.42578125" style="7"/>
    <col min="11271" max="11271" width="2.7109375" style="7" customWidth="1"/>
    <col min="11272" max="11272" width="9.42578125" style="7" customWidth="1"/>
    <col min="11273" max="11273" width="2.7109375" style="7" customWidth="1"/>
    <col min="11274" max="11520" width="11.42578125" style="7"/>
    <col min="11521" max="11521" width="4.7109375" style="7" customWidth="1"/>
    <col min="11522" max="11522" width="4" style="7" bestFit="1" customWidth="1"/>
    <col min="11523" max="11523" width="33.7109375" style="7" customWidth="1"/>
    <col min="11524" max="11524" width="26.140625" style="7" customWidth="1"/>
    <col min="11525" max="11525" width="22.7109375" style="7" customWidth="1"/>
    <col min="11526" max="11526" width="11.42578125" style="7"/>
    <col min="11527" max="11527" width="2.7109375" style="7" customWidth="1"/>
    <col min="11528" max="11528" width="9.42578125" style="7" customWidth="1"/>
    <col min="11529" max="11529" width="2.7109375" style="7" customWidth="1"/>
    <col min="11530" max="11776" width="11.42578125" style="7"/>
    <col min="11777" max="11777" width="4.7109375" style="7" customWidth="1"/>
    <col min="11778" max="11778" width="4" style="7" bestFit="1" customWidth="1"/>
    <col min="11779" max="11779" width="33.7109375" style="7" customWidth="1"/>
    <col min="11780" max="11780" width="26.140625" style="7" customWidth="1"/>
    <col min="11781" max="11781" width="22.7109375" style="7" customWidth="1"/>
    <col min="11782" max="11782" width="11.42578125" style="7"/>
    <col min="11783" max="11783" width="2.7109375" style="7" customWidth="1"/>
    <col min="11784" max="11784" width="9.42578125" style="7" customWidth="1"/>
    <col min="11785" max="11785" width="2.7109375" style="7" customWidth="1"/>
    <col min="11786" max="12032" width="11.42578125" style="7"/>
    <col min="12033" max="12033" width="4.7109375" style="7" customWidth="1"/>
    <col min="12034" max="12034" width="4" style="7" bestFit="1" customWidth="1"/>
    <col min="12035" max="12035" width="33.7109375" style="7" customWidth="1"/>
    <col min="12036" max="12036" width="26.140625" style="7" customWidth="1"/>
    <col min="12037" max="12037" width="22.7109375" style="7" customWidth="1"/>
    <col min="12038" max="12038" width="11.42578125" style="7"/>
    <col min="12039" max="12039" width="2.7109375" style="7" customWidth="1"/>
    <col min="12040" max="12040" width="9.42578125" style="7" customWidth="1"/>
    <col min="12041" max="12041" width="2.7109375" style="7" customWidth="1"/>
    <col min="12042" max="12288" width="11.42578125" style="7"/>
    <col min="12289" max="12289" width="4.7109375" style="7" customWidth="1"/>
    <col min="12290" max="12290" width="4" style="7" bestFit="1" customWidth="1"/>
    <col min="12291" max="12291" width="33.7109375" style="7" customWidth="1"/>
    <col min="12292" max="12292" width="26.140625" style="7" customWidth="1"/>
    <col min="12293" max="12293" width="22.7109375" style="7" customWidth="1"/>
    <col min="12294" max="12294" width="11.42578125" style="7"/>
    <col min="12295" max="12295" width="2.7109375" style="7" customWidth="1"/>
    <col min="12296" max="12296" width="9.42578125" style="7" customWidth="1"/>
    <col min="12297" max="12297" width="2.7109375" style="7" customWidth="1"/>
    <col min="12298" max="12544" width="11.42578125" style="7"/>
    <col min="12545" max="12545" width="4.7109375" style="7" customWidth="1"/>
    <col min="12546" max="12546" width="4" style="7" bestFit="1" customWidth="1"/>
    <col min="12547" max="12547" width="33.7109375" style="7" customWidth="1"/>
    <col min="12548" max="12548" width="26.140625" style="7" customWidth="1"/>
    <col min="12549" max="12549" width="22.7109375" style="7" customWidth="1"/>
    <col min="12550" max="12550" width="11.42578125" style="7"/>
    <col min="12551" max="12551" width="2.7109375" style="7" customWidth="1"/>
    <col min="12552" max="12552" width="9.42578125" style="7" customWidth="1"/>
    <col min="12553" max="12553" width="2.7109375" style="7" customWidth="1"/>
    <col min="12554" max="12800" width="11.42578125" style="7"/>
    <col min="12801" max="12801" width="4.7109375" style="7" customWidth="1"/>
    <col min="12802" max="12802" width="4" style="7" bestFit="1" customWidth="1"/>
    <col min="12803" max="12803" width="33.7109375" style="7" customWidth="1"/>
    <col min="12804" max="12804" width="26.140625" style="7" customWidth="1"/>
    <col min="12805" max="12805" width="22.7109375" style="7" customWidth="1"/>
    <col min="12806" max="12806" width="11.42578125" style="7"/>
    <col min="12807" max="12807" width="2.7109375" style="7" customWidth="1"/>
    <col min="12808" max="12808" width="9.42578125" style="7" customWidth="1"/>
    <col min="12809" max="12809" width="2.7109375" style="7" customWidth="1"/>
    <col min="12810" max="13056" width="11.42578125" style="7"/>
    <col min="13057" max="13057" width="4.7109375" style="7" customWidth="1"/>
    <col min="13058" max="13058" width="4" style="7" bestFit="1" customWidth="1"/>
    <col min="13059" max="13059" width="33.7109375" style="7" customWidth="1"/>
    <col min="13060" max="13060" width="26.140625" style="7" customWidth="1"/>
    <col min="13061" max="13061" width="22.7109375" style="7" customWidth="1"/>
    <col min="13062" max="13062" width="11.42578125" style="7"/>
    <col min="13063" max="13063" width="2.7109375" style="7" customWidth="1"/>
    <col min="13064" max="13064" width="9.42578125" style="7" customWidth="1"/>
    <col min="13065" max="13065" width="2.7109375" style="7" customWidth="1"/>
    <col min="13066" max="13312" width="11.42578125" style="7"/>
    <col min="13313" max="13313" width="4.7109375" style="7" customWidth="1"/>
    <col min="13314" max="13314" width="4" style="7" bestFit="1" customWidth="1"/>
    <col min="13315" max="13315" width="33.7109375" style="7" customWidth="1"/>
    <col min="13316" max="13316" width="26.140625" style="7" customWidth="1"/>
    <col min="13317" max="13317" width="22.7109375" style="7" customWidth="1"/>
    <col min="13318" max="13318" width="11.42578125" style="7"/>
    <col min="13319" max="13319" width="2.7109375" style="7" customWidth="1"/>
    <col min="13320" max="13320" width="9.42578125" style="7" customWidth="1"/>
    <col min="13321" max="13321" width="2.7109375" style="7" customWidth="1"/>
    <col min="13322" max="13568" width="11.42578125" style="7"/>
    <col min="13569" max="13569" width="4.7109375" style="7" customWidth="1"/>
    <col min="13570" max="13570" width="4" style="7" bestFit="1" customWidth="1"/>
    <col min="13571" max="13571" width="33.7109375" style="7" customWidth="1"/>
    <col min="13572" max="13572" width="26.140625" style="7" customWidth="1"/>
    <col min="13573" max="13573" width="22.7109375" style="7" customWidth="1"/>
    <col min="13574" max="13574" width="11.42578125" style="7"/>
    <col min="13575" max="13575" width="2.7109375" style="7" customWidth="1"/>
    <col min="13576" max="13576" width="9.42578125" style="7" customWidth="1"/>
    <col min="13577" max="13577" width="2.7109375" style="7" customWidth="1"/>
    <col min="13578" max="13824" width="11.42578125" style="7"/>
    <col min="13825" max="13825" width="4.7109375" style="7" customWidth="1"/>
    <col min="13826" max="13826" width="4" style="7" bestFit="1" customWidth="1"/>
    <col min="13827" max="13827" width="33.7109375" style="7" customWidth="1"/>
    <col min="13828" max="13828" width="26.140625" style="7" customWidth="1"/>
    <col min="13829" max="13829" width="22.7109375" style="7" customWidth="1"/>
    <col min="13830" max="13830" width="11.42578125" style="7"/>
    <col min="13831" max="13831" width="2.7109375" style="7" customWidth="1"/>
    <col min="13832" max="13832" width="9.42578125" style="7" customWidth="1"/>
    <col min="13833" max="13833" width="2.7109375" style="7" customWidth="1"/>
    <col min="13834" max="14080" width="11.42578125" style="7"/>
    <col min="14081" max="14081" width="4.7109375" style="7" customWidth="1"/>
    <col min="14082" max="14082" width="4" style="7" bestFit="1" customWidth="1"/>
    <col min="14083" max="14083" width="33.7109375" style="7" customWidth="1"/>
    <col min="14084" max="14084" width="26.140625" style="7" customWidth="1"/>
    <col min="14085" max="14085" width="22.7109375" style="7" customWidth="1"/>
    <col min="14086" max="14086" width="11.42578125" style="7"/>
    <col min="14087" max="14087" width="2.7109375" style="7" customWidth="1"/>
    <col min="14088" max="14088" width="9.42578125" style="7" customWidth="1"/>
    <col min="14089" max="14089" width="2.7109375" style="7" customWidth="1"/>
    <col min="14090" max="14336" width="11.42578125" style="7"/>
    <col min="14337" max="14337" width="4.7109375" style="7" customWidth="1"/>
    <col min="14338" max="14338" width="4" style="7" bestFit="1" customWidth="1"/>
    <col min="14339" max="14339" width="33.7109375" style="7" customWidth="1"/>
    <col min="14340" max="14340" width="26.140625" style="7" customWidth="1"/>
    <col min="14341" max="14341" width="22.7109375" style="7" customWidth="1"/>
    <col min="14342" max="14342" width="11.42578125" style="7"/>
    <col min="14343" max="14343" width="2.7109375" style="7" customWidth="1"/>
    <col min="14344" max="14344" width="9.42578125" style="7" customWidth="1"/>
    <col min="14345" max="14345" width="2.7109375" style="7" customWidth="1"/>
    <col min="14346" max="14592" width="11.42578125" style="7"/>
    <col min="14593" max="14593" width="4.7109375" style="7" customWidth="1"/>
    <col min="14594" max="14594" width="4" style="7" bestFit="1" customWidth="1"/>
    <col min="14595" max="14595" width="33.7109375" style="7" customWidth="1"/>
    <col min="14596" max="14596" width="26.140625" style="7" customWidth="1"/>
    <col min="14597" max="14597" width="22.7109375" style="7" customWidth="1"/>
    <col min="14598" max="14598" width="11.42578125" style="7"/>
    <col min="14599" max="14599" width="2.7109375" style="7" customWidth="1"/>
    <col min="14600" max="14600" width="9.42578125" style="7" customWidth="1"/>
    <col min="14601" max="14601" width="2.7109375" style="7" customWidth="1"/>
    <col min="14602" max="14848" width="11.42578125" style="7"/>
    <col min="14849" max="14849" width="4.7109375" style="7" customWidth="1"/>
    <col min="14850" max="14850" width="4" style="7" bestFit="1" customWidth="1"/>
    <col min="14851" max="14851" width="33.7109375" style="7" customWidth="1"/>
    <col min="14852" max="14852" width="26.140625" style="7" customWidth="1"/>
    <col min="14853" max="14853" width="22.7109375" style="7" customWidth="1"/>
    <col min="14854" max="14854" width="11.42578125" style="7"/>
    <col min="14855" max="14855" width="2.7109375" style="7" customWidth="1"/>
    <col min="14856" max="14856" width="9.42578125" style="7" customWidth="1"/>
    <col min="14857" max="14857" width="2.7109375" style="7" customWidth="1"/>
    <col min="14858" max="15104" width="11.42578125" style="7"/>
    <col min="15105" max="15105" width="4.7109375" style="7" customWidth="1"/>
    <col min="15106" max="15106" width="4" style="7" bestFit="1" customWidth="1"/>
    <col min="15107" max="15107" width="33.7109375" style="7" customWidth="1"/>
    <col min="15108" max="15108" width="26.140625" style="7" customWidth="1"/>
    <col min="15109" max="15109" width="22.7109375" style="7" customWidth="1"/>
    <col min="15110" max="15110" width="11.42578125" style="7"/>
    <col min="15111" max="15111" width="2.7109375" style="7" customWidth="1"/>
    <col min="15112" max="15112" width="9.42578125" style="7" customWidth="1"/>
    <col min="15113" max="15113" width="2.7109375" style="7" customWidth="1"/>
    <col min="15114" max="15360" width="11.42578125" style="7"/>
    <col min="15361" max="15361" width="4.7109375" style="7" customWidth="1"/>
    <col min="15362" max="15362" width="4" style="7" bestFit="1" customWidth="1"/>
    <col min="15363" max="15363" width="33.7109375" style="7" customWidth="1"/>
    <col min="15364" max="15364" width="26.140625" style="7" customWidth="1"/>
    <col min="15365" max="15365" width="22.7109375" style="7" customWidth="1"/>
    <col min="15366" max="15366" width="11.42578125" style="7"/>
    <col min="15367" max="15367" width="2.7109375" style="7" customWidth="1"/>
    <col min="15368" max="15368" width="9.42578125" style="7" customWidth="1"/>
    <col min="15369" max="15369" width="2.7109375" style="7" customWidth="1"/>
    <col min="15370" max="15616" width="11.42578125" style="7"/>
    <col min="15617" max="15617" width="4.7109375" style="7" customWidth="1"/>
    <col min="15618" max="15618" width="4" style="7" bestFit="1" customWidth="1"/>
    <col min="15619" max="15619" width="33.7109375" style="7" customWidth="1"/>
    <col min="15620" max="15620" width="26.140625" style="7" customWidth="1"/>
    <col min="15621" max="15621" width="22.7109375" style="7" customWidth="1"/>
    <col min="15622" max="15622" width="11.42578125" style="7"/>
    <col min="15623" max="15623" width="2.7109375" style="7" customWidth="1"/>
    <col min="15624" max="15624" width="9.42578125" style="7" customWidth="1"/>
    <col min="15625" max="15625" width="2.7109375" style="7" customWidth="1"/>
    <col min="15626" max="15872" width="11.42578125" style="7"/>
    <col min="15873" max="15873" width="4.7109375" style="7" customWidth="1"/>
    <col min="15874" max="15874" width="4" style="7" bestFit="1" customWidth="1"/>
    <col min="15875" max="15875" width="33.7109375" style="7" customWidth="1"/>
    <col min="15876" max="15876" width="26.140625" style="7" customWidth="1"/>
    <col min="15877" max="15877" width="22.7109375" style="7" customWidth="1"/>
    <col min="15878" max="15878" width="11.42578125" style="7"/>
    <col min="15879" max="15879" width="2.7109375" style="7" customWidth="1"/>
    <col min="15880" max="15880" width="9.42578125" style="7" customWidth="1"/>
    <col min="15881" max="15881" width="2.7109375" style="7" customWidth="1"/>
    <col min="15882" max="16128" width="11.42578125" style="7"/>
    <col min="16129" max="16129" width="4.7109375" style="7" customWidth="1"/>
    <col min="16130" max="16130" width="4" style="7" bestFit="1" customWidth="1"/>
    <col min="16131" max="16131" width="33.7109375" style="7" customWidth="1"/>
    <col min="16132" max="16132" width="26.140625" style="7" customWidth="1"/>
    <col min="16133" max="16133" width="22.7109375" style="7" customWidth="1"/>
    <col min="16134" max="16134" width="11.42578125" style="7"/>
    <col min="16135" max="16135" width="2.7109375" style="7" customWidth="1"/>
    <col min="16136" max="16136" width="9.42578125" style="7" customWidth="1"/>
    <col min="16137" max="16137" width="2.7109375" style="7" customWidth="1"/>
    <col min="16138" max="16384" width="11.42578125" style="7"/>
  </cols>
  <sheetData>
    <row r="1" spans="1:21" x14ac:dyDescent="0.2">
      <c r="A1" s="394" t="s">
        <v>64</v>
      </c>
      <c r="B1" s="401"/>
      <c r="C1" s="401"/>
      <c r="D1" s="401"/>
      <c r="E1" s="150"/>
      <c r="F1" s="151"/>
      <c r="G1" s="143" t="s">
        <v>35</v>
      </c>
      <c r="H1" s="144">
        <f>H11 + H15 + H19 + H23 + H28 + H208 +  H313 + H368</f>
        <v>0</v>
      </c>
      <c r="I1" s="281"/>
      <c r="S1" s="15">
        <f>'1 - Media Publicity'!$S$1</f>
        <v>2021</v>
      </c>
      <c r="T1" s="16">
        <f>'1 - Media Publicity'!$T$1</f>
        <v>44197</v>
      </c>
      <c r="U1" s="16">
        <f>'1 - Media Publicity'!$U$1</f>
        <v>44561</v>
      </c>
    </row>
    <row r="2" spans="1:21" ht="12.75" customHeight="1" x14ac:dyDescent="0.2">
      <c r="A2" s="402" t="s">
        <v>370</v>
      </c>
      <c r="B2" s="403"/>
      <c r="C2" s="403"/>
      <c r="D2" s="403"/>
      <c r="E2" s="403"/>
      <c r="F2" s="403"/>
      <c r="G2" s="403"/>
      <c r="H2" s="404"/>
      <c r="I2" s="404"/>
      <c r="T2" s="16">
        <f>T1+365</f>
        <v>44562</v>
      </c>
      <c r="U2" s="16">
        <f>+U1+91</f>
        <v>44652</v>
      </c>
    </row>
    <row r="3" spans="1:21" ht="54" customHeight="1" x14ac:dyDescent="0.2">
      <c r="A3" s="286"/>
      <c r="B3" s="405" t="s">
        <v>431</v>
      </c>
      <c r="C3" s="406"/>
      <c r="D3" s="406"/>
      <c r="E3" s="406"/>
      <c r="F3" s="406"/>
      <c r="G3" s="406"/>
      <c r="H3" s="406"/>
      <c r="I3" s="281"/>
    </row>
    <row r="4" spans="1:21" ht="6" customHeight="1" x14ac:dyDescent="0.2">
      <c r="A4" s="287"/>
      <c r="B4" s="281"/>
      <c r="C4" s="281"/>
      <c r="D4" s="281"/>
      <c r="E4" s="281"/>
      <c r="F4" s="281"/>
      <c r="G4" s="281"/>
      <c r="H4" s="281"/>
      <c r="I4" s="281"/>
    </row>
    <row r="5" spans="1:21" s="67" customFormat="1" ht="12.75" customHeight="1" x14ac:dyDescent="0.25">
      <c r="A5" s="280" t="s">
        <v>123</v>
      </c>
      <c r="B5" s="380" t="s">
        <v>371</v>
      </c>
      <c r="C5" s="330"/>
      <c r="D5" s="330"/>
      <c r="E5" s="330"/>
      <c r="F5" s="330"/>
      <c r="G5" s="282"/>
      <c r="H5" s="282"/>
      <c r="I5" s="282"/>
      <c r="J5" s="65"/>
      <c r="K5" s="65"/>
      <c r="L5" s="65"/>
      <c r="M5" s="65"/>
      <c r="N5" s="65"/>
      <c r="O5" s="65"/>
      <c r="P5" s="65"/>
      <c r="Q5" s="65"/>
      <c r="R5" s="65"/>
      <c r="S5" s="65"/>
      <c r="T5" s="65"/>
      <c r="U5" s="65"/>
    </row>
    <row r="6" spans="1:21" ht="12.75" customHeight="1" x14ac:dyDescent="0.2">
      <c r="A6" s="287"/>
      <c r="B6" s="281"/>
      <c r="C6" s="280" t="s">
        <v>372</v>
      </c>
      <c r="D6" s="280" t="s">
        <v>373</v>
      </c>
      <c r="E6" s="281"/>
      <c r="F6" s="281"/>
      <c r="G6" s="281"/>
      <c r="H6" s="280" t="s">
        <v>49</v>
      </c>
      <c r="I6" s="281"/>
    </row>
    <row r="7" spans="1:21" ht="12.75" customHeight="1" x14ac:dyDescent="0.2">
      <c r="A7" s="287"/>
      <c r="B7" s="281"/>
      <c r="C7" s="279"/>
      <c r="D7" s="153"/>
      <c r="E7" s="281"/>
      <c r="F7" s="281"/>
      <c r="G7" s="281"/>
      <c r="H7" s="63">
        <f>IF(C7=0,0,IF(ISNUMBER(D7),IF(YEAR(D7)=$S$1,100,0),0))</f>
        <v>0</v>
      </c>
      <c r="I7" s="281"/>
    </row>
    <row r="8" spans="1:21" ht="12.75" customHeight="1" x14ac:dyDescent="0.2">
      <c r="A8" s="287"/>
      <c r="B8" s="281"/>
      <c r="C8" s="279"/>
      <c r="D8" s="153"/>
      <c r="E8" s="281"/>
      <c r="F8" s="281"/>
      <c r="G8" s="281"/>
      <c r="H8" s="63">
        <f>IF(C8=0,0,IF(ISNUMBER(D8),IF(YEAR(D8)=$S$1,100,0),0))</f>
        <v>0</v>
      </c>
      <c r="I8" s="281"/>
    </row>
    <row r="9" spans="1:21" ht="12.75" customHeight="1" x14ac:dyDescent="0.2">
      <c r="A9" s="287"/>
      <c r="B9" s="281"/>
      <c r="C9" s="279"/>
      <c r="D9" s="153"/>
      <c r="E9" s="281"/>
      <c r="F9" s="281"/>
      <c r="G9" s="281"/>
      <c r="H9" s="63">
        <f>IF(C9=0,0,IF(ISNUMBER(D9),IF(YEAR(D9)=$S$1,100,0),0))</f>
        <v>0</v>
      </c>
      <c r="I9" s="281"/>
    </row>
    <row r="10" spans="1:21" ht="12.75" customHeight="1" thickBot="1" x14ac:dyDescent="0.25">
      <c r="A10" s="287"/>
      <c r="B10" s="281"/>
      <c r="C10" s="279"/>
      <c r="D10" s="153"/>
      <c r="E10" s="281"/>
      <c r="F10" s="281"/>
      <c r="G10" s="281"/>
      <c r="H10" s="63">
        <f>IF(C10=0,0,IF(ISNUMBER(D10),IF(YEAR(D10)=$S$1,100,0),0))</f>
        <v>0</v>
      </c>
      <c r="I10" s="281"/>
    </row>
    <row r="11" spans="1:21" ht="12.75" customHeight="1" thickBot="1" x14ac:dyDescent="0.25">
      <c r="A11" s="287"/>
      <c r="B11" s="281"/>
      <c r="C11" s="281"/>
      <c r="D11" s="281"/>
      <c r="E11" s="281"/>
      <c r="F11" s="284" t="s">
        <v>35</v>
      </c>
      <c r="G11" s="281"/>
      <c r="H11" s="93">
        <f>SUM(H7:H10)</f>
        <v>0</v>
      </c>
      <c r="I11" s="281"/>
    </row>
    <row r="12" spans="1:21" ht="6" customHeight="1" x14ac:dyDescent="0.2">
      <c r="A12" s="287"/>
      <c r="B12" s="281"/>
      <c r="C12" s="281"/>
      <c r="D12" s="281"/>
      <c r="E12" s="281"/>
      <c r="F12" s="281"/>
      <c r="G12" s="281"/>
      <c r="H12" s="281"/>
      <c r="I12" s="281"/>
    </row>
    <row r="13" spans="1:21" ht="15" x14ac:dyDescent="0.25">
      <c r="A13" s="57" t="s">
        <v>137</v>
      </c>
      <c r="B13" s="407" t="s">
        <v>374</v>
      </c>
      <c r="C13" s="353"/>
      <c r="D13" s="353"/>
      <c r="E13" s="353"/>
      <c r="F13" s="353"/>
      <c r="G13" s="353"/>
      <c r="H13" s="353"/>
      <c r="I13" s="281"/>
    </row>
    <row r="14" spans="1:21" ht="12.75" customHeight="1" thickBot="1" x14ac:dyDescent="0.3">
      <c r="A14" s="57"/>
      <c r="B14" s="57"/>
      <c r="C14" s="280" t="s">
        <v>375</v>
      </c>
      <c r="D14" s="280" t="s">
        <v>376</v>
      </c>
      <c r="E14" s="154"/>
      <c r="F14" s="287"/>
      <c r="G14" s="281"/>
      <c r="H14" s="280" t="s">
        <v>49</v>
      </c>
      <c r="I14" s="281"/>
    </row>
    <row r="15" spans="1:21" ht="13.5" thickBot="1" x14ac:dyDescent="0.25">
      <c r="A15" s="57"/>
      <c r="B15" s="57"/>
      <c r="C15" s="155">
        <f>Cover!F26</f>
        <v>0</v>
      </c>
      <c r="D15" s="155">
        <f>Cover!I26</f>
        <v>0</v>
      </c>
      <c r="E15" s="267"/>
      <c r="F15" s="268" t="str">
        <f>IF(C15=0,"No Beginning Member Count"," ")</f>
        <v>No Beginning Member Count</v>
      </c>
      <c r="G15" s="281"/>
      <c r="H15" s="73">
        <f>IF(C15=0,0,IF(D15&gt;C15,(D15-C15)*5,0))</f>
        <v>0</v>
      </c>
      <c r="I15" s="281"/>
    </row>
    <row r="16" spans="1:21" ht="6" customHeight="1" x14ac:dyDescent="0.2">
      <c r="A16" s="281"/>
      <c r="B16" s="281"/>
      <c r="C16" s="281"/>
      <c r="D16" s="281"/>
      <c r="E16" s="281"/>
      <c r="F16" s="281"/>
      <c r="G16" s="281"/>
      <c r="H16" s="281"/>
      <c r="I16" s="281"/>
    </row>
    <row r="17" spans="1:11" x14ac:dyDescent="0.2">
      <c r="A17" s="57" t="s">
        <v>342</v>
      </c>
      <c r="B17" s="400" t="s">
        <v>377</v>
      </c>
      <c r="C17" s="408"/>
      <c r="D17" s="408"/>
      <c r="E17" s="408"/>
      <c r="F17" s="408"/>
      <c r="G17" s="281"/>
      <c r="H17" s="283"/>
      <c r="I17" s="281"/>
    </row>
    <row r="18" spans="1:11" ht="15.75" thickBot="1" x14ac:dyDescent="0.3">
      <c r="A18" s="57"/>
      <c r="B18" s="57"/>
      <c r="C18" s="400" t="s">
        <v>378</v>
      </c>
      <c r="D18" s="409"/>
      <c r="E18" s="409"/>
      <c r="F18" s="287"/>
      <c r="G18" s="281"/>
      <c r="H18" s="280" t="s">
        <v>49</v>
      </c>
      <c r="I18" s="281"/>
    </row>
    <row r="19" spans="1:11" ht="12.75" customHeight="1" thickBot="1" x14ac:dyDescent="0.25">
      <c r="A19" s="57"/>
      <c r="B19" s="57"/>
      <c r="C19" s="156"/>
      <c r="D19" s="157"/>
      <c r="E19" s="157"/>
      <c r="F19" s="287"/>
      <c r="G19" s="281"/>
      <c r="H19" s="73">
        <f>IF(C19&lt;0,0,C19*10)</f>
        <v>0</v>
      </c>
      <c r="I19" s="281"/>
    </row>
    <row r="20" spans="1:11" ht="6" customHeight="1" x14ac:dyDescent="0.2">
      <c r="A20" s="368"/>
      <c r="B20" s="368"/>
      <c r="C20" s="368"/>
      <c r="D20" s="368"/>
      <c r="E20" s="368"/>
      <c r="F20" s="368"/>
      <c r="G20" s="368"/>
      <c r="H20" s="368"/>
      <c r="I20" s="281"/>
    </row>
    <row r="21" spans="1:11" x14ac:dyDescent="0.2">
      <c r="A21" s="57" t="s">
        <v>428</v>
      </c>
      <c r="B21" s="400" t="s">
        <v>486</v>
      </c>
      <c r="C21" s="408"/>
      <c r="D21" s="408"/>
      <c r="E21" s="408"/>
      <c r="F21" s="408"/>
      <c r="G21" s="281"/>
      <c r="H21" s="283"/>
      <c r="I21" s="281"/>
    </row>
    <row r="22" spans="1:11" ht="12.75" customHeight="1" thickBot="1" x14ac:dyDescent="0.25">
      <c r="A22" s="57"/>
      <c r="B22" s="57"/>
      <c r="C22" s="280" t="s">
        <v>379</v>
      </c>
      <c r="D22" s="280" t="s">
        <v>380</v>
      </c>
      <c r="E22" s="280"/>
      <c r="F22" s="280"/>
      <c r="G22" s="281"/>
      <c r="H22" s="280" t="s">
        <v>49</v>
      </c>
      <c r="I22" s="281"/>
    </row>
    <row r="23" spans="1:11" ht="15.75" thickBot="1" x14ac:dyDescent="0.3">
      <c r="A23" s="281"/>
      <c r="B23" s="281"/>
      <c r="C23" s="75"/>
      <c r="D23" s="153"/>
      <c r="E23" s="154"/>
      <c r="F23" s="280"/>
      <c r="G23" s="281"/>
      <c r="H23" s="73">
        <f>IF(OR(ISBLANK(yes),ISBLANK(D23)),0,IF(C23="YES",25,0))</f>
        <v>0</v>
      </c>
      <c r="I23" s="281"/>
      <c r="K23" s="76"/>
    </row>
    <row r="24" spans="1:11" ht="6" customHeight="1" x14ac:dyDescent="0.2">
      <c r="A24" s="410"/>
      <c r="B24" s="368"/>
      <c r="C24" s="368"/>
      <c r="D24" s="368"/>
      <c r="E24" s="368"/>
      <c r="F24" s="368"/>
      <c r="G24" s="368"/>
      <c r="H24" s="368"/>
      <c r="I24" s="281"/>
    </row>
    <row r="25" spans="1:11" x14ac:dyDescent="0.2">
      <c r="A25" s="280" t="s">
        <v>429</v>
      </c>
      <c r="B25" s="380" t="s">
        <v>381</v>
      </c>
      <c r="C25" s="411"/>
      <c r="D25" s="411"/>
      <c r="E25" s="411"/>
      <c r="F25" s="411"/>
      <c r="G25" s="411"/>
      <c r="H25" s="411"/>
      <c r="I25" s="281"/>
    </row>
    <row r="26" spans="1:11" ht="12.75" customHeight="1" x14ac:dyDescent="0.25">
      <c r="A26" s="281"/>
      <c r="B26" s="369" t="s">
        <v>382</v>
      </c>
      <c r="C26" s="353"/>
      <c r="D26" s="353"/>
      <c r="E26" s="353"/>
      <c r="F26" s="353"/>
      <c r="G26" s="353"/>
      <c r="H26" s="353"/>
      <c r="I26" s="281"/>
    </row>
    <row r="27" spans="1:11" ht="13.5" thickBot="1" x14ac:dyDescent="0.25">
      <c r="A27" s="281"/>
      <c r="B27" s="281"/>
      <c r="C27" s="280" t="s">
        <v>379</v>
      </c>
      <c r="D27" s="158"/>
      <c r="E27" s="158"/>
      <c r="F27" s="287"/>
      <c r="G27" s="281"/>
      <c r="H27" s="280" t="s">
        <v>49</v>
      </c>
      <c r="I27" s="281"/>
    </row>
    <row r="28" spans="1:11" ht="13.5" thickBot="1" x14ac:dyDescent="0.25">
      <c r="A28" s="281"/>
      <c r="B28" s="281"/>
      <c r="C28" s="75"/>
      <c r="D28" s="157"/>
      <c r="E28" s="157"/>
      <c r="F28" s="287"/>
      <c r="G28" s="281"/>
      <c r="H28" s="73">
        <f>IF(C28="YES",25,0)</f>
        <v>0</v>
      </c>
      <c r="I28" s="281"/>
      <c r="K28" s="15" t="s">
        <v>441</v>
      </c>
    </row>
    <row r="29" spans="1:11" ht="6" customHeight="1" x14ac:dyDescent="0.2">
      <c r="A29" s="287"/>
      <c r="B29" s="281"/>
      <c r="C29" s="281"/>
      <c r="D29" s="281"/>
      <c r="E29" s="281"/>
      <c r="F29" s="281"/>
      <c r="G29" s="281"/>
      <c r="H29" s="281"/>
      <c r="I29" s="281"/>
      <c r="K29" s="15" t="s">
        <v>459</v>
      </c>
    </row>
    <row r="30" spans="1:11" ht="26.25" customHeight="1" x14ac:dyDescent="0.2">
      <c r="A30" s="57" t="s">
        <v>430</v>
      </c>
      <c r="B30" s="399" t="s">
        <v>484</v>
      </c>
      <c r="C30" s="388"/>
      <c r="D30" s="388"/>
      <c r="E30" s="388"/>
      <c r="F30" s="388"/>
      <c r="G30" s="281"/>
      <c r="H30" s="283"/>
      <c r="I30" s="281"/>
    </row>
    <row r="31" spans="1:11" ht="12.75" customHeight="1" x14ac:dyDescent="0.2">
      <c r="A31" s="57"/>
      <c r="B31" s="280"/>
      <c r="C31" s="280" t="s">
        <v>383</v>
      </c>
      <c r="D31" s="280" t="s">
        <v>384</v>
      </c>
      <c r="E31" s="280" t="s">
        <v>385</v>
      </c>
      <c r="F31" s="280"/>
      <c r="G31" s="281"/>
      <c r="H31" s="280" t="s">
        <v>49</v>
      </c>
      <c r="I31" s="281"/>
    </row>
    <row r="32" spans="1:11" ht="0.6" customHeight="1" x14ac:dyDescent="0.2">
      <c r="A32" s="57"/>
      <c r="B32" s="159"/>
      <c r="C32" s="287"/>
      <c r="D32" s="287"/>
      <c r="E32" s="280"/>
      <c r="F32" s="280"/>
      <c r="G32" s="281"/>
      <c r="H32" s="107"/>
      <c r="I32" s="281"/>
    </row>
    <row r="33" spans="1:17" ht="12.75" customHeight="1" x14ac:dyDescent="0.2">
      <c r="A33" s="57"/>
      <c r="B33" s="160">
        <v>1</v>
      </c>
      <c r="C33" s="285"/>
      <c r="D33" s="161"/>
      <c r="E33" s="75"/>
      <c r="F33" s="162"/>
      <c r="G33" s="281"/>
      <c r="H33" s="63">
        <f>IF(C33=0,0,IF(D33=0,0,J33+K33))</f>
        <v>0</v>
      </c>
      <c r="I33" s="281"/>
      <c r="J33" s="53">
        <f t="shared" ref="J33:J96" si="0">IF(AND(C33&gt;0,D33&gt;0)=TRUE,25,0)</f>
        <v>0</v>
      </c>
      <c r="K33" s="53">
        <f>IF(E33&gt;0,10,0)</f>
        <v>0</v>
      </c>
      <c r="L33" s="76"/>
      <c r="M33" s="76"/>
      <c r="N33" s="76"/>
      <c r="O33" s="76"/>
      <c r="P33" s="76"/>
      <c r="Q33" s="76"/>
    </row>
    <row r="34" spans="1:17" ht="12.75" customHeight="1" x14ac:dyDescent="0.2">
      <c r="A34" s="281"/>
      <c r="B34" s="160">
        <v>2</v>
      </c>
      <c r="C34" s="289"/>
      <c r="D34" s="161"/>
      <c r="E34" s="75"/>
      <c r="F34" s="162"/>
      <c r="G34" s="281"/>
      <c r="H34" s="63">
        <f t="shared" ref="H34:H97" si="1">IF(C34=0,0,IF(D34=0,0,J34+K34))</f>
        <v>0</v>
      </c>
      <c r="I34" s="281"/>
      <c r="J34" s="53">
        <f t="shared" si="0"/>
        <v>0</v>
      </c>
      <c r="K34" s="53">
        <f t="shared" ref="K34:K97" si="2">IF(E34&gt;0,10,0)</f>
        <v>0</v>
      </c>
      <c r="L34" s="76"/>
      <c r="M34" s="76"/>
      <c r="N34" s="76"/>
      <c r="O34" s="76"/>
      <c r="P34" s="76"/>
      <c r="Q34" s="76"/>
    </row>
    <row r="35" spans="1:17" ht="12.75" customHeight="1" x14ac:dyDescent="0.2">
      <c r="A35" s="281"/>
      <c r="B35" s="160">
        <v>3</v>
      </c>
      <c r="C35" s="289"/>
      <c r="D35" s="161"/>
      <c r="E35" s="75"/>
      <c r="F35" s="162"/>
      <c r="G35" s="281"/>
      <c r="H35" s="63">
        <f t="shared" si="1"/>
        <v>0</v>
      </c>
      <c r="I35" s="281"/>
      <c r="J35" s="53">
        <f t="shared" si="0"/>
        <v>0</v>
      </c>
      <c r="K35" s="53">
        <f t="shared" si="2"/>
        <v>0</v>
      </c>
      <c r="L35" s="76"/>
      <c r="M35" s="76"/>
      <c r="N35" s="76"/>
      <c r="O35" s="76"/>
      <c r="P35" s="76"/>
      <c r="Q35" s="76"/>
    </row>
    <row r="36" spans="1:17" ht="12.75" customHeight="1" x14ac:dyDescent="0.2">
      <c r="A36" s="281"/>
      <c r="B36" s="160">
        <v>4</v>
      </c>
      <c r="C36" s="289"/>
      <c r="D36" s="161"/>
      <c r="E36" s="75"/>
      <c r="F36" s="162"/>
      <c r="G36" s="281"/>
      <c r="H36" s="63">
        <f t="shared" si="1"/>
        <v>0</v>
      </c>
      <c r="I36" s="281"/>
      <c r="J36" s="53">
        <f t="shared" si="0"/>
        <v>0</v>
      </c>
      <c r="K36" s="53">
        <f t="shared" si="2"/>
        <v>0</v>
      </c>
      <c r="L36" s="76"/>
      <c r="M36" s="76"/>
      <c r="N36" s="76"/>
      <c r="O36" s="76"/>
      <c r="P36" s="76"/>
      <c r="Q36" s="76"/>
    </row>
    <row r="37" spans="1:17" ht="12.75" customHeight="1" x14ac:dyDescent="0.2">
      <c r="A37" s="281"/>
      <c r="B37" s="160">
        <v>5</v>
      </c>
      <c r="C37" s="289"/>
      <c r="D37" s="161"/>
      <c r="E37" s="75"/>
      <c r="F37" s="162"/>
      <c r="G37" s="281"/>
      <c r="H37" s="63">
        <f t="shared" si="1"/>
        <v>0</v>
      </c>
      <c r="I37" s="281"/>
      <c r="J37" s="53">
        <f t="shared" si="0"/>
        <v>0</v>
      </c>
      <c r="K37" s="53">
        <f t="shared" si="2"/>
        <v>0</v>
      </c>
      <c r="L37" s="76"/>
      <c r="M37" s="76"/>
      <c r="N37" s="76"/>
      <c r="O37" s="76"/>
      <c r="P37" s="76"/>
      <c r="Q37" s="76"/>
    </row>
    <row r="38" spans="1:17" ht="12.75" customHeight="1" x14ac:dyDescent="0.2">
      <c r="A38" s="281"/>
      <c r="B38" s="160">
        <v>6</v>
      </c>
      <c r="C38" s="289"/>
      <c r="D38" s="161"/>
      <c r="E38" s="75"/>
      <c r="F38" s="162"/>
      <c r="G38" s="281"/>
      <c r="H38" s="63">
        <f t="shared" si="1"/>
        <v>0</v>
      </c>
      <c r="I38" s="281"/>
      <c r="J38" s="53">
        <f t="shared" si="0"/>
        <v>0</v>
      </c>
      <c r="K38" s="53">
        <f t="shared" si="2"/>
        <v>0</v>
      </c>
      <c r="L38" s="76"/>
      <c r="M38" s="76"/>
      <c r="N38" s="76"/>
      <c r="O38" s="76"/>
      <c r="P38" s="76"/>
      <c r="Q38" s="76"/>
    </row>
    <row r="39" spans="1:17" ht="12.75" customHeight="1" x14ac:dyDescent="0.2">
      <c r="A39" s="281"/>
      <c r="B39" s="160">
        <v>7</v>
      </c>
      <c r="C39" s="289"/>
      <c r="D39" s="161"/>
      <c r="E39" s="75"/>
      <c r="F39" s="162"/>
      <c r="G39" s="281"/>
      <c r="H39" s="63">
        <f t="shared" si="1"/>
        <v>0</v>
      </c>
      <c r="I39" s="281"/>
      <c r="J39" s="53">
        <f t="shared" si="0"/>
        <v>0</v>
      </c>
      <c r="K39" s="53">
        <f t="shared" si="2"/>
        <v>0</v>
      </c>
      <c r="L39" s="76"/>
      <c r="M39" s="76"/>
      <c r="N39" s="76"/>
      <c r="O39" s="76"/>
      <c r="P39" s="76"/>
      <c r="Q39" s="76"/>
    </row>
    <row r="40" spans="1:17" ht="12.75" customHeight="1" x14ac:dyDescent="0.2">
      <c r="A40" s="281"/>
      <c r="B40" s="160">
        <v>8</v>
      </c>
      <c r="C40" s="289"/>
      <c r="D40" s="161"/>
      <c r="E40" s="75"/>
      <c r="F40" s="162"/>
      <c r="G40" s="281"/>
      <c r="H40" s="63">
        <f t="shared" si="1"/>
        <v>0</v>
      </c>
      <c r="I40" s="281"/>
      <c r="J40" s="53">
        <f t="shared" si="0"/>
        <v>0</v>
      </c>
      <c r="K40" s="53">
        <f t="shared" si="2"/>
        <v>0</v>
      </c>
      <c r="L40" s="76"/>
      <c r="M40" s="76"/>
      <c r="N40" s="76"/>
      <c r="O40" s="76"/>
      <c r="P40" s="76"/>
      <c r="Q40" s="76"/>
    </row>
    <row r="41" spans="1:17" ht="12.75" customHeight="1" x14ac:dyDescent="0.2">
      <c r="A41" s="281"/>
      <c r="B41" s="160">
        <v>9</v>
      </c>
      <c r="C41" s="285"/>
      <c r="D41" s="161"/>
      <c r="E41" s="75"/>
      <c r="F41" s="162"/>
      <c r="G41" s="281"/>
      <c r="H41" s="63">
        <f t="shared" si="1"/>
        <v>0</v>
      </c>
      <c r="I41" s="281"/>
      <c r="J41" s="53">
        <f t="shared" si="0"/>
        <v>0</v>
      </c>
      <c r="K41" s="53">
        <f t="shared" si="2"/>
        <v>0</v>
      </c>
      <c r="L41" s="76"/>
      <c r="M41" s="76"/>
      <c r="N41" s="76"/>
      <c r="O41" s="76"/>
      <c r="P41" s="76"/>
      <c r="Q41" s="76"/>
    </row>
    <row r="42" spans="1:17" ht="12.75" customHeight="1" x14ac:dyDescent="0.2">
      <c r="A42" s="281"/>
      <c r="B42" s="160">
        <v>10</v>
      </c>
      <c r="C42" s="285"/>
      <c r="D42" s="161"/>
      <c r="E42" s="75"/>
      <c r="F42" s="162"/>
      <c r="G42" s="281"/>
      <c r="H42" s="63">
        <f t="shared" si="1"/>
        <v>0</v>
      </c>
      <c r="I42" s="281"/>
      <c r="J42" s="53">
        <f t="shared" si="0"/>
        <v>0</v>
      </c>
      <c r="K42" s="53">
        <f t="shared" si="2"/>
        <v>0</v>
      </c>
      <c r="L42" s="76"/>
      <c r="M42" s="76"/>
      <c r="N42" s="76"/>
      <c r="O42" s="76"/>
      <c r="P42" s="76"/>
      <c r="Q42" s="76"/>
    </row>
    <row r="43" spans="1:17" ht="12.75" customHeight="1" x14ac:dyDescent="0.2">
      <c r="A43" s="281"/>
      <c r="B43" s="160">
        <v>11</v>
      </c>
      <c r="C43" s="285"/>
      <c r="D43" s="161"/>
      <c r="E43" s="75"/>
      <c r="F43" s="162"/>
      <c r="G43" s="281"/>
      <c r="H43" s="63">
        <f t="shared" si="1"/>
        <v>0</v>
      </c>
      <c r="I43" s="281"/>
      <c r="J43" s="53">
        <f t="shared" si="0"/>
        <v>0</v>
      </c>
      <c r="K43" s="53">
        <f t="shared" si="2"/>
        <v>0</v>
      </c>
      <c r="L43" s="76"/>
      <c r="M43" s="76"/>
      <c r="N43" s="76"/>
      <c r="O43" s="76"/>
      <c r="P43" s="76"/>
      <c r="Q43" s="76"/>
    </row>
    <row r="44" spans="1:17" ht="12.75" customHeight="1" x14ac:dyDescent="0.2">
      <c r="A44" s="281"/>
      <c r="B44" s="160">
        <v>12</v>
      </c>
      <c r="C44" s="285"/>
      <c r="D44" s="161"/>
      <c r="E44" s="75"/>
      <c r="F44" s="162"/>
      <c r="G44" s="281"/>
      <c r="H44" s="63">
        <f t="shared" si="1"/>
        <v>0</v>
      </c>
      <c r="I44" s="281"/>
      <c r="J44" s="53">
        <f t="shared" si="0"/>
        <v>0</v>
      </c>
      <c r="K44" s="53">
        <f t="shared" si="2"/>
        <v>0</v>
      </c>
      <c r="L44" s="76"/>
      <c r="M44" s="76"/>
      <c r="N44" s="76"/>
      <c r="O44" s="76"/>
      <c r="P44" s="76"/>
      <c r="Q44" s="76"/>
    </row>
    <row r="45" spans="1:17" ht="12.75" customHeight="1" x14ac:dyDescent="0.2">
      <c r="A45" s="281"/>
      <c r="B45" s="160">
        <v>13</v>
      </c>
      <c r="C45" s="285"/>
      <c r="D45" s="161"/>
      <c r="E45" s="75"/>
      <c r="F45" s="162"/>
      <c r="G45" s="281"/>
      <c r="H45" s="63">
        <f t="shared" si="1"/>
        <v>0</v>
      </c>
      <c r="I45" s="281"/>
      <c r="J45" s="53">
        <f t="shared" si="0"/>
        <v>0</v>
      </c>
      <c r="K45" s="53">
        <f t="shared" si="2"/>
        <v>0</v>
      </c>
      <c r="L45" s="76"/>
      <c r="M45" s="76"/>
      <c r="N45" s="76"/>
      <c r="O45" s="76"/>
      <c r="P45" s="76"/>
      <c r="Q45" s="76"/>
    </row>
    <row r="46" spans="1:17" ht="12.75" customHeight="1" x14ac:dyDescent="0.2">
      <c r="A46" s="281"/>
      <c r="B46" s="160">
        <v>14</v>
      </c>
      <c r="C46" s="285"/>
      <c r="D46" s="161"/>
      <c r="E46" s="75"/>
      <c r="F46" s="162"/>
      <c r="G46" s="281"/>
      <c r="H46" s="63">
        <f t="shared" si="1"/>
        <v>0</v>
      </c>
      <c r="I46" s="281"/>
      <c r="J46" s="53">
        <f t="shared" si="0"/>
        <v>0</v>
      </c>
      <c r="K46" s="53">
        <f t="shared" si="2"/>
        <v>0</v>
      </c>
      <c r="L46" s="76"/>
      <c r="M46" s="76"/>
      <c r="N46" s="76"/>
      <c r="O46" s="76"/>
      <c r="P46" s="76"/>
      <c r="Q46" s="76"/>
    </row>
    <row r="47" spans="1:17" ht="12.75" customHeight="1" x14ac:dyDescent="0.2">
      <c r="A47" s="281"/>
      <c r="B47" s="160">
        <v>15</v>
      </c>
      <c r="C47" s="285"/>
      <c r="D47" s="161"/>
      <c r="E47" s="75"/>
      <c r="F47" s="162"/>
      <c r="G47" s="281"/>
      <c r="H47" s="63">
        <f t="shared" si="1"/>
        <v>0</v>
      </c>
      <c r="I47" s="281"/>
      <c r="J47" s="53">
        <f t="shared" si="0"/>
        <v>0</v>
      </c>
      <c r="K47" s="53">
        <f t="shared" si="2"/>
        <v>0</v>
      </c>
      <c r="L47" s="76"/>
      <c r="M47" s="76"/>
      <c r="N47" s="76"/>
      <c r="O47" s="76"/>
      <c r="P47" s="76"/>
      <c r="Q47" s="76"/>
    </row>
    <row r="48" spans="1:17" ht="12.75" customHeight="1" x14ac:dyDescent="0.2">
      <c r="A48" s="281"/>
      <c r="B48" s="160">
        <v>16</v>
      </c>
      <c r="C48" s="285"/>
      <c r="D48" s="161"/>
      <c r="E48" s="75"/>
      <c r="F48" s="162"/>
      <c r="G48" s="281"/>
      <c r="H48" s="63">
        <f t="shared" si="1"/>
        <v>0</v>
      </c>
      <c r="I48" s="281"/>
      <c r="J48" s="53">
        <f t="shared" si="0"/>
        <v>0</v>
      </c>
      <c r="K48" s="53">
        <f t="shared" si="2"/>
        <v>0</v>
      </c>
      <c r="L48" s="76"/>
      <c r="M48" s="76"/>
      <c r="N48" s="76"/>
      <c r="O48" s="76"/>
      <c r="P48" s="76"/>
      <c r="Q48" s="76"/>
    </row>
    <row r="49" spans="1:17" ht="12.75" customHeight="1" x14ac:dyDescent="0.2">
      <c r="A49" s="281"/>
      <c r="B49" s="160">
        <v>17</v>
      </c>
      <c r="C49" s="285"/>
      <c r="D49" s="161"/>
      <c r="E49" s="75"/>
      <c r="F49" s="162"/>
      <c r="G49" s="281"/>
      <c r="H49" s="63">
        <f t="shared" si="1"/>
        <v>0</v>
      </c>
      <c r="I49" s="281"/>
      <c r="J49" s="53">
        <f t="shared" si="0"/>
        <v>0</v>
      </c>
      <c r="K49" s="53">
        <f t="shared" si="2"/>
        <v>0</v>
      </c>
      <c r="L49" s="76"/>
      <c r="M49" s="76"/>
      <c r="N49" s="76"/>
      <c r="O49" s="76"/>
      <c r="P49" s="76"/>
      <c r="Q49" s="76"/>
    </row>
    <row r="50" spans="1:17" ht="12.75" customHeight="1" x14ac:dyDescent="0.2">
      <c r="A50" s="281"/>
      <c r="B50" s="160">
        <v>18</v>
      </c>
      <c r="C50" s="285"/>
      <c r="D50" s="161"/>
      <c r="E50" s="75"/>
      <c r="F50" s="162"/>
      <c r="G50" s="281"/>
      <c r="H50" s="63">
        <f t="shared" si="1"/>
        <v>0</v>
      </c>
      <c r="I50" s="281"/>
      <c r="J50" s="53">
        <f t="shared" si="0"/>
        <v>0</v>
      </c>
      <c r="K50" s="53">
        <f t="shared" si="2"/>
        <v>0</v>
      </c>
      <c r="L50" s="76"/>
      <c r="M50" s="76"/>
      <c r="N50" s="76"/>
      <c r="O50" s="76"/>
      <c r="P50" s="76"/>
      <c r="Q50" s="76"/>
    </row>
    <row r="51" spans="1:17" ht="12.75" customHeight="1" x14ac:dyDescent="0.2">
      <c r="A51" s="281"/>
      <c r="B51" s="160">
        <v>19</v>
      </c>
      <c r="C51" s="285"/>
      <c r="D51" s="161"/>
      <c r="E51" s="75"/>
      <c r="F51" s="162"/>
      <c r="G51" s="281"/>
      <c r="H51" s="63">
        <f t="shared" si="1"/>
        <v>0</v>
      </c>
      <c r="I51" s="281"/>
      <c r="J51" s="53">
        <f t="shared" si="0"/>
        <v>0</v>
      </c>
      <c r="K51" s="53">
        <f t="shared" si="2"/>
        <v>0</v>
      </c>
      <c r="L51" s="76"/>
      <c r="M51" s="76"/>
      <c r="N51" s="76"/>
      <c r="O51" s="76"/>
      <c r="P51" s="76"/>
      <c r="Q51" s="76"/>
    </row>
    <row r="52" spans="1:17" ht="12.75" customHeight="1" x14ac:dyDescent="0.2">
      <c r="A52" s="281"/>
      <c r="B52" s="160">
        <v>20</v>
      </c>
      <c r="C52" s="285"/>
      <c r="D52" s="161"/>
      <c r="E52" s="75"/>
      <c r="F52" s="162"/>
      <c r="G52" s="281"/>
      <c r="H52" s="63">
        <f t="shared" si="1"/>
        <v>0</v>
      </c>
      <c r="I52" s="281"/>
      <c r="J52" s="53">
        <f t="shared" si="0"/>
        <v>0</v>
      </c>
      <c r="K52" s="53">
        <f t="shared" si="2"/>
        <v>0</v>
      </c>
      <c r="L52" s="76"/>
      <c r="M52" s="76"/>
      <c r="N52" s="76"/>
      <c r="O52" s="76"/>
      <c r="P52" s="76"/>
      <c r="Q52" s="76"/>
    </row>
    <row r="53" spans="1:17" ht="12.75" customHeight="1" x14ac:dyDescent="0.2">
      <c r="A53" s="281"/>
      <c r="B53" s="160">
        <v>21</v>
      </c>
      <c r="C53" s="285"/>
      <c r="D53" s="161"/>
      <c r="E53" s="75"/>
      <c r="F53" s="162"/>
      <c r="G53" s="281"/>
      <c r="H53" s="63">
        <f t="shared" si="1"/>
        <v>0</v>
      </c>
      <c r="I53" s="281"/>
      <c r="J53" s="53">
        <f t="shared" si="0"/>
        <v>0</v>
      </c>
      <c r="K53" s="53">
        <f t="shared" si="2"/>
        <v>0</v>
      </c>
      <c r="L53" s="76"/>
      <c r="M53" s="76"/>
      <c r="N53" s="76"/>
      <c r="O53" s="76"/>
      <c r="P53" s="76"/>
      <c r="Q53" s="76"/>
    </row>
    <row r="54" spans="1:17" ht="12.75" customHeight="1" x14ac:dyDescent="0.2">
      <c r="A54" s="281"/>
      <c r="B54" s="160">
        <v>22</v>
      </c>
      <c r="C54" s="285"/>
      <c r="D54" s="161"/>
      <c r="E54" s="75"/>
      <c r="F54" s="162"/>
      <c r="G54" s="281"/>
      <c r="H54" s="63">
        <f t="shared" si="1"/>
        <v>0</v>
      </c>
      <c r="I54" s="281"/>
      <c r="J54" s="53">
        <f t="shared" si="0"/>
        <v>0</v>
      </c>
      <c r="K54" s="53">
        <f t="shared" si="2"/>
        <v>0</v>
      </c>
      <c r="L54" s="76"/>
      <c r="M54" s="76"/>
      <c r="N54" s="76"/>
      <c r="O54" s="76"/>
      <c r="P54" s="76"/>
      <c r="Q54" s="76"/>
    </row>
    <row r="55" spans="1:17" ht="12.75" customHeight="1" x14ac:dyDescent="0.2">
      <c r="A55" s="281"/>
      <c r="B55" s="160">
        <v>23</v>
      </c>
      <c r="C55" s="285"/>
      <c r="D55" s="161"/>
      <c r="E55" s="75"/>
      <c r="F55" s="162"/>
      <c r="G55" s="281"/>
      <c r="H55" s="63">
        <f t="shared" si="1"/>
        <v>0</v>
      </c>
      <c r="I55" s="281"/>
      <c r="J55" s="53">
        <f t="shared" si="0"/>
        <v>0</v>
      </c>
      <c r="K55" s="53">
        <f t="shared" si="2"/>
        <v>0</v>
      </c>
      <c r="L55" s="76"/>
      <c r="M55" s="76"/>
      <c r="N55" s="76"/>
      <c r="O55" s="76"/>
      <c r="P55" s="76"/>
      <c r="Q55" s="76"/>
    </row>
    <row r="56" spans="1:17" ht="12.75" customHeight="1" x14ac:dyDescent="0.2">
      <c r="A56" s="281"/>
      <c r="B56" s="160">
        <v>24</v>
      </c>
      <c r="C56" s="285"/>
      <c r="D56" s="161"/>
      <c r="E56" s="75"/>
      <c r="F56" s="162"/>
      <c r="G56" s="281"/>
      <c r="H56" s="63">
        <f t="shared" si="1"/>
        <v>0</v>
      </c>
      <c r="I56" s="281"/>
      <c r="J56" s="53">
        <f t="shared" si="0"/>
        <v>0</v>
      </c>
      <c r="K56" s="53">
        <f t="shared" si="2"/>
        <v>0</v>
      </c>
      <c r="L56" s="76"/>
      <c r="M56" s="76"/>
      <c r="N56" s="76"/>
      <c r="O56" s="76"/>
      <c r="P56" s="76"/>
      <c r="Q56" s="76"/>
    </row>
    <row r="57" spans="1:17" ht="12.75" customHeight="1" x14ac:dyDescent="0.2">
      <c r="A57" s="281"/>
      <c r="B57" s="160">
        <v>25</v>
      </c>
      <c r="C57" s="285"/>
      <c r="D57" s="161"/>
      <c r="E57" s="75"/>
      <c r="F57" s="162"/>
      <c r="G57" s="281"/>
      <c r="H57" s="63">
        <f t="shared" si="1"/>
        <v>0</v>
      </c>
      <c r="I57" s="281"/>
      <c r="J57" s="53">
        <f t="shared" si="0"/>
        <v>0</v>
      </c>
      <c r="K57" s="53">
        <f t="shared" si="2"/>
        <v>0</v>
      </c>
      <c r="L57" s="76"/>
      <c r="M57" s="76"/>
      <c r="N57" s="76"/>
      <c r="O57" s="76"/>
      <c r="P57" s="76"/>
      <c r="Q57" s="76"/>
    </row>
    <row r="58" spans="1:17" ht="12.75" customHeight="1" x14ac:dyDescent="0.2">
      <c r="A58" s="281"/>
      <c r="B58" s="160">
        <v>26</v>
      </c>
      <c r="C58" s="285"/>
      <c r="D58" s="161"/>
      <c r="E58" s="75"/>
      <c r="F58" s="162"/>
      <c r="G58" s="281"/>
      <c r="H58" s="63">
        <f t="shared" si="1"/>
        <v>0</v>
      </c>
      <c r="I58" s="281"/>
      <c r="J58" s="53">
        <f t="shared" si="0"/>
        <v>0</v>
      </c>
      <c r="K58" s="53">
        <f t="shared" si="2"/>
        <v>0</v>
      </c>
      <c r="L58" s="76"/>
      <c r="M58" s="76"/>
      <c r="N58" s="76"/>
      <c r="O58" s="76"/>
      <c r="P58" s="76"/>
      <c r="Q58" s="76"/>
    </row>
    <row r="59" spans="1:17" ht="12.75" customHeight="1" x14ac:dyDescent="0.2">
      <c r="A59" s="281"/>
      <c r="B59" s="160">
        <v>27</v>
      </c>
      <c r="C59" s="285"/>
      <c r="D59" s="161"/>
      <c r="E59" s="75"/>
      <c r="F59" s="162"/>
      <c r="G59" s="281"/>
      <c r="H59" s="63">
        <f t="shared" si="1"/>
        <v>0</v>
      </c>
      <c r="I59" s="281"/>
      <c r="J59" s="53">
        <f t="shared" si="0"/>
        <v>0</v>
      </c>
      <c r="K59" s="53">
        <f t="shared" si="2"/>
        <v>0</v>
      </c>
      <c r="L59" s="76"/>
      <c r="M59" s="76"/>
      <c r="N59" s="76"/>
      <c r="O59" s="76"/>
      <c r="P59" s="76"/>
      <c r="Q59" s="76"/>
    </row>
    <row r="60" spans="1:17" ht="12.75" customHeight="1" x14ac:dyDescent="0.2">
      <c r="A60" s="281"/>
      <c r="B60" s="160">
        <v>28</v>
      </c>
      <c r="C60" s="285"/>
      <c r="D60" s="161"/>
      <c r="E60" s="75"/>
      <c r="F60" s="162"/>
      <c r="G60" s="281"/>
      <c r="H60" s="63">
        <f t="shared" si="1"/>
        <v>0</v>
      </c>
      <c r="I60" s="281"/>
      <c r="J60" s="53">
        <f t="shared" si="0"/>
        <v>0</v>
      </c>
      <c r="K60" s="53">
        <f t="shared" si="2"/>
        <v>0</v>
      </c>
      <c r="L60" s="76"/>
      <c r="M60" s="76"/>
      <c r="N60" s="76"/>
      <c r="O60" s="76"/>
      <c r="P60" s="76"/>
      <c r="Q60" s="76"/>
    </row>
    <row r="61" spans="1:17" ht="12.75" customHeight="1" x14ac:dyDescent="0.2">
      <c r="A61" s="281"/>
      <c r="B61" s="160">
        <v>29</v>
      </c>
      <c r="C61" s="285"/>
      <c r="D61" s="161"/>
      <c r="E61" s="75"/>
      <c r="F61" s="162"/>
      <c r="G61" s="281"/>
      <c r="H61" s="63">
        <f t="shared" si="1"/>
        <v>0</v>
      </c>
      <c r="I61" s="281"/>
      <c r="J61" s="53">
        <f t="shared" si="0"/>
        <v>0</v>
      </c>
      <c r="K61" s="53">
        <f t="shared" si="2"/>
        <v>0</v>
      </c>
      <c r="L61" s="76"/>
      <c r="M61" s="76"/>
      <c r="N61" s="76"/>
      <c r="O61" s="76"/>
      <c r="P61" s="76"/>
      <c r="Q61" s="76"/>
    </row>
    <row r="62" spans="1:17" ht="12.75" customHeight="1" x14ac:dyDescent="0.2">
      <c r="A62" s="281"/>
      <c r="B62" s="160">
        <v>30</v>
      </c>
      <c r="C62" s="285"/>
      <c r="D62" s="161"/>
      <c r="E62" s="75"/>
      <c r="F62" s="162"/>
      <c r="G62" s="281"/>
      <c r="H62" s="63">
        <f t="shared" si="1"/>
        <v>0</v>
      </c>
      <c r="I62" s="281"/>
      <c r="J62" s="53">
        <f t="shared" si="0"/>
        <v>0</v>
      </c>
      <c r="K62" s="53">
        <f t="shared" si="2"/>
        <v>0</v>
      </c>
      <c r="L62" s="76"/>
      <c r="M62" s="76"/>
      <c r="N62" s="76"/>
      <c r="O62" s="76"/>
      <c r="P62" s="76"/>
      <c r="Q62" s="76"/>
    </row>
    <row r="63" spans="1:17" ht="12.75" customHeight="1" x14ac:dyDescent="0.2">
      <c r="A63" s="281"/>
      <c r="B63" s="160">
        <v>31</v>
      </c>
      <c r="C63" s="285"/>
      <c r="D63" s="161"/>
      <c r="E63" s="75"/>
      <c r="F63" s="162"/>
      <c r="G63" s="281"/>
      <c r="H63" s="63">
        <f t="shared" si="1"/>
        <v>0</v>
      </c>
      <c r="I63" s="281"/>
      <c r="J63" s="53">
        <f t="shared" si="0"/>
        <v>0</v>
      </c>
      <c r="K63" s="53">
        <f t="shared" si="2"/>
        <v>0</v>
      </c>
      <c r="L63" s="76"/>
      <c r="M63" s="76"/>
      <c r="N63" s="76"/>
      <c r="O63" s="76"/>
      <c r="P63" s="76"/>
      <c r="Q63" s="76"/>
    </row>
    <row r="64" spans="1:17" ht="12.75" customHeight="1" x14ac:dyDescent="0.2">
      <c r="A64" s="281"/>
      <c r="B64" s="160">
        <v>32</v>
      </c>
      <c r="C64" s="285"/>
      <c r="D64" s="161"/>
      <c r="E64" s="75"/>
      <c r="F64" s="162"/>
      <c r="G64" s="281"/>
      <c r="H64" s="63">
        <f t="shared" si="1"/>
        <v>0</v>
      </c>
      <c r="I64" s="281"/>
      <c r="J64" s="53">
        <f t="shared" si="0"/>
        <v>0</v>
      </c>
      <c r="K64" s="53">
        <f t="shared" si="2"/>
        <v>0</v>
      </c>
      <c r="L64" s="76"/>
      <c r="M64" s="76"/>
      <c r="N64" s="76"/>
      <c r="O64" s="76"/>
      <c r="P64" s="76"/>
      <c r="Q64" s="76"/>
    </row>
    <row r="65" spans="1:17" ht="12.75" customHeight="1" x14ac:dyDescent="0.2">
      <c r="A65" s="281"/>
      <c r="B65" s="160">
        <v>33</v>
      </c>
      <c r="C65" s="285"/>
      <c r="D65" s="161"/>
      <c r="E65" s="75"/>
      <c r="F65" s="162"/>
      <c r="G65" s="281"/>
      <c r="H65" s="63">
        <f t="shared" si="1"/>
        <v>0</v>
      </c>
      <c r="I65" s="281"/>
      <c r="J65" s="53">
        <f t="shared" si="0"/>
        <v>0</v>
      </c>
      <c r="K65" s="53">
        <f t="shared" si="2"/>
        <v>0</v>
      </c>
      <c r="L65" s="76"/>
      <c r="M65" s="76"/>
      <c r="N65" s="76"/>
      <c r="O65" s="76"/>
      <c r="P65" s="76"/>
      <c r="Q65" s="76"/>
    </row>
    <row r="66" spans="1:17" ht="12.75" customHeight="1" x14ac:dyDescent="0.2">
      <c r="A66" s="281"/>
      <c r="B66" s="160">
        <v>34</v>
      </c>
      <c r="C66" s="285"/>
      <c r="D66" s="161"/>
      <c r="E66" s="75"/>
      <c r="F66" s="162"/>
      <c r="G66" s="281"/>
      <c r="H66" s="63">
        <f t="shared" si="1"/>
        <v>0</v>
      </c>
      <c r="I66" s="281"/>
      <c r="J66" s="53">
        <f t="shared" si="0"/>
        <v>0</v>
      </c>
      <c r="K66" s="53">
        <f t="shared" si="2"/>
        <v>0</v>
      </c>
      <c r="L66" s="76"/>
      <c r="M66" s="76"/>
      <c r="N66" s="76"/>
      <c r="O66" s="76"/>
      <c r="P66" s="76"/>
      <c r="Q66" s="76"/>
    </row>
    <row r="67" spans="1:17" ht="12.75" customHeight="1" x14ac:dyDescent="0.2">
      <c r="A67" s="281"/>
      <c r="B67" s="160">
        <v>35</v>
      </c>
      <c r="C67" s="285"/>
      <c r="D67" s="161"/>
      <c r="E67" s="75"/>
      <c r="F67" s="162"/>
      <c r="G67" s="281"/>
      <c r="H67" s="63">
        <f t="shared" si="1"/>
        <v>0</v>
      </c>
      <c r="I67" s="281"/>
      <c r="J67" s="53">
        <f t="shared" si="0"/>
        <v>0</v>
      </c>
      <c r="K67" s="53">
        <f t="shared" si="2"/>
        <v>0</v>
      </c>
      <c r="L67" s="76"/>
      <c r="M67" s="76"/>
      <c r="N67" s="76"/>
      <c r="O67" s="76"/>
      <c r="P67" s="76"/>
      <c r="Q67" s="76"/>
    </row>
    <row r="68" spans="1:17" ht="12.75" customHeight="1" x14ac:dyDescent="0.2">
      <c r="A68" s="281"/>
      <c r="B68" s="160">
        <v>36</v>
      </c>
      <c r="C68" s="285"/>
      <c r="D68" s="161"/>
      <c r="E68" s="75"/>
      <c r="F68" s="162"/>
      <c r="G68" s="281"/>
      <c r="H68" s="63">
        <f t="shared" si="1"/>
        <v>0</v>
      </c>
      <c r="I68" s="281"/>
      <c r="J68" s="53">
        <f t="shared" si="0"/>
        <v>0</v>
      </c>
      <c r="K68" s="53">
        <f t="shared" si="2"/>
        <v>0</v>
      </c>
      <c r="L68" s="76"/>
      <c r="M68" s="76"/>
      <c r="N68" s="76"/>
      <c r="O68" s="76"/>
      <c r="P68" s="76"/>
      <c r="Q68" s="76"/>
    </row>
    <row r="69" spans="1:17" ht="12.75" customHeight="1" x14ac:dyDescent="0.2">
      <c r="A69" s="281"/>
      <c r="B69" s="160">
        <v>37</v>
      </c>
      <c r="C69" s="285"/>
      <c r="D69" s="161"/>
      <c r="E69" s="75"/>
      <c r="F69" s="162"/>
      <c r="G69" s="281"/>
      <c r="H69" s="63">
        <f t="shared" si="1"/>
        <v>0</v>
      </c>
      <c r="I69" s="281"/>
      <c r="J69" s="53">
        <f t="shared" si="0"/>
        <v>0</v>
      </c>
      <c r="K69" s="53">
        <f t="shared" si="2"/>
        <v>0</v>
      </c>
      <c r="L69" s="76"/>
      <c r="M69" s="76"/>
      <c r="N69" s="76"/>
      <c r="O69" s="76"/>
      <c r="P69" s="76"/>
      <c r="Q69" s="76"/>
    </row>
    <row r="70" spans="1:17" ht="12.75" customHeight="1" x14ac:dyDescent="0.2">
      <c r="A70" s="281"/>
      <c r="B70" s="160">
        <v>38</v>
      </c>
      <c r="C70" s="285"/>
      <c r="D70" s="161"/>
      <c r="E70" s="75"/>
      <c r="F70" s="162"/>
      <c r="G70" s="281"/>
      <c r="H70" s="63">
        <f t="shared" si="1"/>
        <v>0</v>
      </c>
      <c r="I70" s="281"/>
      <c r="J70" s="53">
        <f t="shared" si="0"/>
        <v>0</v>
      </c>
      <c r="K70" s="53">
        <f t="shared" si="2"/>
        <v>0</v>
      </c>
      <c r="L70" s="76"/>
      <c r="M70" s="76"/>
      <c r="N70" s="76"/>
      <c r="O70" s="76"/>
      <c r="P70" s="76"/>
      <c r="Q70" s="76"/>
    </row>
    <row r="71" spans="1:17" ht="12.75" customHeight="1" x14ac:dyDescent="0.2">
      <c r="A71" s="281"/>
      <c r="B71" s="160">
        <v>39</v>
      </c>
      <c r="C71" s="285"/>
      <c r="D71" s="161"/>
      <c r="E71" s="75"/>
      <c r="F71" s="162"/>
      <c r="G71" s="281"/>
      <c r="H71" s="63">
        <f t="shared" si="1"/>
        <v>0</v>
      </c>
      <c r="I71" s="281"/>
      <c r="J71" s="53">
        <f t="shared" si="0"/>
        <v>0</v>
      </c>
      <c r="K71" s="53">
        <f t="shared" si="2"/>
        <v>0</v>
      </c>
      <c r="L71" s="76"/>
      <c r="M71" s="76"/>
      <c r="N71" s="76"/>
      <c r="O71" s="76"/>
      <c r="P71" s="76"/>
      <c r="Q71" s="76"/>
    </row>
    <row r="72" spans="1:17" ht="12.75" customHeight="1" x14ac:dyDescent="0.2">
      <c r="A72" s="281"/>
      <c r="B72" s="160">
        <v>40</v>
      </c>
      <c r="C72" s="285"/>
      <c r="D72" s="161"/>
      <c r="E72" s="75"/>
      <c r="F72" s="162"/>
      <c r="G72" s="281"/>
      <c r="H72" s="63">
        <f t="shared" si="1"/>
        <v>0</v>
      </c>
      <c r="I72" s="281"/>
      <c r="J72" s="53">
        <f t="shared" si="0"/>
        <v>0</v>
      </c>
      <c r="K72" s="53">
        <f t="shared" si="2"/>
        <v>0</v>
      </c>
    </row>
    <row r="73" spans="1:17" ht="12.75" customHeight="1" x14ac:dyDescent="0.2">
      <c r="A73" s="281"/>
      <c r="B73" s="160">
        <v>41</v>
      </c>
      <c r="C73" s="285"/>
      <c r="D73" s="161"/>
      <c r="E73" s="75"/>
      <c r="F73" s="162"/>
      <c r="G73" s="281"/>
      <c r="H73" s="63">
        <f t="shared" si="1"/>
        <v>0</v>
      </c>
      <c r="I73" s="281"/>
      <c r="J73" s="53">
        <f t="shared" si="0"/>
        <v>0</v>
      </c>
      <c r="K73" s="53">
        <f t="shared" si="2"/>
        <v>0</v>
      </c>
    </row>
    <row r="74" spans="1:17" ht="12.75" customHeight="1" x14ac:dyDescent="0.2">
      <c r="A74" s="281"/>
      <c r="B74" s="160">
        <v>42</v>
      </c>
      <c r="C74" s="285"/>
      <c r="D74" s="161"/>
      <c r="E74" s="75"/>
      <c r="F74" s="162"/>
      <c r="G74" s="281"/>
      <c r="H74" s="63">
        <f t="shared" si="1"/>
        <v>0</v>
      </c>
      <c r="I74" s="281"/>
      <c r="J74" s="53">
        <f t="shared" si="0"/>
        <v>0</v>
      </c>
      <c r="K74" s="53">
        <f t="shared" si="2"/>
        <v>0</v>
      </c>
    </row>
    <row r="75" spans="1:17" ht="12.75" customHeight="1" x14ac:dyDescent="0.2">
      <c r="A75" s="281"/>
      <c r="B75" s="160">
        <v>43</v>
      </c>
      <c r="C75" s="285"/>
      <c r="D75" s="161"/>
      <c r="E75" s="75"/>
      <c r="F75" s="162"/>
      <c r="G75" s="281"/>
      <c r="H75" s="63">
        <f t="shared" si="1"/>
        <v>0</v>
      </c>
      <c r="I75" s="281"/>
      <c r="J75" s="53">
        <f t="shared" si="0"/>
        <v>0</v>
      </c>
      <c r="K75" s="53">
        <f t="shared" si="2"/>
        <v>0</v>
      </c>
    </row>
    <row r="76" spans="1:17" ht="12.75" customHeight="1" x14ac:dyDescent="0.2">
      <c r="A76" s="281"/>
      <c r="B76" s="160">
        <v>44</v>
      </c>
      <c r="C76" s="285"/>
      <c r="D76" s="161"/>
      <c r="E76" s="75"/>
      <c r="F76" s="162"/>
      <c r="G76" s="281"/>
      <c r="H76" s="63">
        <f t="shared" si="1"/>
        <v>0</v>
      </c>
      <c r="I76" s="281"/>
      <c r="J76" s="53">
        <f t="shared" si="0"/>
        <v>0</v>
      </c>
      <c r="K76" s="53">
        <f t="shared" si="2"/>
        <v>0</v>
      </c>
    </row>
    <row r="77" spans="1:17" ht="12.75" customHeight="1" x14ac:dyDescent="0.2">
      <c r="A77" s="281"/>
      <c r="B77" s="160">
        <v>45</v>
      </c>
      <c r="C77" s="285"/>
      <c r="D77" s="161"/>
      <c r="E77" s="75"/>
      <c r="F77" s="162"/>
      <c r="G77" s="281"/>
      <c r="H77" s="63">
        <f t="shared" si="1"/>
        <v>0</v>
      </c>
      <c r="I77" s="281"/>
      <c r="J77" s="53">
        <f t="shared" si="0"/>
        <v>0</v>
      </c>
      <c r="K77" s="53">
        <f t="shared" si="2"/>
        <v>0</v>
      </c>
    </row>
    <row r="78" spans="1:17" ht="12.75" customHeight="1" x14ac:dyDescent="0.2">
      <c r="A78" s="281"/>
      <c r="B78" s="160">
        <v>46</v>
      </c>
      <c r="C78" s="285"/>
      <c r="D78" s="161"/>
      <c r="E78" s="75"/>
      <c r="F78" s="162"/>
      <c r="G78" s="281"/>
      <c r="H78" s="63">
        <f t="shared" si="1"/>
        <v>0</v>
      </c>
      <c r="I78" s="281"/>
      <c r="J78" s="53">
        <f t="shared" si="0"/>
        <v>0</v>
      </c>
      <c r="K78" s="53">
        <f t="shared" si="2"/>
        <v>0</v>
      </c>
    </row>
    <row r="79" spans="1:17" ht="12.75" customHeight="1" x14ac:dyDescent="0.2">
      <c r="A79" s="281"/>
      <c r="B79" s="160">
        <v>47</v>
      </c>
      <c r="C79" s="285"/>
      <c r="D79" s="161"/>
      <c r="E79" s="75"/>
      <c r="F79" s="162"/>
      <c r="G79" s="281"/>
      <c r="H79" s="63">
        <f t="shared" si="1"/>
        <v>0</v>
      </c>
      <c r="I79" s="281"/>
      <c r="J79" s="53">
        <f t="shared" si="0"/>
        <v>0</v>
      </c>
      <c r="K79" s="53">
        <f t="shared" si="2"/>
        <v>0</v>
      </c>
    </row>
    <row r="80" spans="1:17" ht="12.75" customHeight="1" x14ac:dyDescent="0.2">
      <c r="A80" s="281"/>
      <c r="B80" s="160">
        <v>48</v>
      </c>
      <c r="C80" s="285"/>
      <c r="D80" s="161"/>
      <c r="E80" s="75"/>
      <c r="F80" s="162"/>
      <c r="G80" s="281"/>
      <c r="H80" s="63">
        <f t="shared" si="1"/>
        <v>0</v>
      </c>
      <c r="I80" s="281"/>
      <c r="J80" s="53">
        <f t="shared" si="0"/>
        <v>0</v>
      </c>
      <c r="K80" s="53">
        <f t="shared" si="2"/>
        <v>0</v>
      </c>
    </row>
    <row r="81" spans="1:11" ht="12.75" customHeight="1" x14ac:dyDescent="0.2">
      <c r="A81" s="281"/>
      <c r="B81" s="160">
        <v>49</v>
      </c>
      <c r="C81" s="285"/>
      <c r="D81" s="161"/>
      <c r="E81" s="75"/>
      <c r="F81" s="162"/>
      <c r="G81" s="281"/>
      <c r="H81" s="63">
        <f t="shared" si="1"/>
        <v>0</v>
      </c>
      <c r="I81" s="281"/>
      <c r="J81" s="53">
        <f t="shared" si="0"/>
        <v>0</v>
      </c>
      <c r="K81" s="53">
        <f t="shared" si="2"/>
        <v>0</v>
      </c>
    </row>
    <row r="82" spans="1:11" ht="12.75" customHeight="1" x14ac:dyDescent="0.2">
      <c r="A82" s="281"/>
      <c r="B82" s="160">
        <v>50</v>
      </c>
      <c r="C82" s="285"/>
      <c r="D82" s="161"/>
      <c r="E82" s="75"/>
      <c r="F82" s="162"/>
      <c r="G82" s="281"/>
      <c r="H82" s="63">
        <f t="shared" si="1"/>
        <v>0</v>
      </c>
      <c r="I82" s="281"/>
      <c r="J82" s="53">
        <f t="shared" si="0"/>
        <v>0</v>
      </c>
      <c r="K82" s="53">
        <f t="shared" si="2"/>
        <v>0</v>
      </c>
    </row>
    <row r="83" spans="1:11" ht="12.75" customHeight="1" x14ac:dyDescent="0.2">
      <c r="A83" s="281"/>
      <c r="B83" s="160">
        <v>51</v>
      </c>
      <c r="C83" s="285"/>
      <c r="D83" s="161"/>
      <c r="E83" s="75"/>
      <c r="F83" s="162"/>
      <c r="G83" s="281"/>
      <c r="H83" s="63">
        <f t="shared" si="1"/>
        <v>0</v>
      </c>
      <c r="I83" s="281"/>
      <c r="J83" s="53">
        <f t="shared" si="0"/>
        <v>0</v>
      </c>
      <c r="K83" s="53">
        <f t="shared" si="2"/>
        <v>0</v>
      </c>
    </row>
    <row r="84" spans="1:11" ht="12.75" customHeight="1" x14ac:dyDescent="0.2">
      <c r="A84" s="281"/>
      <c r="B84" s="160">
        <v>52</v>
      </c>
      <c r="C84" s="285"/>
      <c r="D84" s="161"/>
      <c r="E84" s="75"/>
      <c r="F84" s="162"/>
      <c r="G84" s="281"/>
      <c r="H84" s="63">
        <f t="shared" si="1"/>
        <v>0</v>
      </c>
      <c r="I84" s="281"/>
      <c r="J84" s="53">
        <f t="shared" si="0"/>
        <v>0</v>
      </c>
      <c r="K84" s="53">
        <f t="shared" si="2"/>
        <v>0</v>
      </c>
    </row>
    <row r="85" spans="1:11" ht="12.75" customHeight="1" x14ac:dyDescent="0.2">
      <c r="A85" s="281"/>
      <c r="B85" s="160">
        <v>53</v>
      </c>
      <c r="C85" s="285"/>
      <c r="D85" s="161"/>
      <c r="E85" s="75"/>
      <c r="F85" s="162"/>
      <c r="G85" s="281"/>
      <c r="H85" s="63">
        <f t="shared" si="1"/>
        <v>0</v>
      </c>
      <c r="I85" s="281"/>
      <c r="J85" s="53">
        <f t="shared" si="0"/>
        <v>0</v>
      </c>
      <c r="K85" s="53">
        <f t="shared" si="2"/>
        <v>0</v>
      </c>
    </row>
    <row r="86" spans="1:11" ht="12.75" customHeight="1" x14ac:dyDescent="0.2">
      <c r="A86" s="281"/>
      <c r="B86" s="160">
        <v>54</v>
      </c>
      <c r="C86" s="285"/>
      <c r="D86" s="161"/>
      <c r="E86" s="75"/>
      <c r="F86" s="162"/>
      <c r="G86" s="281"/>
      <c r="H86" s="63">
        <f t="shared" si="1"/>
        <v>0</v>
      </c>
      <c r="I86" s="281"/>
      <c r="J86" s="53">
        <f t="shared" si="0"/>
        <v>0</v>
      </c>
      <c r="K86" s="53">
        <f t="shared" si="2"/>
        <v>0</v>
      </c>
    </row>
    <row r="87" spans="1:11" ht="12.75" customHeight="1" x14ac:dyDescent="0.2">
      <c r="A87" s="281"/>
      <c r="B87" s="160">
        <v>55</v>
      </c>
      <c r="C87" s="285"/>
      <c r="D87" s="161"/>
      <c r="E87" s="75"/>
      <c r="F87" s="162"/>
      <c r="G87" s="281"/>
      <c r="H87" s="63">
        <f t="shared" si="1"/>
        <v>0</v>
      </c>
      <c r="I87" s="281"/>
      <c r="J87" s="53">
        <f t="shared" si="0"/>
        <v>0</v>
      </c>
      <c r="K87" s="53">
        <f t="shared" si="2"/>
        <v>0</v>
      </c>
    </row>
    <row r="88" spans="1:11" ht="12.75" customHeight="1" x14ac:dyDescent="0.2">
      <c r="A88" s="281"/>
      <c r="B88" s="160">
        <v>56</v>
      </c>
      <c r="C88" s="285"/>
      <c r="D88" s="161"/>
      <c r="E88" s="75"/>
      <c r="F88" s="162"/>
      <c r="G88" s="281"/>
      <c r="H88" s="63">
        <f t="shared" si="1"/>
        <v>0</v>
      </c>
      <c r="I88" s="281"/>
      <c r="J88" s="53">
        <f t="shared" si="0"/>
        <v>0</v>
      </c>
      <c r="K88" s="53">
        <f t="shared" si="2"/>
        <v>0</v>
      </c>
    </row>
    <row r="89" spans="1:11" ht="12.75" customHeight="1" x14ac:dyDescent="0.2">
      <c r="A89" s="281"/>
      <c r="B89" s="160">
        <v>57</v>
      </c>
      <c r="C89" s="285"/>
      <c r="D89" s="161"/>
      <c r="E89" s="75"/>
      <c r="F89" s="162"/>
      <c r="G89" s="281"/>
      <c r="H89" s="63">
        <f t="shared" si="1"/>
        <v>0</v>
      </c>
      <c r="I89" s="281"/>
      <c r="J89" s="53">
        <f t="shared" si="0"/>
        <v>0</v>
      </c>
      <c r="K89" s="53">
        <f t="shared" si="2"/>
        <v>0</v>
      </c>
    </row>
    <row r="90" spans="1:11" ht="12.75" customHeight="1" x14ac:dyDescent="0.2">
      <c r="A90" s="281"/>
      <c r="B90" s="160">
        <v>58</v>
      </c>
      <c r="C90" s="285"/>
      <c r="D90" s="161"/>
      <c r="E90" s="75"/>
      <c r="F90" s="162"/>
      <c r="G90" s="281"/>
      <c r="H90" s="63">
        <f t="shared" si="1"/>
        <v>0</v>
      </c>
      <c r="I90" s="281"/>
      <c r="J90" s="53">
        <f t="shared" si="0"/>
        <v>0</v>
      </c>
      <c r="K90" s="53">
        <f t="shared" si="2"/>
        <v>0</v>
      </c>
    </row>
    <row r="91" spans="1:11" ht="12.75" customHeight="1" x14ac:dyDescent="0.2">
      <c r="A91" s="281"/>
      <c r="B91" s="160">
        <v>59</v>
      </c>
      <c r="C91" s="285"/>
      <c r="D91" s="161"/>
      <c r="E91" s="75"/>
      <c r="F91" s="162"/>
      <c r="G91" s="281"/>
      <c r="H91" s="63">
        <f t="shared" si="1"/>
        <v>0</v>
      </c>
      <c r="I91" s="281"/>
      <c r="J91" s="53">
        <f t="shared" si="0"/>
        <v>0</v>
      </c>
      <c r="K91" s="53">
        <f t="shared" si="2"/>
        <v>0</v>
      </c>
    </row>
    <row r="92" spans="1:11" ht="12.75" customHeight="1" x14ac:dyDescent="0.2">
      <c r="A92" s="281"/>
      <c r="B92" s="160">
        <v>60</v>
      </c>
      <c r="C92" s="285"/>
      <c r="D92" s="161"/>
      <c r="E92" s="75"/>
      <c r="F92" s="162"/>
      <c r="G92" s="281"/>
      <c r="H92" s="63">
        <f t="shared" si="1"/>
        <v>0</v>
      </c>
      <c r="I92" s="281"/>
      <c r="J92" s="53">
        <f t="shared" si="0"/>
        <v>0</v>
      </c>
      <c r="K92" s="53">
        <f t="shared" si="2"/>
        <v>0</v>
      </c>
    </row>
    <row r="93" spans="1:11" ht="12.75" customHeight="1" x14ac:dyDescent="0.2">
      <c r="A93" s="281"/>
      <c r="B93" s="160">
        <v>61</v>
      </c>
      <c r="C93" s="285"/>
      <c r="D93" s="161"/>
      <c r="E93" s="75"/>
      <c r="F93" s="162"/>
      <c r="G93" s="281"/>
      <c r="H93" s="63">
        <f t="shared" si="1"/>
        <v>0</v>
      </c>
      <c r="I93" s="281"/>
      <c r="J93" s="53">
        <f t="shared" si="0"/>
        <v>0</v>
      </c>
      <c r="K93" s="53">
        <f t="shared" si="2"/>
        <v>0</v>
      </c>
    </row>
    <row r="94" spans="1:11" ht="12.75" customHeight="1" x14ac:dyDescent="0.2">
      <c r="A94" s="281"/>
      <c r="B94" s="160">
        <v>62</v>
      </c>
      <c r="C94" s="285"/>
      <c r="D94" s="161"/>
      <c r="E94" s="75"/>
      <c r="F94" s="162"/>
      <c r="G94" s="281"/>
      <c r="H94" s="63">
        <f t="shared" si="1"/>
        <v>0</v>
      </c>
      <c r="I94" s="281"/>
      <c r="J94" s="53">
        <f t="shared" si="0"/>
        <v>0</v>
      </c>
      <c r="K94" s="53">
        <f t="shared" si="2"/>
        <v>0</v>
      </c>
    </row>
    <row r="95" spans="1:11" ht="12.75" customHeight="1" x14ac:dyDescent="0.2">
      <c r="A95" s="281"/>
      <c r="B95" s="160">
        <v>63</v>
      </c>
      <c r="C95" s="285"/>
      <c r="D95" s="161"/>
      <c r="E95" s="75"/>
      <c r="F95" s="162"/>
      <c r="G95" s="281"/>
      <c r="H95" s="63">
        <f t="shared" si="1"/>
        <v>0</v>
      </c>
      <c r="I95" s="281"/>
      <c r="J95" s="53">
        <f t="shared" si="0"/>
        <v>0</v>
      </c>
      <c r="K95" s="53">
        <f t="shared" si="2"/>
        <v>0</v>
      </c>
    </row>
    <row r="96" spans="1:11" ht="12.75" customHeight="1" x14ac:dyDescent="0.2">
      <c r="A96" s="281"/>
      <c r="B96" s="160">
        <v>64</v>
      </c>
      <c r="C96" s="285"/>
      <c r="D96" s="161"/>
      <c r="E96" s="75"/>
      <c r="F96" s="162"/>
      <c r="G96" s="281"/>
      <c r="H96" s="63">
        <f t="shared" si="1"/>
        <v>0</v>
      </c>
      <c r="I96" s="281"/>
      <c r="J96" s="53">
        <f t="shared" si="0"/>
        <v>0</v>
      </c>
      <c r="K96" s="53">
        <f t="shared" si="2"/>
        <v>0</v>
      </c>
    </row>
    <row r="97" spans="1:11" ht="12.75" customHeight="1" x14ac:dyDescent="0.2">
      <c r="A97" s="281"/>
      <c r="B97" s="160">
        <v>65</v>
      </c>
      <c r="C97" s="285"/>
      <c r="D97" s="161"/>
      <c r="E97" s="75"/>
      <c r="F97" s="162"/>
      <c r="G97" s="281"/>
      <c r="H97" s="63">
        <f t="shared" si="1"/>
        <v>0</v>
      </c>
      <c r="I97" s="281"/>
      <c r="J97" s="53">
        <f t="shared" ref="J97:J160" si="3">IF(AND(C97&gt;0,D97&gt;0)=TRUE,25,0)</f>
        <v>0</v>
      </c>
      <c r="K97" s="53">
        <f t="shared" si="2"/>
        <v>0</v>
      </c>
    </row>
    <row r="98" spans="1:11" ht="12.75" customHeight="1" x14ac:dyDescent="0.2">
      <c r="A98" s="281"/>
      <c r="B98" s="160">
        <v>66</v>
      </c>
      <c r="C98" s="285"/>
      <c r="D98" s="161"/>
      <c r="E98" s="75"/>
      <c r="F98" s="162"/>
      <c r="G98" s="281"/>
      <c r="H98" s="63">
        <f t="shared" ref="H98:H161" si="4">IF(C98=0,0,IF(D98=0,0,J98+K98))</f>
        <v>0</v>
      </c>
      <c r="I98" s="281"/>
      <c r="J98" s="53">
        <f t="shared" si="3"/>
        <v>0</v>
      </c>
      <c r="K98" s="53">
        <f t="shared" ref="K98:K207" si="5">IF(E98&gt;0,10,0)</f>
        <v>0</v>
      </c>
    </row>
    <row r="99" spans="1:11" ht="12.75" customHeight="1" x14ac:dyDescent="0.2">
      <c r="A99" s="281"/>
      <c r="B99" s="160">
        <v>67</v>
      </c>
      <c r="C99" s="285"/>
      <c r="D99" s="161"/>
      <c r="E99" s="75"/>
      <c r="F99" s="162"/>
      <c r="G99" s="281"/>
      <c r="H99" s="63">
        <f t="shared" si="4"/>
        <v>0</v>
      </c>
      <c r="I99" s="281"/>
      <c r="J99" s="53">
        <f t="shared" si="3"/>
        <v>0</v>
      </c>
      <c r="K99" s="53">
        <f t="shared" si="5"/>
        <v>0</v>
      </c>
    </row>
    <row r="100" spans="1:11" ht="12.75" customHeight="1" x14ac:dyDescent="0.2">
      <c r="A100" s="281"/>
      <c r="B100" s="160">
        <v>68</v>
      </c>
      <c r="C100" s="285"/>
      <c r="D100" s="161"/>
      <c r="E100" s="75"/>
      <c r="F100" s="162"/>
      <c r="G100" s="281"/>
      <c r="H100" s="63">
        <f t="shared" si="4"/>
        <v>0</v>
      </c>
      <c r="I100" s="281"/>
      <c r="J100" s="53">
        <f t="shared" si="3"/>
        <v>0</v>
      </c>
      <c r="K100" s="53">
        <f t="shared" si="5"/>
        <v>0</v>
      </c>
    </row>
    <row r="101" spans="1:11" ht="12.75" customHeight="1" x14ac:dyDescent="0.2">
      <c r="A101" s="281"/>
      <c r="B101" s="160">
        <v>69</v>
      </c>
      <c r="C101" s="285"/>
      <c r="D101" s="161"/>
      <c r="E101" s="75"/>
      <c r="F101" s="162"/>
      <c r="G101" s="281"/>
      <c r="H101" s="63">
        <f t="shared" si="4"/>
        <v>0</v>
      </c>
      <c r="I101" s="281"/>
      <c r="J101" s="53">
        <f t="shared" si="3"/>
        <v>0</v>
      </c>
      <c r="K101" s="53">
        <f t="shared" si="5"/>
        <v>0</v>
      </c>
    </row>
    <row r="102" spans="1:11" ht="12.75" customHeight="1" x14ac:dyDescent="0.2">
      <c r="A102" s="281"/>
      <c r="B102" s="160">
        <v>70</v>
      </c>
      <c r="C102" s="285"/>
      <c r="D102" s="161"/>
      <c r="E102" s="75"/>
      <c r="F102" s="162"/>
      <c r="G102" s="281"/>
      <c r="H102" s="63">
        <f t="shared" si="4"/>
        <v>0</v>
      </c>
      <c r="I102" s="281"/>
      <c r="J102" s="53">
        <f t="shared" si="3"/>
        <v>0</v>
      </c>
      <c r="K102" s="53">
        <f t="shared" si="5"/>
        <v>0</v>
      </c>
    </row>
    <row r="103" spans="1:11" ht="12.75" customHeight="1" x14ac:dyDescent="0.2">
      <c r="A103" s="281"/>
      <c r="B103" s="160">
        <v>71</v>
      </c>
      <c r="C103" s="285"/>
      <c r="D103" s="161"/>
      <c r="E103" s="75"/>
      <c r="F103" s="162"/>
      <c r="G103" s="281"/>
      <c r="H103" s="63">
        <f t="shared" si="4"/>
        <v>0</v>
      </c>
      <c r="I103" s="281"/>
      <c r="J103" s="53">
        <f t="shared" si="3"/>
        <v>0</v>
      </c>
      <c r="K103" s="53">
        <f t="shared" si="5"/>
        <v>0</v>
      </c>
    </row>
    <row r="104" spans="1:11" ht="12.75" customHeight="1" x14ac:dyDescent="0.2">
      <c r="A104" s="281"/>
      <c r="B104" s="160">
        <v>72</v>
      </c>
      <c r="C104" s="285"/>
      <c r="D104" s="161"/>
      <c r="E104" s="75"/>
      <c r="F104" s="162"/>
      <c r="G104" s="281"/>
      <c r="H104" s="63">
        <f t="shared" si="4"/>
        <v>0</v>
      </c>
      <c r="I104" s="281"/>
      <c r="J104" s="53">
        <f t="shared" si="3"/>
        <v>0</v>
      </c>
      <c r="K104" s="53">
        <f t="shared" si="5"/>
        <v>0</v>
      </c>
    </row>
    <row r="105" spans="1:11" ht="12.75" customHeight="1" x14ac:dyDescent="0.2">
      <c r="A105" s="281"/>
      <c r="B105" s="160">
        <v>73</v>
      </c>
      <c r="C105" s="285"/>
      <c r="D105" s="161"/>
      <c r="E105" s="75"/>
      <c r="F105" s="162"/>
      <c r="G105" s="281"/>
      <c r="H105" s="63">
        <f t="shared" si="4"/>
        <v>0</v>
      </c>
      <c r="I105" s="281"/>
      <c r="J105" s="53">
        <f t="shared" si="3"/>
        <v>0</v>
      </c>
      <c r="K105" s="53">
        <f t="shared" si="5"/>
        <v>0</v>
      </c>
    </row>
    <row r="106" spans="1:11" ht="12.75" customHeight="1" x14ac:dyDescent="0.2">
      <c r="A106" s="281"/>
      <c r="B106" s="160">
        <v>74</v>
      </c>
      <c r="C106" s="285"/>
      <c r="D106" s="161"/>
      <c r="E106" s="75"/>
      <c r="F106" s="162"/>
      <c r="G106" s="281"/>
      <c r="H106" s="63">
        <f t="shared" si="4"/>
        <v>0</v>
      </c>
      <c r="I106" s="281"/>
      <c r="J106" s="53">
        <f t="shared" si="3"/>
        <v>0</v>
      </c>
      <c r="K106" s="53">
        <f t="shared" si="5"/>
        <v>0</v>
      </c>
    </row>
    <row r="107" spans="1:11" ht="12.75" customHeight="1" x14ac:dyDescent="0.2">
      <c r="A107" s="281"/>
      <c r="B107" s="160">
        <v>75</v>
      </c>
      <c r="C107" s="285"/>
      <c r="D107" s="161"/>
      <c r="E107" s="75"/>
      <c r="F107" s="162"/>
      <c r="G107" s="281"/>
      <c r="H107" s="63">
        <f t="shared" si="4"/>
        <v>0</v>
      </c>
      <c r="I107" s="281"/>
      <c r="J107" s="53">
        <f t="shared" si="3"/>
        <v>0</v>
      </c>
      <c r="K107" s="53">
        <f t="shared" si="5"/>
        <v>0</v>
      </c>
    </row>
    <row r="108" spans="1:11" ht="12.75" customHeight="1" x14ac:dyDescent="0.2">
      <c r="A108" s="281"/>
      <c r="B108" s="160">
        <v>76</v>
      </c>
      <c r="C108" s="285"/>
      <c r="D108" s="161"/>
      <c r="E108" s="75"/>
      <c r="F108" s="162"/>
      <c r="G108" s="281"/>
      <c r="H108" s="63">
        <f t="shared" si="4"/>
        <v>0</v>
      </c>
      <c r="I108" s="281"/>
      <c r="J108" s="53">
        <f t="shared" si="3"/>
        <v>0</v>
      </c>
      <c r="K108" s="53">
        <f t="shared" si="5"/>
        <v>0</v>
      </c>
    </row>
    <row r="109" spans="1:11" ht="12.75" customHeight="1" x14ac:dyDescent="0.2">
      <c r="A109" s="281"/>
      <c r="B109" s="160">
        <v>77</v>
      </c>
      <c r="C109" s="285"/>
      <c r="D109" s="161"/>
      <c r="E109" s="75"/>
      <c r="F109" s="162"/>
      <c r="G109" s="281"/>
      <c r="H109" s="63">
        <f t="shared" si="4"/>
        <v>0</v>
      </c>
      <c r="I109" s="281"/>
      <c r="J109" s="53">
        <f t="shared" si="3"/>
        <v>0</v>
      </c>
      <c r="K109" s="53">
        <f t="shared" si="5"/>
        <v>0</v>
      </c>
    </row>
    <row r="110" spans="1:11" ht="12.75" customHeight="1" x14ac:dyDescent="0.2">
      <c r="A110" s="281"/>
      <c r="B110" s="160">
        <v>78</v>
      </c>
      <c r="C110" s="285"/>
      <c r="D110" s="161"/>
      <c r="E110" s="75"/>
      <c r="F110" s="162"/>
      <c r="G110" s="281"/>
      <c r="H110" s="63">
        <f t="shared" si="4"/>
        <v>0</v>
      </c>
      <c r="I110" s="281"/>
      <c r="J110" s="53">
        <f t="shared" si="3"/>
        <v>0</v>
      </c>
      <c r="K110" s="53">
        <f t="shared" si="5"/>
        <v>0</v>
      </c>
    </row>
    <row r="111" spans="1:11" ht="12.75" customHeight="1" x14ac:dyDescent="0.2">
      <c r="A111" s="281"/>
      <c r="B111" s="160">
        <v>79</v>
      </c>
      <c r="C111" s="285"/>
      <c r="D111" s="161"/>
      <c r="E111" s="75"/>
      <c r="F111" s="162"/>
      <c r="G111" s="281"/>
      <c r="H111" s="63">
        <f t="shared" si="4"/>
        <v>0</v>
      </c>
      <c r="I111" s="281"/>
      <c r="J111" s="53">
        <f t="shared" si="3"/>
        <v>0</v>
      </c>
      <c r="K111" s="53">
        <f t="shared" si="5"/>
        <v>0</v>
      </c>
    </row>
    <row r="112" spans="1:11" ht="12.75" customHeight="1" x14ac:dyDescent="0.2">
      <c r="A112" s="281"/>
      <c r="B112" s="160">
        <v>80</v>
      </c>
      <c r="C112" s="285"/>
      <c r="D112" s="161"/>
      <c r="E112" s="75"/>
      <c r="F112" s="162"/>
      <c r="G112" s="281"/>
      <c r="H112" s="63">
        <f t="shared" si="4"/>
        <v>0</v>
      </c>
      <c r="I112" s="281"/>
      <c r="J112" s="53">
        <f t="shared" si="3"/>
        <v>0</v>
      </c>
      <c r="K112" s="53">
        <f t="shared" si="5"/>
        <v>0</v>
      </c>
    </row>
    <row r="113" spans="1:11" ht="12.75" customHeight="1" x14ac:dyDescent="0.2">
      <c r="A113" s="281"/>
      <c r="B113" s="160">
        <v>81</v>
      </c>
      <c r="C113" s="285"/>
      <c r="D113" s="161"/>
      <c r="E113" s="75"/>
      <c r="F113" s="162"/>
      <c r="G113" s="281"/>
      <c r="H113" s="63">
        <f t="shared" si="4"/>
        <v>0</v>
      </c>
      <c r="I113" s="281"/>
      <c r="J113" s="53">
        <f t="shared" si="3"/>
        <v>0</v>
      </c>
      <c r="K113" s="53">
        <f t="shared" si="5"/>
        <v>0</v>
      </c>
    </row>
    <row r="114" spans="1:11" ht="12.75" customHeight="1" x14ac:dyDescent="0.2">
      <c r="A114" s="281"/>
      <c r="B114" s="160">
        <v>82</v>
      </c>
      <c r="C114" s="285"/>
      <c r="D114" s="161"/>
      <c r="E114" s="75"/>
      <c r="F114" s="162"/>
      <c r="G114" s="281"/>
      <c r="H114" s="63">
        <f t="shared" si="4"/>
        <v>0</v>
      </c>
      <c r="I114" s="281"/>
      <c r="J114" s="53">
        <f t="shared" si="3"/>
        <v>0</v>
      </c>
      <c r="K114" s="53">
        <f t="shared" si="5"/>
        <v>0</v>
      </c>
    </row>
    <row r="115" spans="1:11" ht="12.75" customHeight="1" x14ac:dyDescent="0.2">
      <c r="A115" s="281"/>
      <c r="B115" s="160">
        <v>83</v>
      </c>
      <c r="C115" s="285"/>
      <c r="D115" s="161"/>
      <c r="E115" s="75"/>
      <c r="F115" s="162"/>
      <c r="G115" s="281"/>
      <c r="H115" s="63">
        <f t="shared" si="4"/>
        <v>0</v>
      </c>
      <c r="I115" s="281"/>
      <c r="J115" s="53">
        <f t="shared" si="3"/>
        <v>0</v>
      </c>
      <c r="K115" s="53">
        <f t="shared" si="5"/>
        <v>0</v>
      </c>
    </row>
    <row r="116" spans="1:11" ht="12.75" customHeight="1" x14ac:dyDescent="0.2">
      <c r="A116" s="281"/>
      <c r="B116" s="160">
        <v>84</v>
      </c>
      <c r="C116" s="285"/>
      <c r="D116" s="161"/>
      <c r="E116" s="75"/>
      <c r="F116" s="162"/>
      <c r="G116" s="281"/>
      <c r="H116" s="63">
        <f t="shared" si="4"/>
        <v>0</v>
      </c>
      <c r="I116" s="281"/>
      <c r="J116" s="53">
        <f t="shared" si="3"/>
        <v>0</v>
      </c>
      <c r="K116" s="53">
        <f t="shared" si="5"/>
        <v>0</v>
      </c>
    </row>
    <row r="117" spans="1:11" ht="12.75" customHeight="1" x14ac:dyDescent="0.2">
      <c r="A117" s="281"/>
      <c r="B117" s="160">
        <v>85</v>
      </c>
      <c r="C117" s="285"/>
      <c r="D117" s="161"/>
      <c r="E117" s="75"/>
      <c r="F117" s="162"/>
      <c r="G117" s="281"/>
      <c r="H117" s="63">
        <f t="shared" si="4"/>
        <v>0</v>
      </c>
      <c r="I117" s="281"/>
      <c r="J117" s="53">
        <f t="shared" si="3"/>
        <v>0</v>
      </c>
      <c r="K117" s="53">
        <f t="shared" si="5"/>
        <v>0</v>
      </c>
    </row>
    <row r="118" spans="1:11" ht="12.75" customHeight="1" x14ac:dyDescent="0.2">
      <c r="A118" s="281"/>
      <c r="B118" s="160">
        <v>86</v>
      </c>
      <c r="C118" s="285"/>
      <c r="D118" s="161"/>
      <c r="E118" s="75"/>
      <c r="F118" s="162"/>
      <c r="G118" s="281"/>
      <c r="H118" s="63">
        <f t="shared" si="4"/>
        <v>0</v>
      </c>
      <c r="I118" s="281"/>
      <c r="J118" s="53">
        <f t="shared" si="3"/>
        <v>0</v>
      </c>
      <c r="K118" s="53">
        <f t="shared" si="5"/>
        <v>0</v>
      </c>
    </row>
    <row r="119" spans="1:11" ht="12.75" customHeight="1" x14ac:dyDescent="0.2">
      <c r="A119" s="281"/>
      <c r="B119" s="160">
        <v>87</v>
      </c>
      <c r="C119" s="285"/>
      <c r="D119" s="161"/>
      <c r="E119" s="75"/>
      <c r="F119" s="162"/>
      <c r="G119" s="281"/>
      <c r="H119" s="63">
        <f t="shared" si="4"/>
        <v>0</v>
      </c>
      <c r="I119" s="281"/>
      <c r="J119" s="53">
        <f t="shared" si="3"/>
        <v>0</v>
      </c>
      <c r="K119" s="53">
        <f t="shared" si="5"/>
        <v>0</v>
      </c>
    </row>
    <row r="120" spans="1:11" ht="12.75" customHeight="1" x14ac:dyDescent="0.2">
      <c r="A120" s="281"/>
      <c r="B120" s="160">
        <v>88</v>
      </c>
      <c r="C120" s="285"/>
      <c r="D120" s="161"/>
      <c r="E120" s="75"/>
      <c r="F120" s="162"/>
      <c r="G120" s="281"/>
      <c r="H120" s="63">
        <f t="shared" si="4"/>
        <v>0</v>
      </c>
      <c r="I120" s="281"/>
      <c r="J120" s="53">
        <f t="shared" si="3"/>
        <v>0</v>
      </c>
      <c r="K120" s="53">
        <f t="shared" si="5"/>
        <v>0</v>
      </c>
    </row>
    <row r="121" spans="1:11" ht="12.75" customHeight="1" x14ac:dyDescent="0.2">
      <c r="A121" s="281"/>
      <c r="B121" s="160">
        <v>89</v>
      </c>
      <c r="C121" s="285"/>
      <c r="D121" s="161"/>
      <c r="E121" s="75"/>
      <c r="F121" s="162"/>
      <c r="G121" s="281"/>
      <c r="H121" s="63">
        <f t="shared" si="4"/>
        <v>0</v>
      </c>
      <c r="I121" s="281"/>
      <c r="J121" s="53">
        <f t="shared" si="3"/>
        <v>0</v>
      </c>
      <c r="K121" s="53">
        <f t="shared" si="5"/>
        <v>0</v>
      </c>
    </row>
    <row r="122" spans="1:11" ht="12.75" customHeight="1" x14ac:dyDescent="0.2">
      <c r="A122" s="281"/>
      <c r="B122" s="160">
        <v>90</v>
      </c>
      <c r="C122" s="285"/>
      <c r="D122" s="161"/>
      <c r="E122" s="75"/>
      <c r="F122" s="162"/>
      <c r="G122" s="281"/>
      <c r="H122" s="63">
        <f t="shared" si="4"/>
        <v>0</v>
      </c>
      <c r="I122" s="281"/>
      <c r="J122" s="53">
        <f t="shared" si="3"/>
        <v>0</v>
      </c>
      <c r="K122" s="53">
        <f t="shared" si="5"/>
        <v>0</v>
      </c>
    </row>
    <row r="123" spans="1:11" ht="12.75" customHeight="1" x14ac:dyDescent="0.2">
      <c r="A123" s="281"/>
      <c r="B123" s="160">
        <v>91</v>
      </c>
      <c r="C123" s="285"/>
      <c r="D123" s="161"/>
      <c r="E123" s="75"/>
      <c r="F123" s="162"/>
      <c r="G123" s="281"/>
      <c r="H123" s="63">
        <f t="shared" si="4"/>
        <v>0</v>
      </c>
      <c r="I123" s="281"/>
      <c r="J123" s="53">
        <f t="shared" si="3"/>
        <v>0</v>
      </c>
      <c r="K123" s="53">
        <f t="shared" si="5"/>
        <v>0</v>
      </c>
    </row>
    <row r="124" spans="1:11" ht="12.75" customHeight="1" x14ac:dyDescent="0.2">
      <c r="A124" s="281"/>
      <c r="B124" s="160">
        <v>92</v>
      </c>
      <c r="C124" s="285"/>
      <c r="D124" s="161"/>
      <c r="E124" s="75"/>
      <c r="F124" s="162"/>
      <c r="G124" s="281"/>
      <c r="H124" s="63">
        <f t="shared" si="4"/>
        <v>0</v>
      </c>
      <c r="I124" s="281"/>
      <c r="J124" s="53">
        <f t="shared" si="3"/>
        <v>0</v>
      </c>
      <c r="K124" s="53">
        <f t="shared" si="5"/>
        <v>0</v>
      </c>
    </row>
    <row r="125" spans="1:11" ht="12.75" customHeight="1" x14ac:dyDescent="0.2">
      <c r="A125" s="281"/>
      <c r="B125" s="160">
        <v>93</v>
      </c>
      <c r="C125" s="285"/>
      <c r="D125" s="161"/>
      <c r="E125" s="75"/>
      <c r="F125" s="162"/>
      <c r="G125" s="281"/>
      <c r="H125" s="63">
        <f t="shared" si="4"/>
        <v>0</v>
      </c>
      <c r="I125" s="281"/>
      <c r="J125" s="53">
        <f t="shared" si="3"/>
        <v>0</v>
      </c>
      <c r="K125" s="53">
        <f t="shared" si="5"/>
        <v>0</v>
      </c>
    </row>
    <row r="126" spans="1:11" ht="12.75" customHeight="1" x14ac:dyDescent="0.2">
      <c r="A126" s="281"/>
      <c r="B126" s="160">
        <v>94</v>
      </c>
      <c r="C126" s="285"/>
      <c r="D126" s="161"/>
      <c r="E126" s="75"/>
      <c r="F126" s="162"/>
      <c r="G126" s="281"/>
      <c r="H126" s="63">
        <f t="shared" si="4"/>
        <v>0</v>
      </c>
      <c r="I126" s="281"/>
      <c r="J126" s="53">
        <f t="shared" si="3"/>
        <v>0</v>
      </c>
      <c r="K126" s="53">
        <f t="shared" si="5"/>
        <v>0</v>
      </c>
    </row>
    <row r="127" spans="1:11" ht="12.75" customHeight="1" x14ac:dyDescent="0.2">
      <c r="A127" s="281"/>
      <c r="B127" s="160">
        <v>95</v>
      </c>
      <c r="C127" s="285"/>
      <c r="D127" s="161"/>
      <c r="E127" s="75"/>
      <c r="F127" s="162"/>
      <c r="G127" s="281"/>
      <c r="H127" s="63">
        <f t="shared" si="4"/>
        <v>0</v>
      </c>
      <c r="I127" s="281"/>
      <c r="J127" s="53">
        <f t="shared" si="3"/>
        <v>0</v>
      </c>
      <c r="K127" s="53">
        <f t="shared" si="5"/>
        <v>0</v>
      </c>
    </row>
    <row r="128" spans="1:11" ht="12.75" customHeight="1" x14ac:dyDescent="0.2">
      <c r="A128" s="281"/>
      <c r="B128" s="160">
        <v>96</v>
      </c>
      <c r="C128" s="285"/>
      <c r="D128" s="161"/>
      <c r="E128" s="75"/>
      <c r="F128" s="162"/>
      <c r="G128" s="281"/>
      <c r="H128" s="63">
        <f t="shared" si="4"/>
        <v>0</v>
      </c>
      <c r="I128" s="281"/>
      <c r="J128" s="53">
        <f t="shared" si="3"/>
        <v>0</v>
      </c>
      <c r="K128" s="53">
        <f t="shared" si="5"/>
        <v>0</v>
      </c>
    </row>
    <row r="129" spans="1:11" ht="12.75" customHeight="1" x14ac:dyDescent="0.2">
      <c r="A129" s="281"/>
      <c r="B129" s="160">
        <v>97</v>
      </c>
      <c r="C129" s="285"/>
      <c r="D129" s="161"/>
      <c r="E129" s="75"/>
      <c r="F129" s="162"/>
      <c r="G129" s="281"/>
      <c r="H129" s="63">
        <f t="shared" si="4"/>
        <v>0</v>
      </c>
      <c r="I129" s="281"/>
      <c r="J129" s="53">
        <f t="shared" si="3"/>
        <v>0</v>
      </c>
      <c r="K129" s="53">
        <f t="shared" si="5"/>
        <v>0</v>
      </c>
    </row>
    <row r="130" spans="1:11" ht="12.75" customHeight="1" x14ac:dyDescent="0.2">
      <c r="A130" s="281"/>
      <c r="B130" s="160">
        <v>98</v>
      </c>
      <c r="C130" s="285"/>
      <c r="D130" s="161"/>
      <c r="E130" s="75"/>
      <c r="F130" s="162"/>
      <c r="G130" s="281"/>
      <c r="H130" s="63">
        <f t="shared" si="4"/>
        <v>0</v>
      </c>
      <c r="I130" s="281"/>
      <c r="J130" s="53">
        <f t="shared" si="3"/>
        <v>0</v>
      </c>
      <c r="K130" s="53">
        <f t="shared" si="5"/>
        <v>0</v>
      </c>
    </row>
    <row r="131" spans="1:11" ht="12.75" customHeight="1" x14ac:dyDescent="0.2">
      <c r="A131" s="281"/>
      <c r="B131" s="160">
        <v>99</v>
      </c>
      <c r="C131" s="285"/>
      <c r="D131" s="161"/>
      <c r="E131" s="75"/>
      <c r="F131" s="162"/>
      <c r="G131" s="281"/>
      <c r="H131" s="63">
        <f t="shared" si="4"/>
        <v>0</v>
      </c>
      <c r="I131" s="281"/>
      <c r="J131" s="53">
        <f t="shared" si="3"/>
        <v>0</v>
      </c>
      <c r="K131" s="53">
        <f t="shared" si="5"/>
        <v>0</v>
      </c>
    </row>
    <row r="132" spans="1:11" ht="12.75" customHeight="1" x14ac:dyDescent="0.2">
      <c r="A132" s="281"/>
      <c r="B132" s="160">
        <v>100</v>
      </c>
      <c r="C132" s="285"/>
      <c r="D132" s="161"/>
      <c r="E132" s="75"/>
      <c r="F132" s="162"/>
      <c r="G132" s="281"/>
      <c r="H132" s="63">
        <f t="shared" si="4"/>
        <v>0</v>
      </c>
      <c r="I132" s="281"/>
      <c r="J132" s="53">
        <f t="shared" si="3"/>
        <v>0</v>
      </c>
      <c r="K132" s="53">
        <f t="shared" si="5"/>
        <v>0</v>
      </c>
    </row>
    <row r="133" spans="1:11" ht="12.75" customHeight="1" x14ac:dyDescent="0.2">
      <c r="A133" s="281"/>
      <c r="B133" s="160">
        <v>101</v>
      </c>
      <c r="C133" s="285"/>
      <c r="D133" s="161"/>
      <c r="E133" s="75"/>
      <c r="F133" s="162"/>
      <c r="G133" s="281"/>
      <c r="H133" s="63">
        <f t="shared" si="4"/>
        <v>0</v>
      </c>
      <c r="I133" s="281"/>
      <c r="J133" s="53">
        <f t="shared" si="3"/>
        <v>0</v>
      </c>
      <c r="K133" s="53">
        <f t="shared" si="5"/>
        <v>0</v>
      </c>
    </row>
    <row r="134" spans="1:11" ht="12.75" customHeight="1" x14ac:dyDescent="0.2">
      <c r="A134" s="281"/>
      <c r="B134" s="160">
        <v>102</v>
      </c>
      <c r="C134" s="285"/>
      <c r="D134" s="161"/>
      <c r="E134" s="75"/>
      <c r="F134" s="162"/>
      <c r="G134" s="281"/>
      <c r="H134" s="63">
        <f t="shared" si="4"/>
        <v>0</v>
      </c>
      <c r="I134" s="281"/>
      <c r="J134" s="53">
        <f t="shared" si="3"/>
        <v>0</v>
      </c>
      <c r="K134" s="53">
        <f t="shared" si="5"/>
        <v>0</v>
      </c>
    </row>
    <row r="135" spans="1:11" ht="12.75" customHeight="1" x14ac:dyDescent="0.2">
      <c r="A135" s="281"/>
      <c r="B135" s="160">
        <v>103</v>
      </c>
      <c r="C135" s="285"/>
      <c r="D135" s="161"/>
      <c r="E135" s="75"/>
      <c r="F135" s="162"/>
      <c r="G135" s="281"/>
      <c r="H135" s="63">
        <f t="shared" si="4"/>
        <v>0</v>
      </c>
      <c r="I135" s="281"/>
      <c r="J135" s="53">
        <f t="shared" si="3"/>
        <v>0</v>
      </c>
      <c r="K135" s="53">
        <f t="shared" si="5"/>
        <v>0</v>
      </c>
    </row>
    <row r="136" spans="1:11" ht="12.75" customHeight="1" x14ac:dyDescent="0.2">
      <c r="A136" s="281"/>
      <c r="B136" s="160">
        <v>104</v>
      </c>
      <c r="C136" s="285"/>
      <c r="D136" s="161"/>
      <c r="E136" s="75"/>
      <c r="F136" s="162"/>
      <c r="G136" s="281"/>
      <c r="H136" s="63">
        <f t="shared" si="4"/>
        <v>0</v>
      </c>
      <c r="I136" s="281"/>
      <c r="J136" s="53">
        <f t="shared" si="3"/>
        <v>0</v>
      </c>
      <c r="K136" s="53">
        <f t="shared" si="5"/>
        <v>0</v>
      </c>
    </row>
    <row r="137" spans="1:11" ht="12.75" customHeight="1" x14ac:dyDescent="0.2">
      <c r="A137" s="281"/>
      <c r="B137" s="160">
        <v>105</v>
      </c>
      <c r="C137" s="285"/>
      <c r="D137" s="161"/>
      <c r="E137" s="75"/>
      <c r="F137" s="162"/>
      <c r="G137" s="281"/>
      <c r="H137" s="63">
        <f t="shared" si="4"/>
        <v>0</v>
      </c>
      <c r="I137" s="281"/>
      <c r="J137" s="53">
        <f t="shared" si="3"/>
        <v>0</v>
      </c>
      <c r="K137" s="53">
        <f t="shared" si="5"/>
        <v>0</v>
      </c>
    </row>
    <row r="138" spans="1:11" ht="12.75" customHeight="1" x14ac:dyDescent="0.2">
      <c r="A138" s="281"/>
      <c r="B138" s="160">
        <v>106</v>
      </c>
      <c r="C138" s="285"/>
      <c r="D138" s="161"/>
      <c r="E138" s="75"/>
      <c r="F138" s="162"/>
      <c r="G138" s="281"/>
      <c r="H138" s="63">
        <f t="shared" si="4"/>
        <v>0</v>
      </c>
      <c r="I138" s="281"/>
      <c r="J138" s="53">
        <f t="shared" si="3"/>
        <v>0</v>
      </c>
      <c r="K138" s="53">
        <f t="shared" si="5"/>
        <v>0</v>
      </c>
    </row>
    <row r="139" spans="1:11" ht="12.75" customHeight="1" x14ac:dyDescent="0.2">
      <c r="A139" s="281"/>
      <c r="B139" s="160">
        <v>107</v>
      </c>
      <c r="C139" s="285"/>
      <c r="D139" s="161"/>
      <c r="E139" s="75"/>
      <c r="F139" s="162"/>
      <c r="G139" s="281"/>
      <c r="H139" s="63">
        <f t="shared" si="4"/>
        <v>0</v>
      </c>
      <c r="I139" s="281"/>
      <c r="J139" s="53">
        <f t="shared" si="3"/>
        <v>0</v>
      </c>
      <c r="K139" s="53">
        <f t="shared" si="5"/>
        <v>0</v>
      </c>
    </row>
    <row r="140" spans="1:11" ht="12.75" customHeight="1" x14ac:dyDescent="0.2">
      <c r="A140" s="281"/>
      <c r="B140" s="160">
        <v>108</v>
      </c>
      <c r="C140" s="285"/>
      <c r="D140" s="161"/>
      <c r="E140" s="75"/>
      <c r="F140" s="162"/>
      <c r="G140" s="281"/>
      <c r="H140" s="63">
        <f t="shared" si="4"/>
        <v>0</v>
      </c>
      <c r="I140" s="281"/>
      <c r="J140" s="53">
        <f t="shared" si="3"/>
        <v>0</v>
      </c>
      <c r="K140" s="53">
        <f t="shared" si="5"/>
        <v>0</v>
      </c>
    </row>
    <row r="141" spans="1:11" ht="12.75" customHeight="1" x14ac:dyDescent="0.2">
      <c r="A141" s="281"/>
      <c r="B141" s="160">
        <v>109</v>
      </c>
      <c r="C141" s="285"/>
      <c r="D141" s="161"/>
      <c r="E141" s="75"/>
      <c r="F141" s="162"/>
      <c r="G141" s="281"/>
      <c r="H141" s="63">
        <f t="shared" si="4"/>
        <v>0</v>
      </c>
      <c r="I141" s="281"/>
      <c r="J141" s="53">
        <f t="shared" si="3"/>
        <v>0</v>
      </c>
      <c r="K141" s="53">
        <f t="shared" si="5"/>
        <v>0</v>
      </c>
    </row>
    <row r="142" spans="1:11" ht="12.75" customHeight="1" x14ac:dyDescent="0.2">
      <c r="A142" s="281"/>
      <c r="B142" s="160">
        <v>110</v>
      </c>
      <c r="C142" s="285"/>
      <c r="D142" s="161"/>
      <c r="E142" s="75"/>
      <c r="F142" s="162"/>
      <c r="G142" s="281"/>
      <c r="H142" s="63">
        <f t="shared" si="4"/>
        <v>0</v>
      </c>
      <c r="I142" s="281"/>
      <c r="J142" s="53">
        <f t="shared" si="3"/>
        <v>0</v>
      </c>
      <c r="K142" s="53">
        <f t="shared" si="5"/>
        <v>0</v>
      </c>
    </row>
    <row r="143" spans="1:11" ht="12.75" customHeight="1" x14ac:dyDescent="0.2">
      <c r="A143" s="281"/>
      <c r="B143" s="160">
        <v>111</v>
      </c>
      <c r="C143" s="285"/>
      <c r="D143" s="161"/>
      <c r="E143" s="75"/>
      <c r="F143" s="162"/>
      <c r="G143" s="281"/>
      <c r="H143" s="63">
        <f t="shared" si="4"/>
        <v>0</v>
      </c>
      <c r="I143" s="281"/>
      <c r="J143" s="53">
        <f t="shared" si="3"/>
        <v>0</v>
      </c>
      <c r="K143" s="53">
        <f t="shared" si="5"/>
        <v>0</v>
      </c>
    </row>
    <row r="144" spans="1:11" ht="12.75" customHeight="1" x14ac:dyDescent="0.2">
      <c r="A144" s="281"/>
      <c r="B144" s="160">
        <v>112</v>
      </c>
      <c r="C144" s="285"/>
      <c r="D144" s="161"/>
      <c r="E144" s="75"/>
      <c r="F144" s="162"/>
      <c r="G144" s="281"/>
      <c r="H144" s="63">
        <f t="shared" si="4"/>
        <v>0</v>
      </c>
      <c r="I144" s="281"/>
      <c r="J144" s="53">
        <f t="shared" si="3"/>
        <v>0</v>
      </c>
      <c r="K144" s="53">
        <f t="shared" si="5"/>
        <v>0</v>
      </c>
    </row>
    <row r="145" spans="1:11" ht="12.75" customHeight="1" x14ac:dyDescent="0.2">
      <c r="A145" s="281"/>
      <c r="B145" s="160">
        <v>113</v>
      </c>
      <c r="C145" s="285"/>
      <c r="D145" s="161"/>
      <c r="E145" s="75"/>
      <c r="F145" s="162"/>
      <c r="G145" s="281"/>
      <c r="H145" s="63">
        <f t="shared" si="4"/>
        <v>0</v>
      </c>
      <c r="I145" s="281"/>
      <c r="J145" s="53">
        <f t="shared" si="3"/>
        <v>0</v>
      </c>
      <c r="K145" s="53">
        <f t="shared" si="5"/>
        <v>0</v>
      </c>
    </row>
    <row r="146" spans="1:11" ht="12.75" customHeight="1" x14ac:dyDescent="0.2">
      <c r="A146" s="281"/>
      <c r="B146" s="160">
        <v>114</v>
      </c>
      <c r="C146" s="285"/>
      <c r="D146" s="161"/>
      <c r="E146" s="75"/>
      <c r="F146" s="162"/>
      <c r="G146" s="281"/>
      <c r="H146" s="63">
        <f t="shared" si="4"/>
        <v>0</v>
      </c>
      <c r="I146" s="281"/>
      <c r="J146" s="53">
        <f t="shared" si="3"/>
        <v>0</v>
      </c>
      <c r="K146" s="53">
        <f t="shared" si="5"/>
        <v>0</v>
      </c>
    </row>
    <row r="147" spans="1:11" ht="12.75" customHeight="1" x14ac:dyDescent="0.2">
      <c r="A147" s="281"/>
      <c r="B147" s="160">
        <v>115</v>
      </c>
      <c r="C147" s="285"/>
      <c r="D147" s="161"/>
      <c r="E147" s="75"/>
      <c r="F147" s="162"/>
      <c r="G147" s="281"/>
      <c r="H147" s="63">
        <f t="shared" si="4"/>
        <v>0</v>
      </c>
      <c r="I147" s="281"/>
      <c r="J147" s="53">
        <f t="shared" si="3"/>
        <v>0</v>
      </c>
      <c r="K147" s="53">
        <f t="shared" si="5"/>
        <v>0</v>
      </c>
    </row>
    <row r="148" spans="1:11" ht="12.75" customHeight="1" x14ac:dyDescent="0.2">
      <c r="A148" s="281"/>
      <c r="B148" s="160">
        <v>116</v>
      </c>
      <c r="C148" s="285"/>
      <c r="D148" s="161"/>
      <c r="E148" s="75"/>
      <c r="F148" s="162"/>
      <c r="G148" s="281"/>
      <c r="H148" s="63">
        <f t="shared" si="4"/>
        <v>0</v>
      </c>
      <c r="I148" s="281"/>
      <c r="J148" s="53">
        <f t="shared" si="3"/>
        <v>0</v>
      </c>
      <c r="K148" s="53">
        <f t="shared" si="5"/>
        <v>0</v>
      </c>
    </row>
    <row r="149" spans="1:11" ht="12.75" customHeight="1" x14ac:dyDescent="0.2">
      <c r="A149" s="281"/>
      <c r="B149" s="160">
        <v>117</v>
      </c>
      <c r="C149" s="285"/>
      <c r="D149" s="161"/>
      <c r="E149" s="75"/>
      <c r="F149" s="162"/>
      <c r="G149" s="281"/>
      <c r="H149" s="63">
        <f t="shared" si="4"/>
        <v>0</v>
      </c>
      <c r="I149" s="281"/>
      <c r="J149" s="53">
        <f t="shared" si="3"/>
        <v>0</v>
      </c>
      <c r="K149" s="53">
        <f t="shared" si="5"/>
        <v>0</v>
      </c>
    </row>
    <row r="150" spans="1:11" ht="12.75" customHeight="1" x14ac:dyDescent="0.2">
      <c r="A150" s="281"/>
      <c r="B150" s="160">
        <v>118</v>
      </c>
      <c r="C150" s="285"/>
      <c r="D150" s="161"/>
      <c r="E150" s="75"/>
      <c r="F150" s="162"/>
      <c r="G150" s="281"/>
      <c r="H150" s="63">
        <f t="shared" si="4"/>
        <v>0</v>
      </c>
      <c r="I150" s="281"/>
      <c r="J150" s="53">
        <f t="shared" si="3"/>
        <v>0</v>
      </c>
      <c r="K150" s="53">
        <f t="shared" si="5"/>
        <v>0</v>
      </c>
    </row>
    <row r="151" spans="1:11" ht="12.75" customHeight="1" x14ac:dyDescent="0.2">
      <c r="A151" s="281"/>
      <c r="B151" s="160">
        <v>119</v>
      </c>
      <c r="C151" s="285"/>
      <c r="D151" s="161"/>
      <c r="E151" s="75"/>
      <c r="F151" s="162"/>
      <c r="G151" s="281"/>
      <c r="H151" s="63">
        <f t="shared" si="4"/>
        <v>0</v>
      </c>
      <c r="I151" s="281"/>
      <c r="J151" s="53">
        <f t="shared" si="3"/>
        <v>0</v>
      </c>
      <c r="K151" s="53">
        <f t="shared" si="5"/>
        <v>0</v>
      </c>
    </row>
    <row r="152" spans="1:11" ht="12.75" customHeight="1" x14ac:dyDescent="0.2">
      <c r="A152" s="281"/>
      <c r="B152" s="160">
        <v>120</v>
      </c>
      <c r="C152" s="285"/>
      <c r="D152" s="161"/>
      <c r="E152" s="75"/>
      <c r="F152" s="162"/>
      <c r="G152" s="281"/>
      <c r="H152" s="63">
        <f t="shared" si="4"/>
        <v>0</v>
      </c>
      <c r="I152" s="281"/>
      <c r="J152" s="53">
        <f t="shared" si="3"/>
        <v>0</v>
      </c>
      <c r="K152" s="53">
        <f t="shared" si="5"/>
        <v>0</v>
      </c>
    </row>
    <row r="153" spans="1:11" ht="12.75" customHeight="1" x14ac:dyDescent="0.2">
      <c r="A153" s="281"/>
      <c r="B153" s="160">
        <v>121</v>
      </c>
      <c r="C153" s="285"/>
      <c r="D153" s="161"/>
      <c r="E153" s="75"/>
      <c r="F153" s="162"/>
      <c r="G153" s="281"/>
      <c r="H153" s="63">
        <f t="shared" si="4"/>
        <v>0</v>
      </c>
      <c r="I153" s="281"/>
      <c r="J153" s="53">
        <f t="shared" si="3"/>
        <v>0</v>
      </c>
      <c r="K153" s="53">
        <f t="shared" si="5"/>
        <v>0</v>
      </c>
    </row>
    <row r="154" spans="1:11" ht="12.75" customHeight="1" x14ac:dyDescent="0.2">
      <c r="A154" s="281"/>
      <c r="B154" s="160">
        <v>122</v>
      </c>
      <c r="C154" s="285"/>
      <c r="D154" s="161"/>
      <c r="E154" s="75"/>
      <c r="F154" s="162"/>
      <c r="G154" s="281"/>
      <c r="H154" s="63">
        <f t="shared" si="4"/>
        <v>0</v>
      </c>
      <c r="I154" s="281"/>
      <c r="J154" s="53">
        <f t="shared" si="3"/>
        <v>0</v>
      </c>
      <c r="K154" s="53">
        <f t="shared" si="5"/>
        <v>0</v>
      </c>
    </row>
    <row r="155" spans="1:11" ht="12.75" customHeight="1" x14ac:dyDescent="0.2">
      <c r="A155" s="281"/>
      <c r="B155" s="160">
        <v>123</v>
      </c>
      <c r="C155" s="285"/>
      <c r="D155" s="161"/>
      <c r="E155" s="75"/>
      <c r="F155" s="162"/>
      <c r="G155" s="281"/>
      <c r="H155" s="63">
        <f t="shared" si="4"/>
        <v>0</v>
      </c>
      <c r="I155" s="281"/>
      <c r="J155" s="53">
        <f t="shared" si="3"/>
        <v>0</v>
      </c>
      <c r="K155" s="53">
        <f t="shared" si="5"/>
        <v>0</v>
      </c>
    </row>
    <row r="156" spans="1:11" ht="12.75" customHeight="1" x14ac:dyDescent="0.2">
      <c r="A156" s="281"/>
      <c r="B156" s="160">
        <v>124</v>
      </c>
      <c r="C156" s="285"/>
      <c r="D156" s="161"/>
      <c r="E156" s="75"/>
      <c r="F156" s="162"/>
      <c r="G156" s="281"/>
      <c r="H156" s="63">
        <f t="shared" si="4"/>
        <v>0</v>
      </c>
      <c r="I156" s="281"/>
      <c r="J156" s="53">
        <f t="shared" si="3"/>
        <v>0</v>
      </c>
      <c r="K156" s="53">
        <f t="shared" si="5"/>
        <v>0</v>
      </c>
    </row>
    <row r="157" spans="1:11" ht="12.75" customHeight="1" x14ac:dyDescent="0.2">
      <c r="A157" s="281"/>
      <c r="B157" s="160">
        <v>125</v>
      </c>
      <c r="C157" s="285"/>
      <c r="D157" s="161"/>
      <c r="E157" s="75"/>
      <c r="F157" s="162"/>
      <c r="G157" s="281"/>
      <c r="H157" s="63">
        <f t="shared" si="4"/>
        <v>0</v>
      </c>
      <c r="I157" s="281"/>
      <c r="J157" s="53">
        <f t="shared" si="3"/>
        <v>0</v>
      </c>
      <c r="K157" s="53">
        <f t="shared" si="5"/>
        <v>0</v>
      </c>
    </row>
    <row r="158" spans="1:11" ht="12.75" customHeight="1" x14ac:dyDescent="0.2">
      <c r="A158" s="281"/>
      <c r="B158" s="160">
        <v>126</v>
      </c>
      <c r="C158" s="285"/>
      <c r="D158" s="161"/>
      <c r="E158" s="75"/>
      <c r="F158" s="162"/>
      <c r="G158" s="281"/>
      <c r="H158" s="63">
        <f t="shared" si="4"/>
        <v>0</v>
      </c>
      <c r="I158" s="281"/>
      <c r="J158" s="53">
        <f t="shared" si="3"/>
        <v>0</v>
      </c>
      <c r="K158" s="53">
        <f t="shared" si="5"/>
        <v>0</v>
      </c>
    </row>
    <row r="159" spans="1:11" ht="12.75" customHeight="1" x14ac:dyDescent="0.2">
      <c r="A159" s="281"/>
      <c r="B159" s="160">
        <v>127</v>
      </c>
      <c r="C159" s="285"/>
      <c r="D159" s="161"/>
      <c r="E159" s="75"/>
      <c r="F159" s="162"/>
      <c r="G159" s="281"/>
      <c r="H159" s="63">
        <f t="shared" si="4"/>
        <v>0</v>
      </c>
      <c r="I159" s="281"/>
      <c r="J159" s="53">
        <f t="shared" si="3"/>
        <v>0</v>
      </c>
      <c r="K159" s="53">
        <f t="shared" si="5"/>
        <v>0</v>
      </c>
    </row>
    <row r="160" spans="1:11" ht="12.75" customHeight="1" x14ac:dyDescent="0.2">
      <c r="A160" s="281"/>
      <c r="B160" s="160">
        <v>128</v>
      </c>
      <c r="C160" s="285"/>
      <c r="D160" s="161"/>
      <c r="E160" s="75"/>
      <c r="F160" s="162"/>
      <c r="G160" s="281"/>
      <c r="H160" s="63">
        <f t="shared" si="4"/>
        <v>0</v>
      </c>
      <c r="I160" s="281"/>
      <c r="J160" s="53">
        <f t="shared" si="3"/>
        <v>0</v>
      </c>
      <c r="K160" s="53">
        <f t="shared" si="5"/>
        <v>0</v>
      </c>
    </row>
    <row r="161" spans="1:11" ht="12.75" customHeight="1" x14ac:dyDescent="0.2">
      <c r="A161" s="281"/>
      <c r="B161" s="160">
        <v>129</v>
      </c>
      <c r="C161" s="285"/>
      <c r="D161" s="161"/>
      <c r="E161" s="75"/>
      <c r="F161" s="162"/>
      <c r="G161" s="281"/>
      <c r="H161" s="63">
        <f t="shared" si="4"/>
        <v>0</v>
      </c>
      <c r="I161" s="281"/>
      <c r="J161" s="53">
        <f t="shared" ref="J161:J207" si="6">IF(AND(C161&gt;0,D161&gt;0)=TRUE,25,0)</f>
        <v>0</v>
      </c>
      <c r="K161" s="53">
        <f t="shared" si="5"/>
        <v>0</v>
      </c>
    </row>
    <row r="162" spans="1:11" ht="12.75" customHeight="1" x14ac:dyDescent="0.2">
      <c r="A162" s="281"/>
      <c r="B162" s="160">
        <v>130</v>
      </c>
      <c r="C162" s="285"/>
      <c r="D162" s="161"/>
      <c r="E162" s="75"/>
      <c r="F162" s="162"/>
      <c r="G162" s="281"/>
      <c r="H162" s="63">
        <f t="shared" ref="H162:H207" si="7">IF(C162=0,0,IF(D162=0,0,J162+K162))</f>
        <v>0</v>
      </c>
      <c r="I162" s="281"/>
      <c r="J162" s="53">
        <f t="shared" si="6"/>
        <v>0</v>
      </c>
      <c r="K162" s="53">
        <f t="shared" si="5"/>
        <v>0</v>
      </c>
    </row>
    <row r="163" spans="1:11" ht="12.75" customHeight="1" x14ac:dyDescent="0.2">
      <c r="A163" s="281"/>
      <c r="B163" s="160">
        <v>131</v>
      </c>
      <c r="C163" s="285"/>
      <c r="D163" s="161"/>
      <c r="E163" s="75"/>
      <c r="F163" s="162"/>
      <c r="G163" s="281"/>
      <c r="H163" s="63">
        <f t="shared" si="7"/>
        <v>0</v>
      </c>
      <c r="I163" s="281"/>
      <c r="J163" s="53">
        <f t="shared" si="6"/>
        <v>0</v>
      </c>
      <c r="K163" s="53">
        <f t="shared" si="5"/>
        <v>0</v>
      </c>
    </row>
    <row r="164" spans="1:11" ht="12.75" customHeight="1" x14ac:dyDescent="0.2">
      <c r="A164" s="281"/>
      <c r="B164" s="160">
        <v>132</v>
      </c>
      <c r="C164" s="285"/>
      <c r="D164" s="161"/>
      <c r="E164" s="75"/>
      <c r="F164" s="162"/>
      <c r="G164" s="281"/>
      <c r="H164" s="63">
        <f t="shared" si="7"/>
        <v>0</v>
      </c>
      <c r="I164" s="281"/>
      <c r="J164" s="53">
        <f t="shared" si="6"/>
        <v>0</v>
      </c>
      <c r="K164" s="53">
        <f t="shared" si="5"/>
        <v>0</v>
      </c>
    </row>
    <row r="165" spans="1:11" ht="12.75" customHeight="1" x14ac:dyDescent="0.2">
      <c r="A165" s="281"/>
      <c r="B165" s="160">
        <v>133</v>
      </c>
      <c r="C165" s="285"/>
      <c r="D165" s="161"/>
      <c r="E165" s="75"/>
      <c r="F165" s="162"/>
      <c r="G165" s="281"/>
      <c r="H165" s="63">
        <f t="shared" si="7"/>
        <v>0</v>
      </c>
      <c r="I165" s="281"/>
      <c r="J165" s="53">
        <f t="shared" si="6"/>
        <v>0</v>
      </c>
      <c r="K165" s="53">
        <f t="shared" si="5"/>
        <v>0</v>
      </c>
    </row>
    <row r="166" spans="1:11" ht="12.75" customHeight="1" x14ac:dyDescent="0.2">
      <c r="A166" s="281"/>
      <c r="B166" s="160">
        <v>134</v>
      </c>
      <c r="C166" s="285"/>
      <c r="D166" s="161"/>
      <c r="E166" s="75"/>
      <c r="F166" s="162"/>
      <c r="G166" s="281"/>
      <c r="H166" s="63">
        <f t="shared" si="7"/>
        <v>0</v>
      </c>
      <c r="I166" s="281"/>
      <c r="J166" s="53">
        <f t="shared" si="6"/>
        <v>0</v>
      </c>
      <c r="K166" s="53">
        <f t="shared" si="5"/>
        <v>0</v>
      </c>
    </row>
    <row r="167" spans="1:11" ht="12.75" customHeight="1" x14ac:dyDescent="0.2">
      <c r="A167" s="281"/>
      <c r="B167" s="160">
        <v>135</v>
      </c>
      <c r="C167" s="285"/>
      <c r="D167" s="161"/>
      <c r="E167" s="75"/>
      <c r="F167" s="162"/>
      <c r="G167" s="281"/>
      <c r="H167" s="63">
        <f t="shared" si="7"/>
        <v>0</v>
      </c>
      <c r="I167" s="281"/>
      <c r="J167" s="53">
        <f t="shared" si="6"/>
        <v>0</v>
      </c>
      <c r="K167" s="53">
        <f t="shared" si="5"/>
        <v>0</v>
      </c>
    </row>
    <row r="168" spans="1:11" ht="12.75" customHeight="1" x14ac:dyDescent="0.2">
      <c r="A168" s="281"/>
      <c r="B168" s="160">
        <v>136</v>
      </c>
      <c r="C168" s="285"/>
      <c r="D168" s="161"/>
      <c r="E168" s="75"/>
      <c r="F168" s="162"/>
      <c r="G168" s="281"/>
      <c r="H168" s="63">
        <f t="shared" si="7"/>
        <v>0</v>
      </c>
      <c r="I168" s="281"/>
      <c r="J168" s="53">
        <f t="shared" si="6"/>
        <v>0</v>
      </c>
      <c r="K168" s="53">
        <f t="shared" si="5"/>
        <v>0</v>
      </c>
    </row>
    <row r="169" spans="1:11" ht="12.75" customHeight="1" x14ac:dyDescent="0.2">
      <c r="A169" s="281"/>
      <c r="B169" s="160">
        <v>137</v>
      </c>
      <c r="C169" s="285"/>
      <c r="D169" s="161"/>
      <c r="E169" s="75"/>
      <c r="F169" s="162"/>
      <c r="G169" s="281"/>
      <c r="H169" s="63">
        <f t="shared" si="7"/>
        <v>0</v>
      </c>
      <c r="I169" s="281"/>
      <c r="J169" s="53">
        <f t="shared" si="6"/>
        <v>0</v>
      </c>
      <c r="K169" s="53">
        <f t="shared" si="5"/>
        <v>0</v>
      </c>
    </row>
    <row r="170" spans="1:11" ht="12.75" customHeight="1" x14ac:dyDescent="0.2">
      <c r="A170" s="281"/>
      <c r="B170" s="160">
        <v>138</v>
      </c>
      <c r="C170" s="285"/>
      <c r="D170" s="161"/>
      <c r="E170" s="75"/>
      <c r="F170" s="162"/>
      <c r="G170" s="281"/>
      <c r="H170" s="63">
        <f t="shared" si="7"/>
        <v>0</v>
      </c>
      <c r="I170" s="281"/>
      <c r="J170" s="53">
        <f t="shared" si="6"/>
        <v>0</v>
      </c>
      <c r="K170" s="53">
        <f t="shared" si="5"/>
        <v>0</v>
      </c>
    </row>
    <row r="171" spans="1:11" ht="12.75" customHeight="1" x14ac:dyDescent="0.2">
      <c r="A171" s="281"/>
      <c r="B171" s="160">
        <v>139</v>
      </c>
      <c r="C171" s="285"/>
      <c r="D171" s="161"/>
      <c r="E171" s="75"/>
      <c r="F171" s="162"/>
      <c r="G171" s="281"/>
      <c r="H171" s="63">
        <f t="shared" si="7"/>
        <v>0</v>
      </c>
      <c r="I171" s="281"/>
      <c r="J171" s="53">
        <f t="shared" si="6"/>
        <v>0</v>
      </c>
      <c r="K171" s="53">
        <f t="shared" si="5"/>
        <v>0</v>
      </c>
    </row>
    <row r="172" spans="1:11" ht="12.75" customHeight="1" x14ac:dyDescent="0.2">
      <c r="A172" s="281"/>
      <c r="B172" s="160">
        <v>140</v>
      </c>
      <c r="C172" s="285"/>
      <c r="D172" s="161"/>
      <c r="E172" s="75"/>
      <c r="F172" s="162"/>
      <c r="G172" s="281"/>
      <c r="H172" s="63">
        <f t="shared" si="7"/>
        <v>0</v>
      </c>
      <c r="I172" s="281"/>
      <c r="J172" s="53">
        <f t="shared" si="6"/>
        <v>0</v>
      </c>
      <c r="K172" s="53">
        <f t="shared" si="5"/>
        <v>0</v>
      </c>
    </row>
    <row r="173" spans="1:11" ht="12.75" customHeight="1" x14ac:dyDescent="0.2">
      <c r="A173" s="281"/>
      <c r="B173" s="160">
        <v>141</v>
      </c>
      <c r="C173" s="285"/>
      <c r="D173" s="161"/>
      <c r="E173" s="75"/>
      <c r="F173" s="162"/>
      <c r="G173" s="281"/>
      <c r="H173" s="63">
        <f t="shared" si="7"/>
        <v>0</v>
      </c>
      <c r="I173" s="281"/>
      <c r="J173" s="53">
        <f t="shared" si="6"/>
        <v>0</v>
      </c>
      <c r="K173" s="53">
        <f t="shared" si="5"/>
        <v>0</v>
      </c>
    </row>
    <row r="174" spans="1:11" ht="12.75" customHeight="1" x14ac:dyDescent="0.2">
      <c r="A174" s="281"/>
      <c r="B174" s="160">
        <v>142</v>
      </c>
      <c r="C174" s="285"/>
      <c r="D174" s="161"/>
      <c r="E174" s="75"/>
      <c r="F174" s="162"/>
      <c r="G174" s="281"/>
      <c r="H174" s="63">
        <f t="shared" si="7"/>
        <v>0</v>
      </c>
      <c r="I174" s="281"/>
      <c r="J174" s="53">
        <f t="shared" si="6"/>
        <v>0</v>
      </c>
      <c r="K174" s="53">
        <f t="shared" si="5"/>
        <v>0</v>
      </c>
    </row>
    <row r="175" spans="1:11" ht="12.75" customHeight="1" x14ac:dyDescent="0.2">
      <c r="A175" s="281"/>
      <c r="B175" s="160">
        <v>143</v>
      </c>
      <c r="C175" s="285"/>
      <c r="D175" s="161"/>
      <c r="E175" s="75"/>
      <c r="F175" s="162"/>
      <c r="G175" s="281"/>
      <c r="H175" s="63">
        <f t="shared" si="7"/>
        <v>0</v>
      </c>
      <c r="I175" s="281"/>
      <c r="J175" s="53">
        <f t="shared" si="6"/>
        <v>0</v>
      </c>
      <c r="K175" s="53">
        <f t="shared" si="5"/>
        <v>0</v>
      </c>
    </row>
    <row r="176" spans="1:11" ht="12.75" customHeight="1" x14ac:dyDescent="0.2">
      <c r="A176" s="281"/>
      <c r="B176" s="160">
        <v>144</v>
      </c>
      <c r="C176" s="285"/>
      <c r="D176" s="161"/>
      <c r="E176" s="75"/>
      <c r="F176" s="162"/>
      <c r="G176" s="281"/>
      <c r="H176" s="63">
        <f t="shared" si="7"/>
        <v>0</v>
      </c>
      <c r="I176" s="281"/>
      <c r="J176" s="53">
        <f t="shared" si="6"/>
        <v>0</v>
      </c>
      <c r="K176" s="53">
        <f t="shared" si="5"/>
        <v>0</v>
      </c>
    </row>
    <row r="177" spans="1:11" ht="12.75" customHeight="1" x14ac:dyDescent="0.2">
      <c r="A177" s="281"/>
      <c r="B177" s="160">
        <v>145</v>
      </c>
      <c r="C177" s="285"/>
      <c r="D177" s="161"/>
      <c r="E177" s="75"/>
      <c r="F177" s="162"/>
      <c r="G177" s="281"/>
      <c r="H177" s="63">
        <f t="shared" si="7"/>
        <v>0</v>
      </c>
      <c r="I177" s="281"/>
      <c r="J177" s="53">
        <f t="shared" si="6"/>
        <v>0</v>
      </c>
      <c r="K177" s="53">
        <f t="shared" si="5"/>
        <v>0</v>
      </c>
    </row>
    <row r="178" spans="1:11" ht="12.75" customHeight="1" x14ac:dyDescent="0.2">
      <c r="A178" s="281"/>
      <c r="B178" s="160">
        <v>146</v>
      </c>
      <c r="C178" s="285"/>
      <c r="D178" s="161"/>
      <c r="E178" s="75"/>
      <c r="F178" s="162"/>
      <c r="G178" s="281"/>
      <c r="H178" s="63">
        <f t="shared" si="7"/>
        <v>0</v>
      </c>
      <c r="I178" s="281"/>
      <c r="J178" s="53">
        <f t="shared" si="6"/>
        <v>0</v>
      </c>
      <c r="K178" s="53">
        <f t="shared" si="5"/>
        <v>0</v>
      </c>
    </row>
    <row r="179" spans="1:11" ht="12.75" customHeight="1" x14ac:dyDescent="0.2">
      <c r="A179" s="281"/>
      <c r="B179" s="160">
        <v>147</v>
      </c>
      <c r="C179" s="285"/>
      <c r="D179" s="161"/>
      <c r="E179" s="75"/>
      <c r="F179" s="162"/>
      <c r="G179" s="281"/>
      <c r="H179" s="63">
        <f t="shared" si="7"/>
        <v>0</v>
      </c>
      <c r="I179" s="281"/>
      <c r="J179" s="53">
        <f t="shared" si="6"/>
        <v>0</v>
      </c>
      <c r="K179" s="53">
        <f t="shared" si="5"/>
        <v>0</v>
      </c>
    </row>
    <row r="180" spans="1:11" ht="12.75" customHeight="1" x14ac:dyDescent="0.2">
      <c r="A180" s="281"/>
      <c r="B180" s="160">
        <v>148</v>
      </c>
      <c r="C180" s="285"/>
      <c r="D180" s="161"/>
      <c r="E180" s="75"/>
      <c r="F180" s="162"/>
      <c r="G180" s="281"/>
      <c r="H180" s="63">
        <f t="shared" si="7"/>
        <v>0</v>
      </c>
      <c r="I180" s="281"/>
      <c r="J180" s="53">
        <f t="shared" si="6"/>
        <v>0</v>
      </c>
      <c r="K180" s="53">
        <f t="shared" si="5"/>
        <v>0</v>
      </c>
    </row>
    <row r="181" spans="1:11" ht="12.75" customHeight="1" x14ac:dyDescent="0.2">
      <c r="A181" s="281"/>
      <c r="B181" s="160">
        <v>149</v>
      </c>
      <c r="C181" s="285"/>
      <c r="D181" s="161"/>
      <c r="E181" s="75"/>
      <c r="F181" s="162"/>
      <c r="G181" s="281"/>
      <c r="H181" s="63">
        <f t="shared" si="7"/>
        <v>0</v>
      </c>
      <c r="I181" s="281"/>
      <c r="J181" s="53">
        <f t="shared" si="6"/>
        <v>0</v>
      </c>
      <c r="K181" s="53">
        <f t="shared" si="5"/>
        <v>0</v>
      </c>
    </row>
    <row r="182" spans="1:11" ht="12.75" customHeight="1" x14ac:dyDescent="0.2">
      <c r="A182" s="281"/>
      <c r="B182" s="160">
        <v>150</v>
      </c>
      <c r="C182" s="285"/>
      <c r="D182" s="161"/>
      <c r="E182" s="75"/>
      <c r="F182" s="162"/>
      <c r="G182" s="281"/>
      <c r="H182" s="63">
        <f t="shared" si="7"/>
        <v>0</v>
      </c>
      <c r="I182" s="281"/>
      <c r="J182" s="53">
        <f t="shared" si="6"/>
        <v>0</v>
      </c>
      <c r="K182" s="53">
        <f t="shared" si="5"/>
        <v>0</v>
      </c>
    </row>
    <row r="183" spans="1:11" ht="12.75" customHeight="1" x14ac:dyDescent="0.2">
      <c r="A183" s="281"/>
      <c r="B183" s="160">
        <v>151</v>
      </c>
      <c r="C183" s="285"/>
      <c r="D183" s="161"/>
      <c r="E183" s="75"/>
      <c r="F183" s="162"/>
      <c r="G183" s="281"/>
      <c r="H183" s="63">
        <f t="shared" si="7"/>
        <v>0</v>
      </c>
      <c r="I183" s="281"/>
      <c r="J183" s="53">
        <f t="shared" si="6"/>
        <v>0</v>
      </c>
      <c r="K183" s="53">
        <f t="shared" si="5"/>
        <v>0</v>
      </c>
    </row>
    <row r="184" spans="1:11" ht="12.75" customHeight="1" x14ac:dyDescent="0.2">
      <c r="A184" s="281"/>
      <c r="B184" s="160">
        <v>152</v>
      </c>
      <c r="C184" s="285"/>
      <c r="D184" s="161"/>
      <c r="E184" s="75"/>
      <c r="F184" s="162"/>
      <c r="G184" s="281"/>
      <c r="H184" s="63">
        <f t="shared" si="7"/>
        <v>0</v>
      </c>
      <c r="I184" s="281"/>
      <c r="J184" s="53">
        <f t="shared" si="6"/>
        <v>0</v>
      </c>
      <c r="K184" s="53">
        <f t="shared" si="5"/>
        <v>0</v>
      </c>
    </row>
    <row r="185" spans="1:11" ht="12.75" customHeight="1" x14ac:dyDescent="0.2">
      <c r="A185" s="281"/>
      <c r="B185" s="160">
        <v>153</v>
      </c>
      <c r="C185" s="285"/>
      <c r="D185" s="161"/>
      <c r="E185" s="75"/>
      <c r="F185" s="162"/>
      <c r="G185" s="281"/>
      <c r="H185" s="63">
        <f t="shared" si="7"/>
        <v>0</v>
      </c>
      <c r="I185" s="281"/>
      <c r="J185" s="53">
        <f t="shared" si="6"/>
        <v>0</v>
      </c>
      <c r="K185" s="53">
        <f t="shared" si="5"/>
        <v>0</v>
      </c>
    </row>
    <row r="186" spans="1:11" ht="12.75" customHeight="1" x14ac:dyDescent="0.2">
      <c r="A186" s="281"/>
      <c r="B186" s="160">
        <v>154</v>
      </c>
      <c r="C186" s="285"/>
      <c r="D186" s="161"/>
      <c r="E186" s="75"/>
      <c r="F186" s="162"/>
      <c r="G186" s="281"/>
      <c r="H186" s="63">
        <f t="shared" si="7"/>
        <v>0</v>
      </c>
      <c r="I186" s="281"/>
      <c r="J186" s="53">
        <f t="shared" si="6"/>
        <v>0</v>
      </c>
      <c r="K186" s="53">
        <f t="shared" si="5"/>
        <v>0</v>
      </c>
    </row>
    <row r="187" spans="1:11" ht="12.75" customHeight="1" x14ac:dyDescent="0.2">
      <c r="A187" s="281"/>
      <c r="B187" s="160">
        <v>155</v>
      </c>
      <c r="C187" s="285"/>
      <c r="D187" s="161"/>
      <c r="E187" s="75"/>
      <c r="F187" s="162"/>
      <c r="G187" s="281"/>
      <c r="H187" s="63">
        <f t="shared" si="7"/>
        <v>0</v>
      </c>
      <c r="I187" s="281"/>
      <c r="J187" s="53">
        <f t="shared" si="6"/>
        <v>0</v>
      </c>
      <c r="K187" s="53">
        <f t="shared" si="5"/>
        <v>0</v>
      </c>
    </row>
    <row r="188" spans="1:11" ht="12.75" customHeight="1" x14ac:dyDescent="0.2">
      <c r="A188" s="281"/>
      <c r="B188" s="160">
        <v>156</v>
      </c>
      <c r="C188" s="285"/>
      <c r="D188" s="161"/>
      <c r="E188" s="75"/>
      <c r="F188" s="162"/>
      <c r="G188" s="281"/>
      <c r="H188" s="63">
        <f t="shared" si="7"/>
        <v>0</v>
      </c>
      <c r="I188" s="281"/>
      <c r="J188" s="53">
        <f t="shared" si="6"/>
        <v>0</v>
      </c>
      <c r="K188" s="53">
        <f t="shared" si="5"/>
        <v>0</v>
      </c>
    </row>
    <row r="189" spans="1:11" ht="12.75" customHeight="1" x14ac:dyDescent="0.2">
      <c r="A189" s="281"/>
      <c r="B189" s="160">
        <v>157</v>
      </c>
      <c r="C189" s="285"/>
      <c r="D189" s="161"/>
      <c r="E189" s="75"/>
      <c r="F189" s="162"/>
      <c r="G189" s="281"/>
      <c r="H189" s="63">
        <f t="shared" si="7"/>
        <v>0</v>
      </c>
      <c r="I189" s="281"/>
      <c r="J189" s="53">
        <f t="shared" si="6"/>
        <v>0</v>
      </c>
      <c r="K189" s="53">
        <f t="shared" si="5"/>
        <v>0</v>
      </c>
    </row>
    <row r="190" spans="1:11" ht="12.75" customHeight="1" x14ac:dyDescent="0.2">
      <c r="A190" s="281"/>
      <c r="B190" s="160">
        <v>158</v>
      </c>
      <c r="C190" s="285"/>
      <c r="D190" s="161"/>
      <c r="E190" s="75"/>
      <c r="F190" s="162"/>
      <c r="G190" s="281"/>
      <c r="H190" s="63">
        <f t="shared" si="7"/>
        <v>0</v>
      </c>
      <c r="I190" s="281"/>
      <c r="J190" s="53">
        <f t="shared" si="6"/>
        <v>0</v>
      </c>
      <c r="K190" s="53">
        <f t="shared" si="5"/>
        <v>0</v>
      </c>
    </row>
    <row r="191" spans="1:11" ht="12.75" customHeight="1" x14ac:dyDescent="0.2">
      <c r="A191" s="281"/>
      <c r="B191" s="160">
        <v>159</v>
      </c>
      <c r="C191" s="285"/>
      <c r="D191" s="161"/>
      <c r="E191" s="75"/>
      <c r="F191" s="162"/>
      <c r="G191" s="281"/>
      <c r="H191" s="63">
        <f t="shared" si="7"/>
        <v>0</v>
      </c>
      <c r="I191" s="281"/>
      <c r="J191" s="53">
        <f t="shared" si="6"/>
        <v>0</v>
      </c>
      <c r="K191" s="53">
        <f t="shared" si="5"/>
        <v>0</v>
      </c>
    </row>
    <row r="192" spans="1:11" ht="12.75" customHeight="1" x14ac:dyDescent="0.2">
      <c r="A192" s="281"/>
      <c r="B192" s="160">
        <v>160</v>
      </c>
      <c r="C192" s="285"/>
      <c r="D192" s="161"/>
      <c r="E192" s="75"/>
      <c r="F192" s="162"/>
      <c r="G192" s="281"/>
      <c r="H192" s="63">
        <f t="shared" si="7"/>
        <v>0</v>
      </c>
      <c r="I192" s="281"/>
      <c r="J192" s="53">
        <f t="shared" si="6"/>
        <v>0</v>
      </c>
      <c r="K192" s="53">
        <f t="shared" si="5"/>
        <v>0</v>
      </c>
    </row>
    <row r="193" spans="1:11" ht="12.75" customHeight="1" x14ac:dyDescent="0.2">
      <c r="A193" s="281"/>
      <c r="B193" s="160">
        <v>161</v>
      </c>
      <c r="C193" s="285"/>
      <c r="D193" s="161"/>
      <c r="E193" s="75"/>
      <c r="F193" s="162"/>
      <c r="G193" s="281"/>
      <c r="H193" s="63">
        <f t="shared" si="7"/>
        <v>0</v>
      </c>
      <c r="I193" s="281"/>
      <c r="J193" s="53">
        <f t="shared" si="6"/>
        <v>0</v>
      </c>
      <c r="K193" s="53">
        <f t="shared" si="5"/>
        <v>0</v>
      </c>
    </row>
    <row r="194" spans="1:11" ht="12.75" customHeight="1" x14ac:dyDescent="0.2">
      <c r="A194" s="281"/>
      <c r="B194" s="160">
        <v>162</v>
      </c>
      <c r="C194" s="285"/>
      <c r="D194" s="161"/>
      <c r="E194" s="75"/>
      <c r="F194" s="162"/>
      <c r="G194" s="281"/>
      <c r="H194" s="63">
        <f t="shared" si="7"/>
        <v>0</v>
      </c>
      <c r="I194" s="281"/>
      <c r="J194" s="53">
        <f t="shared" si="6"/>
        <v>0</v>
      </c>
      <c r="K194" s="53">
        <f t="shared" si="5"/>
        <v>0</v>
      </c>
    </row>
    <row r="195" spans="1:11" ht="12.75" customHeight="1" x14ac:dyDescent="0.2">
      <c r="A195" s="281"/>
      <c r="B195" s="160">
        <v>163</v>
      </c>
      <c r="C195" s="285"/>
      <c r="D195" s="161"/>
      <c r="E195" s="75"/>
      <c r="F195" s="162"/>
      <c r="G195" s="281"/>
      <c r="H195" s="63">
        <f t="shared" si="7"/>
        <v>0</v>
      </c>
      <c r="I195" s="281"/>
      <c r="J195" s="53">
        <f t="shared" si="6"/>
        <v>0</v>
      </c>
      <c r="K195" s="53">
        <f t="shared" si="5"/>
        <v>0</v>
      </c>
    </row>
    <row r="196" spans="1:11" ht="12.75" customHeight="1" x14ac:dyDescent="0.2">
      <c r="A196" s="281"/>
      <c r="B196" s="160">
        <v>164</v>
      </c>
      <c r="C196" s="285"/>
      <c r="D196" s="161"/>
      <c r="E196" s="75"/>
      <c r="F196" s="162"/>
      <c r="G196" s="281"/>
      <c r="H196" s="63">
        <f t="shared" si="7"/>
        <v>0</v>
      </c>
      <c r="I196" s="281"/>
      <c r="J196" s="53">
        <f t="shared" si="6"/>
        <v>0</v>
      </c>
      <c r="K196" s="53">
        <f t="shared" si="5"/>
        <v>0</v>
      </c>
    </row>
    <row r="197" spans="1:11" ht="12.75" customHeight="1" x14ac:dyDescent="0.2">
      <c r="A197" s="281"/>
      <c r="B197" s="160">
        <v>165</v>
      </c>
      <c r="C197" s="285"/>
      <c r="D197" s="161"/>
      <c r="E197" s="75"/>
      <c r="F197" s="162"/>
      <c r="G197" s="281"/>
      <c r="H197" s="63">
        <f t="shared" si="7"/>
        <v>0</v>
      </c>
      <c r="I197" s="281"/>
      <c r="J197" s="53">
        <f t="shared" si="6"/>
        <v>0</v>
      </c>
      <c r="K197" s="53">
        <f t="shared" si="5"/>
        <v>0</v>
      </c>
    </row>
    <row r="198" spans="1:11" ht="12.75" customHeight="1" x14ac:dyDescent="0.2">
      <c r="A198" s="281"/>
      <c r="B198" s="160">
        <v>166</v>
      </c>
      <c r="C198" s="285"/>
      <c r="D198" s="161"/>
      <c r="E198" s="75"/>
      <c r="F198" s="162"/>
      <c r="G198" s="281"/>
      <c r="H198" s="63">
        <f t="shared" si="7"/>
        <v>0</v>
      </c>
      <c r="I198" s="281"/>
      <c r="J198" s="53">
        <f t="shared" si="6"/>
        <v>0</v>
      </c>
      <c r="K198" s="53">
        <f t="shared" si="5"/>
        <v>0</v>
      </c>
    </row>
    <row r="199" spans="1:11" ht="12.75" customHeight="1" x14ac:dyDescent="0.2">
      <c r="A199" s="281"/>
      <c r="B199" s="160">
        <v>167</v>
      </c>
      <c r="C199" s="285"/>
      <c r="D199" s="161"/>
      <c r="E199" s="75"/>
      <c r="F199" s="162"/>
      <c r="G199" s="281"/>
      <c r="H199" s="63">
        <f t="shared" si="7"/>
        <v>0</v>
      </c>
      <c r="I199" s="281"/>
      <c r="J199" s="53">
        <f t="shared" si="6"/>
        <v>0</v>
      </c>
      <c r="K199" s="53">
        <f t="shared" si="5"/>
        <v>0</v>
      </c>
    </row>
    <row r="200" spans="1:11" ht="12.75" customHeight="1" x14ac:dyDescent="0.2">
      <c r="A200" s="281"/>
      <c r="B200" s="160">
        <v>168</v>
      </c>
      <c r="C200" s="285"/>
      <c r="D200" s="161"/>
      <c r="E200" s="75"/>
      <c r="F200" s="162"/>
      <c r="G200" s="281"/>
      <c r="H200" s="63">
        <f t="shared" si="7"/>
        <v>0</v>
      </c>
      <c r="I200" s="281"/>
      <c r="J200" s="53">
        <f t="shared" si="6"/>
        <v>0</v>
      </c>
      <c r="K200" s="53">
        <f t="shared" si="5"/>
        <v>0</v>
      </c>
    </row>
    <row r="201" spans="1:11" ht="12.75" customHeight="1" x14ac:dyDescent="0.2">
      <c r="A201" s="281"/>
      <c r="B201" s="160">
        <v>169</v>
      </c>
      <c r="C201" s="285"/>
      <c r="D201" s="161"/>
      <c r="E201" s="75"/>
      <c r="F201" s="162"/>
      <c r="G201" s="281"/>
      <c r="H201" s="63">
        <f t="shared" si="7"/>
        <v>0</v>
      </c>
      <c r="I201" s="281"/>
      <c r="J201" s="53">
        <f t="shared" si="6"/>
        <v>0</v>
      </c>
      <c r="K201" s="53">
        <f t="shared" si="5"/>
        <v>0</v>
      </c>
    </row>
    <row r="202" spans="1:11" ht="12.75" customHeight="1" x14ac:dyDescent="0.2">
      <c r="A202" s="281"/>
      <c r="B202" s="160">
        <v>170</v>
      </c>
      <c r="C202" s="285"/>
      <c r="D202" s="161"/>
      <c r="E202" s="75"/>
      <c r="F202" s="162"/>
      <c r="G202" s="281"/>
      <c r="H202" s="63">
        <f t="shared" si="7"/>
        <v>0</v>
      </c>
      <c r="I202" s="281"/>
      <c r="J202" s="53">
        <f t="shared" si="6"/>
        <v>0</v>
      </c>
      <c r="K202" s="53">
        <f t="shared" si="5"/>
        <v>0</v>
      </c>
    </row>
    <row r="203" spans="1:11" ht="12.75" customHeight="1" x14ac:dyDescent="0.2">
      <c r="A203" s="281"/>
      <c r="B203" s="160">
        <v>171</v>
      </c>
      <c r="C203" s="285"/>
      <c r="D203" s="161"/>
      <c r="E203" s="75"/>
      <c r="F203" s="162"/>
      <c r="G203" s="281"/>
      <c r="H203" s="63">
        <f t="shared" si="7"/>
        <v>0</v>
      </c>
      <c r="I203" s="281"/>
      <c r="J203" s="53">
        <f t="shared" si="6"/>
        <v>0</v>
      </c>
      <c r="K203" s="53">
        <f t="shared" si="5"/>
        <v>0</v>
      </c>
    </row>
    <row r="204" spans="1:11" ht="12.75" customHeight="1" x14ac:dyDescent="0.2">
      <c r="A204" s="281"/>
      <c r="B204" s="160">
        <v>172</v>
      </c>
      <c r="C204" s="285"/>
      <c r="D204" s="161"/>
      <c r="E204" s="75"/>
      <c r="F204" s="162"/>
      <c r="G204" s="281"/>
      <c r="H204" s="63">
        <f t="shared" si="7"/>
        <v>0</v>
      </c>
      <c r="I204" s="281"/>
      <c r="J204" s="53">
        <f t="shared" si="6"/>
        <v>0</v>
      </c>
      <c r="K204" s="53">
        <f t="shared" si="5"/>
        <v>0</v>
      </c>
    </row>
    <row r="205" spans="1:11" ht="12.75" customHeight="1" x14ac:dyDescent="0.2">
      <c r="A205" s="281"/>
      <c r="B205" s="160">
        <v>173</v>
      </c>
      <c r="C205" s="285"/>
      <c r="D205" s="161"/>
      <c r="E205" s="75"/>
      <c r="F205" s="162"/>
      <c r="G205" s="281"/>
      <c r="H205" s="63">
        <f t="shared" si="7"/>
        <v>0</v>
      </c>
      <c r="I205" s="281"/>
      <c r="J205" s="53">
        <f t="shared" si="6"/>
        <v>0</v>
      </c>
      <c r="K205" s="53">
        <f t="shared" si="5"/>
        <v>0</v>
      </c>
    </row>
    <row r="206" spans="1:11" ht="12.75" customHeight="1" x14ac:dyDescent="0.2">
      <c r="A206" s="281"/>
      <c r="B206" s="160">
        <v>174</v>
      </c>
      <c r="C206" s="285"/>
      <c r="D206" s="161"/>
      <c r="E206" s="75"/>
      <c r="F206" s="162"/>
      <c r="G206" s="281"/>
      <c r="H206" s="63">
        <f t="shared" si="7"/>
        <v>0</v>
      </c>
      <c r="I206" s="281"/>
      <c r="J206" s="53">
        <f t="shared" si="6"/>
        <v>0</v>
      </c>
      <c r="K206" s="53">
        <f t="shared" si="5"/>
        <v>0</v>
      </c>
    </row>
    <row r="207" spans="1:11" ht="12.75" customHeight="1" thickBot="1" x14ac:dyDescent="0.25">
      <c r="A207" s="281"/>
      <c r="B207" s="160">
        <v>175</v>
      </c>
      <c r="C207" s="285"/>
      <c r="D207" s="161"/>
      <c r="E207" s="75"/>
      <c r="F207" s="162"/>
      <c r="G207" s="281"/>
      <c r="H207" s="63">
        <f t="shared" si="7"/>
        <v>0</v>
      </c>
      <c r="I207" s="281"/>
      <c r="J207" s="53">
        <f t="shared" si="6"/>
        <v>0</v>
      </c>
      <c r="K207" s="53">
        <f t="shared" si="5"/>
        <v>0</v>
      </c>
    </row>
    <row r="208" spans="1:11" ht="12.75" customHeight="1" thickBot="1" x14ac:dyDescent="0.25">
      <c r="A208" s="277"/>
      <c r="B208" s="275"/>
      <c r="C208" s="275"/>
      <c r="D208" s="275"/>
      <c r="E208" s="275"/>
      <c r="F208" s="163" t="s">
        <v>35</v>
      </c>
      <c r="G208" s="281"/>
      <c r="H208" s="93">
        <f>SUM(H33:H207)</f>
        <v>0</v>
      </c>
      <c r="I208" s="281"/>
    </row>
    <row r="209" spans="1:9" ht="6" customHeight="1" x14ac:dyDescent="0.2">
      <c r="A209" s="287"/>
      <c r="B209" s="281"/>
      <c r="C209" s="281"/>
      <c r="D209" s="281"/>
      <c r="E209" s="281"/>
      <c r="F209" s="281"/>
      <c r="G209" s="281"/>
      <c r="H209" s="281"/>
      <c r="I209" s="281"/>
    </row>
    <row r="210" spans="1:9" x14ac:dyDescent="0.2">
      <c r="A210" s="57" t="s">
        <v>432</v>
      </c>
      <c r="B210" s="400" t="s">
        <v>515</v>
      </c>
      <c r="C210" s="400"/>
      <c r="D210" s="400"/>
      <c r="E210" s="400"/>
      <c r="F210" s="400"/>
      <c r="G210" s="281"/>
      <c r="H210" s="283"/>
      <c r="I210" s="281"/>
    </row>
    <row r="211" spans="1:9" ht="12.75" customHeight="1" x14ac:dyDescent="0.2">
      <c r="A211" s="57"/>
      <c r="B211" s="280"/>
      <c r="C211" s="280" t="s">
        <v>358</v>
      </c>
      <c r="D211" s="280" t="s">
        <v>386</v>
      </c>
      <c r="E211" s="164"/>
      <c r="F211" s="164"/>
      <c r="G211" s="281"/>
      <c r="H211" s="280" t="s">
        <v>49</v>
      </c>
      <c r="I211" s="281"/>
    </row>
    <row r="212" spans="1:9" ht="0.6" customHeight="1" x14ac:dyDescent="0.2">
      <c r="A212" s="57"/>
      <c r="B212" s="159"/>
      <c r="C212" s="110"/>
      <c r="D212" s="110"/>
      <c r="E212" s="164"/>
      <c r="F212" s="164"/>
      <c r="G212" s="281"/>
      <c r="H212" s="107"/>
      <c r="I212" s="281"/>
    </row>
    <row r="213" spans="1:9" x14ac:dyDescent="0.2">
      <c r="A213" s="57"/>
      <c r="B213" s="165">
        <v>1</v>
      </c>
      <c r="C213" s="285"/>
      <c r="D213" s="75"/>
      <c r="E213" s="280"/>
      <c r="F213" s="280"/>
      <c r="G213" s="281"/>
      <c r="H213" s="63">
        <f>IF(C213=0,0,IF(D213=0,0,10))</f>
        <v>0</v>
      </c>
      <c r="I213" s="281"/>
    </row>
    <row r="214" spans="1:9" x14ac:dyDescent="0.2">
      <c r="A214" s="281"/>
      <c r="B214" s="165">
        <v>2</v>
      </c>
      <c r="C214" s="285"/>
      <c r="D214" s="75"/>
      <c r="E214" s="280"/>
      <c r="F214" s="280"/>
      <c r="G214" s="281"/>
      <c r="H214" s="63">
        <f t="shared" ref="H214:H312" si="8">IF(C214=0,0,IF(D214=0,0,10))</f>
        <v>0</v>
      </c>
      <c r="I214" s="281"/>
    </row>
    <row r="215" spans="1:9" x14ac:dyDescent="0.2">
      <c r="A215" s="281"/>
      <c r="B215" s="165">
        <v>3</v>
      </c>
      <c r="C215" s="285"/>
      <c r="D215" s="75"/>
      <c r="E215" s="280"/>
      <c r="F215" s="280"/>
      <c r="G215" s="281"/>
      <c r="H215" s="63">
        <f t="shared" si="8"/>
        <v>0</v>
      </c>
      <c r="I215" s="281"/>
    </row>
    <row r="216" spans="1:9" x14ac:dyDescent="0.2">
      <c r="A216" s="281"/>
      <c r="B216" s="165">
        <v>4</v>
      </c>
      <c r="C216" s="285"/>
      <c r="D216" s="75"/>
      <c r="E216" s="280"/>
      <c r="F216" s="280"/>
      <c r="G216" s="281"/>
      <c r="H216" s="63">
        <f t="shared" si="8"/>
        <v>0</v>
      </c>
      <c r="I216" s="281"/>
    </row>
    <row r="217" spans="1:9" x14ac:dyDescent="0.2">
      <c r="A217" s="281"/>
      <c r="B217" s="165">
        <v>5</v>
      </c>
      <c r="C217" s="285"/>
      <c r="D217" s="75"/>
      <c r="E217" s="280"/>
      <c r="F217" s="280"/>
      <c r="G217" s="281"/>
      <c r="H217" s="63">
        <f t="shared" si="8"/>
        <v>0</v>
      </c>
      <c r="I217" s="281"/>
    </row>
    <row r="218" spans="1:9" x14ac:dyDescent="0.2">
      <c r="A218" s="281"/>
      <c r="B218" s="165">
        <v>6</v>
      </c>
      <c r="C218" s="285"/>
      <c r="D218" s="75"/>
      <c r="E218" s="280"/>
      <c r="F218" s="280"/>
      <c r="G218" s="281"/>
      <c r="H218" s="63">
        <f t="shared" si="8"/>
        <v>0</v>
      </c>
      <c r="I218" s="281"/>
    </row>
    <row r="219" spans="1:9" x14ac:dyDescent="0.2">
      <c r="A219" s="281"/>
      <c r="B219" s="165">
        <v>7</v>
      </c>
      <c r="C219" s="285"/>
      <c r="D219" s="75"/>
      <c r="E219" s="280"/>
      <c r="F219" s="280"/>
      <c r="G219" s="281"/>
      <c r="H219" s="63">
        <f t="shared" si="8"/>
        <v>0</v>
      </c>
      <c r="I219" s="281"/>
    </row>
    <row r="220" spans="1:9" x14ac:dyDescent="0.2">
      <c r="A220" s="281"/>
      <c r="B220" s="165">
        <v>8</v>
      </c>
      <c r="C220" s="285"/>
      <c r="D220" s="75"/>
      <c r="E220" s="280"/>
      <c r="F220" s="280"/>
      <c r="G220" s="281"/>
      <c r="H220" s="63">
        <f t="shared" si="8"/>
        <v>0</v>
      </c>
      <c r="I220" s="281"/>
    </row>
    <row r="221" spans="1:9" x14ac:dyDescent="0.2">
      <c r="A221" s="281"/>
      <c r="B221" s="165">
        <v>9</v>
      </c>
      <c r="C221" s="285"/>
      <c r="D221" s="75"/>
      <c r="E221" s="280"/>
      <c r="F221" s="280"/>
      <c r="G221" s="281"/>
      <c r="H221" s="63">
        <f t="shared" si="8"/>
        <v>0</v>
      </c>
      <c r="I221" s="281"/>
    </row>
    <row r="222" spans="1:9" x14ac:dyDescent="0.2">
      <c r="A222" s="281"/>
      <c r="B222" s="165">
        <v>10</v>
      </c>
      <c r="C222" s="285"/>
      <c r="D222" s="75"/>
      <c r="E222" s="280"/>
      <c r="F222" s="280"/>
      <c r="G222" s="281"/>
      <c r="H222" s="63">
        <f t="shared" si="8"/>
        <v>0</v>
      </c>
      <c r="I222" s="281"/>
    </row>
    <row r="223" spans="1:9" x14ac:dyDescent="0.2">
      <c r="A223" s="281"/>
      <c r="B223" s="165">
        <v>11</v>
      </c>
      <c r="C223" s="285"/>
      <c r="D223" s="75"/>
      <c r="E223" s="280"/>
      <c r="F223" s="280"/>
      <c r="G223" s="281"/>
      <c r="H223" s="63">
        <f t="shared" si="8"/>
        <v>0</v>
      </c>
      <c r="I223" s="281"/>
    </row>
    <row r="224" spans="1:9" x14ac:dyDescent="0.2">
      <c r="A224" s="281"/>
      <c r="B224" s="165">
        <v>12</v>
      </c>
      <c r="C224" s="285"/>
      <c r="D224" s="75"/>
      <c r="E224" s="280"/>
      <c r="F224" s="280"/>
      <c r="G224" s="281"/>
      <c r="H224" s="63">
        <f t="shared" si="8"/>
        <v>0</v>
      </c>
      <c r="I224" s="281"/>
    </row>
    <row r="225" spans="1:9" x14ac:dyDescent="0.2">
      <c r="A225" s="281"/>
      <c r="B225" s="165">
        <v>13</v>
      </c>
      <c r="C225" s="285"/>
      <c r="D225" s="75"/>
      <c r="E225" s="280"/>
      <c r="F225" s="280"/>
      <c r="G225" s="281"/>
      <c r="H225" s="63">
        <f t="shared" si="8"/>
        <v>0</v>
      </c>
      <c r="I225" s="281"/>
    </row>
    <row r="226" spans="1:9" x14ac:dyDescent="0.2">
      <c r="A226" s="281"/>
      <c r="B226" s="165">
        <v>14</v>
      </c>
      <c r="C226" s="285"/>
      <c r="D226" s="75"/>
      <c r="E226" s="280"/>
      <c r="F226" s="280"/>
      <c r="G226" s="281"/>
      <c r="H226" s="63">
        <f t="shared" si="8"/>
        <v>0</v>
      </c>
      <c r="I226" s="281"/>
    </row>
    <row r="227" spans="1:9" x14ac:dyDescent="0.2">
      <c r="A227" s="281"/>
      <c r="B227" s="165">
        <v>15</v>
      </c>
      <c r="C227" s="285"/>
      <c r="D227" s="75"/>
      <c r="E227" s="280"/>
      <c r="F227" s="280"/>
      <c r="G227" s="281"/>
      <c r="H227" s="63">
        <f t="shared" si="8"/>
        <v>0</v>
      </c>
      <c r="I227" s="281"/>
    </row>
    <row r="228" spans="1:9" x14ac:dyDescent="0.2">
      <c r="A228" s="281"/>
      <c r="B228" s="165">
        <v>16</v>
      </c>
      <c r="C228" s="285"/>
      <c r="D228" s="75"/>
      <c r="E228" s="280"/>
      <c r="F228" s="280"/>
      <c r="G228" s="281"/>
      <c r="H228" s="63">
        <f t="shared" si="8"/>
        <v>0</v>
      </c>
      <c r="I228" s="281"/>
    </row>
    <row r="229" spans="1:9" x14ac:dyDescent="0.2">
      <c r="A229" s="281"/>
      <c r="B229" s="165">
        <v>17</v>
      </c>
      <c r="C229" s="285"/>
      <c r="D229" s="75"/>
      <c r="E229" s="280"/>
      <c r="F229" s="280"/>
      <c r="G229" s="281"/>
      <c r="H229" s="63">
        <f t="shared" si="8"/>
        <v>0</v>
      </c>
      <c r="I229" s="281"/>
    </row>
    <row r="230" spans="1:9" x14ac:dyDescent="0.2">
      <c r="A230" s="281"/>
      <c r="B230" s="165">
        <v>18</v>
      </c>
      <c r="C230" s="285"/>
      <c r="D230" s="75"/>
      <c r="E230" s="280"/>
      <c r="F230" s="280"/>
      <c r="G230" s="281"/>
      <c r="H230" s="63">
        <f t="shared" si="8"/>
        <v>0</v>
      </c>
      <c r="I230" s="281"/>
    </row>
    <row r="231" spans="1:9" x14ac:dyDescent="0.2">
      <c r="A231" s="281"/>
      <c r="B231" s="165">
        <v>19</v>
      </c>
      <c r="C231" s="285"/>
      <c r="D231" s="75"/>
      <c r="E231" s="280"/>
      <c r="F231" s="280"/>
      <c r="G231" s="281"/>
      <c r="H231" s="63">
        <f t="shared" si="8"/>
        <v>0</v>
      </c>
      <c r="I231" s="281"/>
    </row>
    <row r="232" spans="1:9" x14ac:dyDescent="0.2">
      <c r="A232" s="281"/>
      <c r="B232" s="165">
        <v>20</v>
      </c>
      <c r="C232" s="285"/>
      <c r="D232" s="75"/>
      <c r="E232" s="280"/>
      <c r="F232" s="280"/>
      <c r="G232" s="281"/>
      <c r="H232" s="63">
        <f t="shared" si="8"/>
        <v>0</v>
      </c>
      <c r="I232" s="281"/>
    </row>
    <row r="233" spans="1:9" x14ac:dyDescent="0.2">
      <c r="A233" s="281"/>
      <c r="B233" s="165">
        <v>21</v>
      </c>
      <c r="C233" s="285"/>
      <c r="D233" s="75"/>
      <c r="E233" s="280"/>
      <c r="F233" s="280"/>
      <c r="G233" s="281"/>
      <c r="H233" s="63">
        <f t="shared" si="8"/>
        <v>0</v>
      </c>
      <c r="I233" s="281"/>
    </row>
    <row r="234" spans="1:9" x14ac:dyDescent="0.2">
      <c r="A234" s="281"/>
      <c r="B234" s="165">
        <v>22</v>
      </c>
      <c r="C234" s="285"/>
      <c r="D234" s="75"/>
      <c r="E234" s="280"/>
      <c r="F234" s="280"/>
      <c r="G234" s="281"/>
      <c r="H234" s="63">
        <f t="shared" si="8"/>
        <v>0</v>
      </c>
      <c r="I234" s="281"/>
    </row>
    <row r="235" spans="1:9" x14ac:dyDescent="0.2">
      <c r="A235" s="281"/>
      <c r="B235" s="165">
        <v>23</v>
      </c>
      <c r="C235" s="285"/>
      <c r="D235" s="75"/>
      <c r="E235" s="280"/>
      <c r="F235" s="280"/>
      <c r="G235" s="281"/>
      <c r="H235" s="63">
        <f t="shared" si="8"/>
        <v>0</v>
      </c>
      <c r="I235" s="281"/>
    </row>
    <row r="236" spans="1:9" x14ac:dyDescent="0.2">
      <c r="A236" s="281"/>
      <c r="B236" s="165">
        <v>24</v>
      </c>
      <c r="C236" s="285"/>
      <c r="D236" s="75"/>
      <c r="E236" s="280"/>
      <c r="F236" s="280"/>
      <c r="G236" s="281"/>
      <c r="H236" s="63">
        <f t="shared" si="8"/>
        <v>0</v>
      </c>
      <c r="I236" s="281"/>
    </row>
    <row r="237" spans="1:9" x14ac:dyDescent="0.2">
      <c r="A237" s="281"/>
      <c r="B237" s="165">
        <v>25</v>
      </c>
      <c r="C237" s="285"/>
      <c r="D237" s="75"/>
      <c r="E237" s="280"/>
      <c r="F237" s="280"/>
      <c r="G237" s="281"/>
      <c r="H237" s="63">
        <f t="shared" si="8"/>
        <v>0</v>
      </c>
      <c r="I237" s="281"/>
    </row>
    <row r="238" spans="1:9" x14ac:dyDescent="0.2">
      <c r="A238" s="281"/>
      <c r="B238" s="165">
        <v>26</v>
      </c>
      <c r="C238" s="285"/>
      <c r="D238" s="75"/>
      <c r="E238" s="280"/>
      <c r="F238" s="280"/>
      <c r="G238" s="281"/>
      <c r="H238" s="63">
        <f t="shared" si="8"/>
        <v>0</v>
      </c>
      <c r="I238" s="281"/>
    </row>
    <row r="239" spans="1:9" x14ac:dyDescent="0.2">
      <c r="A239" s="281"/>
      <c r="B239" s="165">
        <v>27</v>
      </c>
      <c r="C239" s="285"/>
      <c r="D239" s="75"/>
      <c r="E239" s="280"/>
      <c r="F239" s="280"/>
      <c r="G239" s="281"/>
      <c r="H239" s="63">
        <f t="shared" si="8"/>
        <v>0</v>
      </c>
      <c r="I239" s="281"/>
    </row>
    <row r="240" spans="1:9" x14ac:dyDescent="0.2">
      <c r="A240" s="281"/>
      <c r="B240" s="165">
        <v>28</v>
      </c>
      <c r="C240" s="285"/>
      <c r="D240" s="75"/>
      <c r="E240" s="280"/>
      <c r="F240" s="280"/>
      <c r="G240" s="281"/>
      <c r="H240" s="63">
        <f t="shared" si="8"/>
        <v>0</v>
      </c>
      <c r="I240" s="281"/>
    </row>
    <row r="241" spans="1:9" x14ac:dyDescent="0.2">
      <c r="A241" s="281"/>
      <c r="B241" s="165">
        <v>29</v>
      </c>
      <c r="C241" s="285"/>
      <c r="D241" s="75"/>
      <c r="E241" s="280"/>
      <c r="F241" s="280"/>
      <c r="G241" s="281"/>
      <c r="H241" s="63">
        <f t="shared" si="8"/>
        <v>0</v>
      </c>
      <c r="I241" s="281"/>
    </row>
    <row r="242" spans="1:9" x14ac:dyDescent="0.2">
      <c r="A242" s="281"/>
      <c r="B242" s="165">
        <v>30</v>
      </c>
      <c r="C242" s="285"/>
      <c r="D242" s="75"/>
      <c r="E242" s="280"/>
      <c r="F242" s="280"/>
      <c r="G242" s="281"/>
      <c r="H242" s="63">
        <f t="shared" si="8"/>
        <v>0</v>
      </c>
      <c r="I242" s="281"/>
    </row>
    <row r="243" spans="1:9" x14ac:dyDescent="0.2">
      <c r="A243" s="281"/>
      <c r="B243" s="165">
        <v>31</v>
      </c>
      <c r="C243" s="285"/>
      <c r="D243" s="75"/>
      <c r="E243" s="280"/>
      <c r="F243" s="280"/>
      <c r="G243" s="281"/>
      <c r="H243" s="63">
        <f t="shared" si="8"/>
        <v>0</v>
      </c>
      <c r="I243" s="281"/>
    </row>
    <row r="244" spans="1:9" x14ac:dyDescent="0.2">
      <c r="A244" s="281"/>
      <c r="B244" s="165">
        <v>32</v>
      </c>
      <c r="C244" s="285"/>
      <c r="D244" s="75"/>
      <c r="E244" s="280"/>
      <c r="F244" s="280"/>
      <c r="G244" s="281"/>
      <c r="H244" s="63">
        <f t="shared" si="8"/>
        <v>0</v>
      </c>
      <c r="I244" s="281"/>
    </row>
    <row r="245" spans="1:9" x14ac:dyDescent="0.2">
      <c r="A245" s="281"/>
      <c r="B245" s="165">
        <v>33</v>
      </c>
      <c r="C245" s="285"/>
      <c r="D245" s="75"/>
      <c r="E245" s="280"/>
      <c r="F245" s="280"/>
      <c r="G245" s="281"/>
      <c r="H245" s="63">
        <f t="shared" si="8"/>
        <v>0</v>
      </c>
      <c r="I245" s="281"/>
    </row>
    <row r="246" spans="1:9" x14ac:dyDescent="0.2">
      <c r="A246" s="281"/>
      <c r="B246" s="165">
        <v>34</v>
      </c>
      <c r="C246" s="285"/>
      <c r="D246" s="75"/>
      <c r="E246" s="280"/>
      <c r="F246" s="280"/>
      <c r="G246" s="281"/>
      <c r="H246" s="63">
        <f t="shared" si="8"/>
        <v>0</v>
      </c>
      <c r="I246" s="281"/>
    </row>
    <row r="247" spans="1:9" x14ac:dyDescent="0.2">
      <c r="A247" s="281"/>
      <c r="B247" s="165">
        <v>35</v>
      </c>
      <c r="C247" s="285"/>
      <c r="D247" s="75"/>
      <c r="E247" s="280"/>
      <c r="F247" s="280"/>
      <c r="G247" s="281"/>
      <c r="H247" s="63">
        <f t="shared" si="8"/>
        <v>0</v>
      </c>
      <c r="I247" s="281"/>
    </row>
    <row r="248" spans="1:9" x14ac:dyDescent="0.2">
      <c r="A248" s="281"/>
      <c r="B248" s="165">
        <v>36</v>
      </c>
      <c r="C248" s="285"/>
      <c r="D248" s="75"/>
      <c r="E248" s="280"/>
      <c r="F248" s="280"/>
      <c r="G248" s="281"/>
      <c r="H248" s="63">
        <f t="shared" si="8"/>
        <v>0</v>
      </c>
      <c r="I248" s="281"/>
    </row>
    <row r="249" spans="1:9" x14ac:dyDescent="0.2">
      <c r="A249" s="281"/>
      <c r="B249" s="165">
        <v>37</v>
      </c>
      <c r="C249" s="285"/>
      <c r="D249" s="75"/>
      <c r="E249" s="280"/>
      <c r="F249" s="280"/>
      <c r="G249" s="281"/>
      <c r="H249" s="63">
        <f t="shared" si="8"/>
        <v>0</v>
      </c>
      <c r="I249" s="281"/>
    </row>
    <row r="250" spans="1:9" x14ac:dyDescent="0.2">
      <c r="A250" s="281"/>
      <c r="B250" s="165">
        <v>38</v>
      </c>
      <c r="C250" s="285"/>
      <c r="D250" s="75"/>
      <c r="E250" s="280"/>
      <c r="F250" s="280"/>
      <c r="G250" s="281"/>
      <c r="H250" s="63">
        <f t="shared" si="8"/>
        <v>0</v>
      </c>
      <c r="I250" s="281"/>
    </row>
    <row r="251" spans="1:9" x14ac:dyDescent="0.2">
      <c r="A251" s="281"/>
      <c r="B251" s="165">
        <v>39</v>
      </c>
      <c r="C251" s="285"/>
      <c r="D251" s="75"/>
      <c r="E251" s="280"/>
      <c r="F251" s="280"/>
      <c r="G251" s="281"/>
      <c r="H251" s="63">
        <f t="shared" si="8"/>
        <v>0</v>
      </c>
      <c r="I251" s="281"/>
    </row>
    <row r="252" spans="1:9" x14ac:dyDescent="0.2">
      <c r="A252" s="281"/>
      <c r="B252" s="165">
        <v>40</v>
      </c>
      <c r="C252" s="285"/>
      <c r="D252" s="75"/>
      <c r="E252" s="280"/>
      <c r="F252" s="280"/>
      <c r="G252" s="281"/>
      <c r="H252" s="63">
        <f t="shared" si="8"/>
        <v>0</v>
      </c>
      <c r="I252" s="281"/>
    </row>
    <row r="253" spans="1:9" x14ac:dyDescent="0.2">
      <c r="A253" s="281"/>
      <c r="B253" s="165">
        <v>41</v>
      </c>
      <c r="C253" s="285"/>
      <c r="D253" s="75"/>
      <c r="E253" s="280"/>
      <c r="F253" s="280"/>
      <c r="G253" s="281"/>
      <c r="H253" s="63">
        <f t="shared" si="8"/>
        <v>0</v>
      </c>
      <c r="I253" s="281"/>
    </row>
    <row r="254" spans="1:9" x14ac:dyDescent="0.2">
      <c r="A254" s="281"/>
      <c r="B254" s="165">
        <v>42</v>
      </c>
      <c r="C254" s="285"/>
      <c r="D254" s="75"/>
      <c r="E254" s="280"/>
      <c r="F254" s="280"/>
      <c r="G254" s="281"/>
      <c r="H254" s="63">
        <f t="shared" si="8"/>
        <v>0</v>
      </c>
      <c r="I254" s="281"/>
    </row>
    <row r="255" spans="1:9" x14ac:dyDescent="0.2">
      <c r="A255" s="281"/>
      <c r="B255" s="165">
        <v>43</v>
      </c>
      <c r="C255" s="285"/>
      <c r="D255" s="75"/>
      <c r="E255" s="280"/>
      <c r="F255" s="280"/>
      <c r="G255" s="281"/>
      <c r="H255" s="63">
        <f t="shared" si="8"/>
        <v>0</v>
      </c>
      <c r="I255" s="281"/>
    </row>
    <row r="256" spans="1:9" x14ac:dyDescent="0.2">
      <c r="A256" s="281"/>
      <c r="B256" s="165">
        <v>44</v>
      </c>
      <c r="C256" s="285"/>
      <c r="D256" s="75"/>
      <c r="E256" s="280"/>
      <c r="F256" s="280"/>
      <c r="G256" s="281"/>
      <c r="H256" s="63">
        <f t="shared" si="8"/>
        <v>0</v>
      </c>
      <c r="I256" s="281"/>
    </row>
    <row r="257" spans="1:9" x14ac:dyDescent="0.2">
      <c r="A257" s="281"/>
      <c r="B257" s="165">
        <v>45</v>
      </c>
      <c r="C257" s="285"/>
      <c r="D257" s="75"/>
      <c r="E257" s="280"/>
      <c r="F257" s="280"/>
      <c r="G257" s="281"/>
      <c r="H257" s="63">
        <f t="shared" si="8"/>
        <v>0</v>
      </c>
      <c r="I257" s="281"/>
    </row>
    <row r="258" spans="1:9" x14ac:dyDescent="0.2">
      <c r="A258" s="281"/>
      <c r="B258" s="165">
        <v>46</v>
      </c>
      <c r="C258" s="285"/>
      <c r="D258" s="75"/>
      <c r="E258" s="280"/>
      <c r="F258" s="280"/>
      <c r="G258" s="281"/>
      <c r="H258" s="63">
        <f t="shared" si="8"/>
        <v>0</v>
      </c>
      <c r="I258" s="281"/>
    </row>
    <row r="259" spans="1:9" x14ac:dyDescent="0.2">
      <c r="A259" s="281"/>
      <c r="B259" s="165">
        <v>47</v>
      </c>
      <c r="C259" s="285"/>
      <c r="D259" s="75"/>
      <c r="E259" s="280"/>
      <c r="F259" s="280"/>
      <c r="G259" s="281"/>
      <c r="H259" s="63">
        <f t="shared" si="8"/>
        <v>0</v>
      </c>
      <c r="I259" s="281"/>
    </row>
    <row r="260" spans="1:9" x14ac:dyDescent="0.2">
      <c r="A260" s="281"/>
      <c r="B260" s="165">
        <v>48</v>
      </c>
      <c r="C260" s="285"/>
      <c r="D260" s="75"/>
      <c r="E260" s="280"/>
      <c r="F260" s="280"/>
      <c r="G260" s="281"/>
      <c r="H260" s="63">
        <f t="shared" si="8"/>
        <v>0</v>
      </c>
      <c r="I260" s="281"/>
    </row>
    <row r="261" spans="1:9" x14ac:dyDescent="0.2">
      <c r="A261" s="281"/>
      <c r="B261" s="165">
        <v>49</v>
      </c>
      <c r="C261" s="285"/>
      <c r="D261" s="75"/>
      <c r="E261" s="280"/>
      <c r="F261" s="280"/>
      <c r="G261" s="281"/>
      <c r="H261" s="63">
        <f t="shared" si="8"/>
        <v>0</v>
      </c>
      <c r="I261" s="281"/>
    </row>
    <row r="262" spans="1:9" x14ac:dyDescent="0.2">
      <c r="A262" s="281"/>
      <c r="B262" s="165">
        <v>50</v>
      </c>
      <c r="C262" s="285"/>
      <c r="D262" s="75"/>
      <c r="E262" s="280"/>
      <c r="F262" s="280"/>
      <c r="G262" s="281"/>
      <c r="H262" s="63">
        <f t="shared" si="8"/>
        <v>0</v>
      </c>
      <c r="I262" s="281"/>
    </row>
    <row r="263" spans="1:9" x14ac:dyDescent="0.2">
      <c r="A263" s="281"/>
      <c r="B263" s="165">
        <v>51</v>
      </c>
      <c r="C263" s="285"/>
      <c r="D263" s="75"/>
      <c r="E263" s="280"/>
      <c r="F263" s="280"/>
      <c r="G263" s="281"/>
      <c r="H263" s="63">
        <f t="shared" si="8"/>
        <v>0</v>
      </c>
      <c r="I263" s="281"/>
    </row>
    <row r="264" spans="1:9" x14ac:dyDescent="0.2">
      <c r="A264" s="281"/>
      <c r="B264" s="165">
        <v>52</v>
      </c>
      <c r="C264" s="285"/>
      <c r="D264" s="75"/>
      <c r="E264" s="280"/>
      <c r="F264" s="280"/>
      <c r="G264" s="281"/>
      <c r="H264" s="63">
        <f t="shared" si="8"/>
        <v>0</v>
      </c>
      <c r="I264" s="281"/>
    </row>
    <row r="265" spans="1:9" x14ac:dyDescent="0.2">
      <c r="A265" s="281"/>
      <c r="B265" s="165">
        <v>53</v>
      </c>
      <c r="C265" s="285"/>
      <c r="D265" s="75"/>
      <c r="E265" s="280"/>
      <c r="F265" s="280"/>
      <c r="G265" s="281"/>
      <c r="H265" s="63">
        <f t="shared" si="8"/>
        <v>0</v>
      </c>
      <c r="I265" s="281"/>
    </row>
    <row r="266" spans="1:9" x14ac:dyDescent="0.2">
      <c r="A266" s="281"/>
      <c r="B266" s="165">
        <v>54</v>
      </c>
      <c r="C266" s="285"/>
      <c r="D266" s="75"/>
      <c r="E266" s="280"/>
      <c r="F266" s="280"/>
      <c r="G266" s="281"/>
      <c r="H266" s="63">
        <f t="shared" si="8"/>
        <v>0</v>
      </c>
      <c r="I266" s="281"/>
    </row>
    <row r="267" spans="1:9" x14ac:dyDescent="0.2">
      <c r="A267" s="281"/>
      <c r="B267" s="165">
        <v>55</v>
      </c>
      <c r="C267" s="285"/>
      <c r="D267" s="75"/>
      <c r="E267" s="280"/>
      <c r="F267" s="280"/>
      <c r="G267" s="281"/>
      <c r="H267" s="63">
        <f t="shared" si="8"/>
        <v>0</v>
      </c>
      <c r="I267" s="281"/>
    </row>
    <row r="268" spans="1:9" x14ac:dyDescent="0.2">
      <c r="A268" s="281"/>
      <c r="B268" s="165">
        <v>56</v>
      </c>
      <c r="C268" s="285"/>
      <c r="D268" s="75"/>
      <c r="E268" s="280"/>
      <c r="F268" s="280"/>
      <c r="G268" s="281"/>
      <c r="H268" s="63">
        <f t="shared" si="8"/>
        <v>0</v>
      </c>
      <c r="I268" s="281"/>
    </row>
    <row r="269" spans="1:9" x14ac:dyDescent="0.2">
      <c r="A269" s="281"/>
      <c r="B269" s="165">
        <v>57</v>
      </c>
      <c r="C269" s="285"/>
      <c r="D269" s="75"/>
      <c r="E269" s="280"/>
      <c r="F269" s="280"/>
      <c r="G269" s="281"/>
      <c r="H269" s="63">
        <f t="shared" si="8"/>
        <v>0</v>
      </c>
      <c r="I269" s="281"/>
    </row>
    <row r="270" spans="1:9" x14ac:dyDescent="0.2">
      <c r="A270" s="281"/>
      <c r="B270" s="165">
        <v>58</v>
      </c>
      <c r="C270" s="285"/>
      <c r="D270" s="75"/>
      <c r="E270" s="280"/>
      <c r="F270" s="280"/>
      <c r="G270" s="281"/>
      <c r="H270" s="63">
        <f t="shared" si="8"/>
        <v>0</v>
      </c>
      <c r="I270" s="281"/>
    </row>
    <row r="271" spans="1:9" x14ac:dyDescent="0.2">
      <c r="A271" s="281"/>
      <c r="B271" s="165">
        <v>59</v>
      </c>
      <c r="C271" s="285"/>
      <c r="D271" s="75"/>
      <c r="E271" s="280"/>
      <c r="F271" s="280"/>
      <c r="G271" s="281"/>
      <c r="H271" s="63">
        <f t="shared" si="8"/>
        <v>0</v>
      </c>
      <c r="I271" s="281"/>
    </row>
    <row r="272" spans="1:9" x14ac:dyDescent="0.2">
      <c r="A272" s="281"/>
      <c r="B272" s="165">
        <v>60</v>
      </c>
      <c r="C272" s="285"/>
      <c r="D272" s="75"/>
      <c r="E272" s="280"/>
      <c r="F272" s="280"/>
      <c r="G272" s="281"/>
      <c r="H272" s="63">
        <f t="shared" si="8"/>
        <v>0</v>
      </c>
      <c r="I272" s="281"/>
    </row>
    <row r="273" spans="1:9" x14ac:dyDescent="0.2">
      <c r="A273" s="281"/>
      <c r="B273" s="165">
        <v>61</v>
      </c>
      <c r="C273" s="285"/>
      <c r="D273" s="75"/>
      <c r="E273" s="280"/>
      <c r="F273" s="280"/>
      <c r="G273" s="281"/>
      <c r="H273" s="63">
        <f t="shared" si="8"/>
        <v>0</v>
      </c>
      <c r="I273" s="281"/>
    </row>
    <row r="274" spans="1:9" x14ac:dyDescent="0.2">
      <c r="A274" s="281"/>
      <c r="B274" s="165">
        <v>62</v>
      </c>
      <c r="C274" s="285"/>
      <c r="D274" s="75"/>
      <c r="E274" s="280"/>
      <c r="F274" s="280"/>
      <c r="G274" s="281"/>
      <c r="H274" s="63">
        <f t="shared" si="8"/>
        <v>0</v>
      </c>
      <c r="I274" s="281"/>
    </row>
    <row r="275" spans="1:9" x14ac:dyDescent="0.2">
      <c r="A275" s="281"/>
      <c r="B275" s="165">
        <v>63</v>
      </c>
      <c r="C275" s="285"/>
      <c r="D275" s="75"/>
      <c r="E275" s="280"/>
      <c r="F275" s="280"/>
      <c r="G275" s="281"/>
      <c r="H275" s="63">
        <f t="shared" si="8"/>
        <v>0</v>
      </c>
      <c r="I275" s="281"/>
    </row>
    <row r="276" spans="1:9" x14ac:dyDescent="0.2">
      <c r="A276" s="281"/>
      <c r="B276" s="165">
        <v>64</v>
      </c>
      <c r="C276" s="285"/>
      <c r="D276" s="75"/>
      <c r="E276" s="280"/>
      <c r="F276" s="280"/>
      <c r="G276" s="281"/>
      <c r="H276" s="63">
        <f t="shared" si="8"/>
        <v>0</v>
      </c>
      <c r="I276" s="281"/>
    </row>
    <row r="277" spans="1:9" x14ac:dyDescent="0.2">
      <c r="A277" s="281"/>
      <c r="B277" s="165">
        <v>65</v>
      </c>
      <c r="C277" s="285"/>
      <c r="D277" s="75"/>
      <c r="E277" s="280"/>
      <c r="F277" s="280"/>
      <c r="G277" s="281"/>
      <c r="H277" s="63">
        <f t="shared" si="8"/>
        <v>0</v>
      </c>
      <c r="I277" s="281"/>
    </row>
    <row r="278" spans="1:9" x14ac:dyDescent="0.2">
      <c r="A278" s="281"/>
      <c r="B278" s="165">
        <v>66</v>
      </c>
      <c r="C278" s="285"/>
      <c r="D278" s="75"/>
      <c r="E278" s="280"/>
      <c r="F278" s="280"/>
      <c r="G278" s="281"/>
      <c r="H278" s="63">
        <f t="shared" si="8"/>
        <v>0</v>
      </c>
      <c r="I278" s="281"/>
    </row>
    <row r="279" spans="1:9" x14ac:dyDescent="0.2">
      <c r="A279" s="281"/>
      <c r="B279" s="165">
        <v>67</v>
      </c>
      <c r="C279" s="285"/>
      <c r="D279" s="75"/>
      <c r="E279" s="280"/>
      <c r="F279" s="280"/>
      <c r="G279" s="281"/>
      <c r="H279" s="63">
        <f t="shared" si="8"/>
        <v>0</v>
      </c>
      <c r="I279" s="281"/>
    </row>
    <row r="280" spans="1:9" x14ac:dyDescent="0.2">
      <c r="A280" s="281"/>
      <c r="B280" s="165">
        <v>68</v>
      </c>
      <c r="C280" s="285"/>
      <c r="D280" s="75"/>
      <c r="E280" s="280"/>
      <c r="F280" s="280"/>
      <c r="G280" s="281"/>
      <c r="H280" s="63">
        <f t="shared" si="8"/>
        <v>0</v>
      </c>
      <c r="I280" s="281"/>
    </row>
    <row r="281" spans="1:9" x14ac:dyDescent="0.2">
      <c r="A281" s="281"/>
      <c r="B281" s="165">
        <v>69</v>
      </c>
      <c r="C281" s="285"/>
      <c r="D281" s="75"/>
      <c r="E281" s="280"/>
      <c r="F281" s="280"/>
      <c r="G281" s="281"/>
      <c r="H281" s="63">
        <f t="shared" si="8"/>
        <v>0</v>
      </c>
      <c r="I281" s="281"/>
    </row>
    <row r="282" spans="1:9" x14ac:dyDescent="0.2">
      <c r="A282" s="281"/>
      <c r="B282" s="165">
        <v>70</v>
      </c>
      <c r="C282" s="285"/>
      <c r="D282" s="75"/>
      <c r="E282" s="280"/>
      <c r="F282" s="280"/>
      <c r="G282" s="281"/>
      <c r="H282" s="63">
        <f t="shared" si="8"/>
        <v>0</v>
      </c>
      <c r="I282" s="281"/>
    </row>
    <row r="283" spans="1:9" x14ac:dyDescent="0.2">
      <c r="A283" s="281"/>
      <c r="B283" s="165">
        <v>71</v>
      </c>
      <c r="C283" s="285"/>
      <c r="D283" s="75"/>
      <c r="E283" s="280"/>
      <c r="F283" s="280"/>
      <c r="G283" s="281"/>
      <c r="H283" s="63">
        <f t="shared" si="8"/>
        <v>0</v>
      </c>
      <c r="I283" s="281"/>
    </row>
    <row r="284" spans="1:9" x14ac:dyDescent="0.2">
      <c r="A284" s="281"/>
      <c r="B284" s="165">
        <v>72</v>
      </c>
      <c r="C284" s="285"/>
      <c r="D284" s="75"/>
      <c r="E284" s="280"/>
      <c r="F284" s="280"/>
      <c r="G284" s="281"/>
      <c r="H284" s="63">
        <f t="shared" si="8"/>
        <v>0</v>
      </c>
      <c r="I284" s="281"/>
    </row>
    <row r="285" spans="1:9" x14ac:dyDescent="0.2">
      <c r="A285" s="281"/>
      <c r="B285" s="165">
        <v>73</v>
      </c>
      <c r="C285" s="285"/>
      <c r="D285" s="75"/>
      <c r="E285" s="280"/>
      <c r="F285" s="280"/>
      <c r="G285" s="281"/>
      <c r="H285" s="63">
        <f t="shared" si="8"/>
        <v>0</v>
      </c>
      <c r="I285" s="281"/>
    </row>
    <row r="286" spans="1:9" x14ac:dyDescent="0.2">
      <c r="A286" s="281"/>
      <c r="B286" s="165">
        <v>74</v>
      </c>
      <c r="C286" s="285"/>
      <c r="D286" s="75"/>
      <c r="E286" s="280"/>
      <c r="F286" s="280"/>
      <c r="G286" s="281"/>
      <c r="H286" s="63">
        <f t="shared" si="8"/>
        <v>0</v>
      </c>
      <c r="I286" s="281"/>
    </row>
    <row r="287" spans="1:9" x14ac:dyDescent="0.2">
      <c r="A287" s="281"/>
      <c r="B287" s="165">
        <v>75</v>
      </c>
      <c r="C287" s="285"/>
      <c r="D287" s="75"/>
      <c r="E287" s="280"/>
      <c r="F287" s="280"/>
      <c r="G287" s="281"/>
      <c r="H287" s="63">
        <f t="shared" si="8"/>
        <v>0</v>
      </c>
      <c r="I287" s="281"/>
    </row>
    <row r="288" spans="1:9" x14ac:dyDescent="0.2">
      <c r="A288" s="281"/>
      <c r="B288" s="165">
        <v>76</v>
      </c>
      <c r="C288" s="285"/>
      <c r="D288" s="75"/>
      <c r="E288" s="280"/>
      <c r="F288" s="280"/>
      <c r="G288" s="281"/>
      <c r="H288" s="63">
        <f t="shared" si="8"/>
        <v>0</v>
      </c>
      <c r="I288" s="281"/>
    </row>
    <row r="289" spans="1:9" x14ac:dyDescent="0.2">
      <c r="A289" s="281"/>
      <c r="B289" s="165">
        <v>77</v>
      </c>
      <c r="C289" s="285"/>
      <c r="D289" s="75"/>
      <c r="E289" s="280"/>
      <c r="F289" s="280"/>
      <c r="G289" s="281"/>
      <c r="H289" s="63">
        <f t="shared" si="8"/>
        <v>0</v>
      </c>
      <c r="I289" s="281"/>
    </row>
    <row r="290" spans="1:9" x14ac:dyDescent="0.2">
      <c r="A290" s="281"/>
      <c r="B290" s="165">
        <v>78</v>
      </c>
      <c r="C290" s="285"/>
      <c r="D290" s="75"/>
      <c r="E290" s="280"/>
      <c r="F290" s="280"/>
      <c r="G290" s="281"/>
      <c r="H290" s="63">
        <f t="shared" si="8"/>
        <v>0</v>
      </c>
      <c r="I290" s="281"/>
    </row>
    <row r="291" spans="1:9" x14ac:dyDescent="0.2">
      <c r="A291" s="281"/>
      <c r="B291" s="165">
        <v>79</v>
      </c>
      <c r="C291" s="285"/>
      <c r="D291" s="75"/>
      <c r="E291" s="280"/>
      <c r="F291" s="280"/>
      <c r="G291" s="281"/>
      <c r="H291" s="63">
        <f t="shared" si="8"/>
        <v>0</v>
      </c>
      <c r="I291" s="281"/>
    </row>
    <row r="292" spans="1:9" x14ac:dyDescent="0.2">
      <c r="A292" s="281"/>
      <c r="B292" s="165">
        <v>80</v>
      </c>
      <c r="C292" s="285"/>
      <c r="D292" s="75"/>
      <c r="E292" s="280"/>
      <c r="F292" s="280"/>
      <c r="G292" s="281"/>
      <c r="H292" s="63">
        <f t="shared" si="8"/>
        <v>0</v>
      </c>
      <c r="I292" s="281"/>
    </row>
    <row r="293" spans="1:9" x14ac:dyDescent="0.2">
      <c r="A293" s="281"/>
      <c r="B293" s="165">
        <v>81</v>
      </c>
      <c r="C293" s="285"/>
      <c r="D293" s="75"/>
      <c r="E293" s="280"/>
      <c r="F293" s="280"/>
      <c r="G293" s="281"/>
      <c r="H293" s="63">
        <f t="shared" si="8"/>
        <v>0</v>
      </c>
      <c r="I293" s="281"/>
    </row>
    <row r="294" spans="1:9" x14ac:dyDescent="0.2">
      <c r="A294" s="281"/>
      <c r="B294" s="165">
        <v>82</v>
      </c>
      <c r="C294" s="285"/>
      <c r="D294" s="75"/>
      <c r="E294" s="280"/>
      <c r="F294" s="280"/>
      <c r="G294" s="281"/>
      <c r="H294" s="63">
        <f t="shared" si="8"/>
        <v>0</v>
      </c>
      <c r="I294" s="281"/>
    </row>
    <row r="295" spans="1:9" x14ac:dyDescent="0.2">
      <c r="A295" s="281"/>
      <c r="B295" s="165">
        <v>83</v>
      </c>
      <c r="C295" s="285"/>
      <c r="D295" s="75"/>
      <c r="E295" s="280"/>
      <c r="F295" s="280"/>
      <c r="G295" s="281"/>
      <c r="H295" s="63">
        <f t="shared" si="8"/>
        <v>0</v>
      </c>
      <c r="I295" s="281"/>
    </row>
    <row r="296" spans="1:9" x14ac:dyDescent="0.2">
      <c r="A296" s="281"/>
      <c r="B296" s="165">
        <v>84</v>
      </c>
      <c r="C296" s="285"/>
      <c r="D296" s="75"/>
      <c r="E296" s="280"/>
      <c r="F296" s="280"/>
      <c r="G296" s="281"/>
      <c r="H296" s="63">
        <f t="shared" si="8"/>
        <v>0</v>
      </c>
      <c r="I296" s="281"/>
    </row>
    <row r="297" spans="1:9" x14ac:dyDescent="0.2">
      <c r="A297" s="281"/>
      <c r="B297" s="165">
        <v>85</v>
      </c>
      <c r="C297" s="285"/>
      <c r="D297" s="75"/>
      <c r="E297" s="280"/>
      <c r="F297" s="280"/>
      <c r="G297" s="281"/>
      <c r="H297" s="63">
        <f t="shared" si="8"/>
        <v>0</v>
      </c>
      <c r="I297" s="281"/>
    </row>
    <row r="298" spans="1:9" x14ac:dyDescent="0.2">
      <c r="A298" s="281"/>
      <c r="B298" s="165">
        <v>86</v>
      </c>
      <c r="C298" s="285"/>
      <c r="D298" s="75"/>
      <c r="E298" s="280"/>
      <c r="F298" s="280"/>
      <c r="G298" s="281"/>
      <c r="H298" s="63">
        <f t="shared" si="8"/>
        <v>0</v>
      </c>
      <c r="I298" s="281"/>
    </row>
    <row r="299" spans="1:9" x14ac:dyDescent="0.2">
      <c r="A299" s="281"/>
      <c r="B299" s="165">
        <v>87</v>
      </c>
      <c r="C299" s="285"/>
      <c r="D299" s="75"/>
      <c r="E299" s="280"/>
      <c r="F299" s="280"/>
      <c r="G299" s="281"/>
      <c r="H299" s="63">
        <f t="shared" si="8"/>
        <v>0</v>
      </c>
      <c r="I299" s="281"/>
    </row>
    <row r="300" spans="1:9" x14ac:dyDescent="0.2">
      <c r="A300" s="281"/>
      <c r="B300" s="165">
        <v>88</v>
      </c>
      <c r="C300" s="285"/>
      <c r="D300" s="75"/>
      <c r="E300" s="280"/>
      <c r="F300" s="280"/>
      <c r="G300" s="281"/>
      <c r="H300" s="63">
        <f t="shared" si="8"/>
        <v>0</v>
      </c>
      <c r="I300" s="281"/>
    </row>
    <row r="301" spans="1:9" x14ac:dyDescent="0.2">
      <c r="A301" s="281"/>
      <c r="B301" s="165">
        <v>89</v>
      </c>
      <c r="C301" s="285"/>
      <c r="D301" s="75"/>
      <c r="E301" s="280"/>
      <c r="F301" s="280"/>
      <c r="G301" s="281"/>
      <c r="H301" s="63">
        <f t="shared" si="8"/>
        <v>0</v>
      </c>
      <c r="I301" s="281"/>
    </row>
    <row r="302" spans="1:9" x14ac:dyDescent="0.2">
      <c r="A302" s="281"/>
      <c r="B302" s="165">
        <v>90</v>
      </c>
      <c r="C302" s="285"/>
      <c r="D302" s="75"/>
      <c r="E302" s="280"/>
      <c r="F302" s="280"/>
      <c r="G302" s="281"/>
      <c r="H302" s="63">
        <f t="shared" si="8"/>
        <v>0</v>
      </c>
      <c r="I302" s="281"/>
    </row>
    <row r="303" spans="1:9" x14ac:dyDescent="0.2">
      <c r="A303" s="281"/>
      <c r="B303" s="165">
        <v>91</v>
      </c>
      <c r="C303" s="285"/>
      <c r="D303" s="75"/>
      <c r="E303" s="280"/>
      <c r="F303" s="280"/>
      <c r="G303" s="281"/>
      <c r="H303" s="63">
        <f t="shared" si="8"/>
        <v>0</v>
      </c>
      <c r="I303" s="281"/>
    </row>
    <row r="304" spans="1:9" x14ac:dyDescent="0.2">
      <c r="A304" s="281"/>
      <c r="B304" s="165">
        <v>92</v>
      </c>
      <c r="C304" s="285"/>
      <c r="D304" s="75"/>
      <c r="E304" s="280"/>
      <c r="F304" s="280"/>
      <c r="G304" s="281"/>
      <c r="H304" s="63">
        <f t="shared" si="8"/>
        <v>0</v>
      </c>
      <c r="I304" s="281"/>
    </row>
    <row r="305" spans="1:9" x14ac:dyDescent="0.2">
      <c r="A305" s="281"/>
      <c r="B305" s="165">
        <v>93</v>
      </c>
      <c r="C305" s="285"/>
      <c r="D305" s="75"/>
      <c r="E305" s="280"/>
      <c r="F305" s="280"/>
      <c r="G305" s="281"/>
      <c r="H305" s="63">
        <f t="shared" si="8"/>
        <v>0</v>
      </c>
      <c r="I305" s="281"/>
    </row>
    <row r="306" spans="1:9" x14ac:dyDescent="0.2">
      <c r="A306" s="281"/>
      <c r="B306" s="165">
        <v>94</v>
      </c>
      <c r="C306" s="285"/>
      <c r="D306" s="75"/>
      <c r="E306" s="280"/>
      <c r="F306" s="280"/>
      <c r="G306" s="281"/>
      <c r="H306" s="63">
        <f t="shared" si="8"/>
        <v>0</v>
      </c>
      <c r="I306" s="281"/>
    </row>
    <row r="307" spans="1:9" x14ac:dyDescent="0.2">
      <c r="A307" s="281"/>
      <c r="B307" s="165">
        <v>95</v>
      </c>
      <c r="C307" s="285"/>
      <c r="D307" s="75"/>
      <c r="E307" s="280"/>
      <c r="F307" s="280"/>
      <c r="G307" s="281"/>
      <c r="H307" s="63">
        <f t="shared" si="8"/>
        <v>0</v>
      </c>
      <c r="I307" s="281"/>
    </row>
    <row r="308" spans="1:9" x14ac:dyDescent="0.2">
      <c r="A308" s="281"/>
      <c r="B308" s="165">
        <v>96</v>
      </c>
      <c r="C308" s="285"/>
      <c r="D308" s="75"/>
      <c r="E308" s="280"/>
      <c r="F308" s="280"/>
      <c r="G308" s="281"/>
      <c r="H308" s="63">
        <f t="shared" si="8"/>
        <v>0</v>
      </c>
      <c r="I308" s="281"/>
    </row>
    <row r="309" spans="1:9" x14ac:dyDescent="0.2">
      <c r="A309" s="281"/>
      <c r="B309" s="165">
        <v>97</v>
      </c>
      <c r="C309" s="285"/>
      <c r="D309" s="75"/>
      <c r="E309" s="280"/>
      <c r="F309" s="280"/>
      <c r="G309" s="281"/>
      <c r="H309" s="63">
        <f t="shared" si="8"/>
        <v>0</v>
      </c>
      <c r="I309" s="281"/>
    </row>
    <row r="310" spans="1:9" x14ac:dyDescent="0.2">
      <c r="A310" s="281"/>
      <c r="B310" s="165">
        <v>98</v>
      </c>
      <c r="C310" s="285"/>
      <c r="D310" s="75"/>
      <c r="E310" s="280"/>
      <c r="F310" s="280"/>
      <c r="G310" s="281"/>
      <c r="H310" s="63">
        <f t="shared" si="8"/>
        <v>0</v>
      </c>
      <c r="I310" s="281"/>
    </row>
    <row r="311" spans="1:9" x14ac:dyDescent="0.2">
      <c r="A311" s="281"/>
      <c r="B311" s="165">
        <v>99</v>
      </c>
      <c r="C311" s="285"/>
      <c r="D311" s="75"/>
      <c r="E311" s="280"/>
      <c r="F311" s="280"/>
      <c r="G311" s="281"/>
      <c r="H311" s="63">
        <f t="shared" si="8"/>
        <v>0</v>
      </c>
      <c r="I311" s="281"/>
    </row>
    <row r="312" spans="1:9" ht="13.5" thickBot="1" x14ac:dyDescent="0.25">
      <c r="A312" s="281"/>
      <c r="B312" s="165">
        <v>100</v>
      </c>
      <c r="C312" s="285"/>
      <c r="D312" s="75"/>
      <c r="E312" s="280"/>
      <c r="F312" s="280"/>
      <c r="G312" s="281"/>
      <c r="H312" s="63">
        <f t="shared" si="8"/>
        <v>0</v>
      </c>
      <c r="I312" s="281"/>
    </row>
    <row r="313" spans="1:9" ht="13.5" thickBot="1" x14ac:dyDescent="0.25">
      <c r="A313" s="275"/>
      <c r="B313" s="277"/>
      <c r="C313" s="275"/>
      <c r="D313" s="275"/>
      <c r="E313" s="166"/>
      <c r="F313" s="163" t="s">
        <v>35</v>
      </c>
      <c r="G313" s="281"/>
      <c r="H313" s="73">
        <f>SUM(H213:H312)</f>
        <v>0</v>
      </c>
      <c r="I313" s="281"/>
    </row>
    <row r="314" spans="1:9" ht="6" customHeight="1" x14ac:dyDescent="0.2">
      <c r="A314" s="368"/>
      <c r="B314" s="368"/>
      <c r="C314" s="368"/>
      <c r="D314" s="368"/>
      <c r="E314" s="368"/>
      <c r="F314" s="368"/>
      <c r="G314" s="368"/>
      <c r="H314" s="368"/>
      <c r="I314" s="281"/>
    </row>
    <row r="315" spans="1:9" ht="13.5" customHeight="1" x14ac:dyDescent="0.2">
      <c r="A315" s="57" t="s">
        <v>433</v>
      </c>
      <c r="B315" s="400" t="s">
        <v>387</v>
      </c>
      <c r="C315" s="400"/>
      <c r="D315" s="400"/>
      <c r="E315" s="400"/>
      <c r="F315" s="400"/>
      <c r="G315" s="281"/>
      <c r="H315" s="283"/>
      <c r="I315" s="281"/>
    </row>
    <row r="316" spans="1:9" ht="13.5" customHeight="1" x14ac:dyDescent="0.2">
      <c r="A316" s="57"/>
      <c r="B316" s="280"/>
      <c r="C316" s="280" t="s">
        <v>101</v>
      </c>
      <c r="D316" s="280" t="s">
        <v>139</v>
      </c>
      <c r="E316" s="280" t="s">
        <v>386</v>
      </c>
      <c r="F316" s="280" t="s">
        <v>388</v>
      </c>
      <c r="G316" s="281"/>
      <c r="H316" s="280" t="s">
        <v>49</v>
      </c>
      <c r="I316" s="281"/>
    </row>
    <row r="317" spans="1:9" ht="0.6" customHeight="1" x14ac:dyDescent="0.2">
      <c r="A317" s="57"/>
      <c r="B317" s="159"/>
      <c r="C317" s="110"/>
      <c r="D317" s="110"/>
      <c r="E317" s="159"/>
      <c r="F317" s="159"/>
      <c r="G317" s="281"/>
      <c r="H317" s="107"/>
      <c r="I317" s="281"/>
    </row>
    <row r="318" spans="1:9" ht="13.5" customHeight="1" x14ac:dyDescent="0.2">
      <c r="A318" s="57"/>
      <c r="B318" s="165">
        <v>1</v>
      </c>
      <c r="C318" s="285"/>
      <c r="D318" s="75"/>
      <c r="E318" s="75"/>
      <c r="F318" s="161"/>
      <c r="G318" s="281"/>
      <c r="H318" s="63">
        <f>IF(C318=0,0,IF(D318=0,0,IF(E318=0,0,IF(F318=0,0,10))))</f>
        <v>0</v>
      </c>
      <c r="I318" s="281"/>
    </row>
    <row r="319" spans="1:9" ht="13.5" customHeight="1" x14ac:dyDescent="0.2">
      <c r="A319" s="281"/>
      <c r="B319" s="165">
        <v>2</v>
      </c>
      <c r="C319" s="285"/>
      <c r="D319" s="75"/>
      <c r="E319" s="75"/>
      <c r="F319" s="161"/>
      <c r="G319" s="281"/>
      <c r="H319" s="63">
        <f t="shared" ref="H319:H367" si="9">IF(C319=0,0,IF(D319=0,0,IF(E319=0,0,IF(F319=0,0,10))))</f>
        <v>0</v>
      </c>
      <c r="I319" s="281"/>
    </row>
    <row r="320" spans="1:9" ht="13.5" customHeight="1" x14ac:dyDescent="0.2">
      <c r="A320" s="281"/>
      <c r="B320" s="165">
        <v>3</v>
      </c>
      <c r="C320" s="285"/>
      <c r="D320" s="75"/>
      <c r="E320" s="75"/>
      <c r="F320" s="161"/>
      <c r="G320" s="281"/>
      <c r="H320" s="63">
        <f t="shared" si="9"/>
        <v>0</v>
      </c>
      <c r="I320" s="281"/>
    </row>
    <row r="321" spans="1:9" ht="13.5" customHeight="1" x14ac:dyDescent="0.2">
      <c r="A321" s="281"/>
      <c r="B321" s="165">
        <v>4</v>
      </c>
      <c r="C321" s="285"/>
      <c r="D321" s="75"/>
      <c r="E321" s="75"/>
      <c r="F321" s="161"/>
      <c r="G321" s="281"/>
      <c r="H321" s="63">
        <f t="shared" si="9"/>
        <v>0</v>
      </c>
      <c r="I321" s="281"/>
    </row>
    <row r="322" spans="1:9" ht="13.5" customHeight="1" x14ac:dyDescent="0.2">
      <c r="A322" s="281"/>
      <c r="B322" s="165">
        <v>5</v>
      </c>
      <c r="C322" s="285"/>
      <c r="D322" s="75"/>
      <c r="E322" s="75"/>
      <c r="F322" s="161"/>
      <c r="G322" s="281"/>
      <c r="H322" s="63">
        <f t="shared" si="9"/>
        <v>0</v>
      </c>
      <c r="I322" s="281"/>
    </row>
    <row r="323" spans="1:9" ht="13.5" customHeight="1" x14ac:dyDescent="0.2">
      <c r="A323" s="281"/>
      <c r="B323" s="165">
        <v>6</v>
      </c>
      <c r="C323" s="285"/>
      <c r="D323" s="75"/>
      <c r="E323" s="75"/>
      <c r="F323" s="161"/>
      <c r="G323" s="281"/>
      <c r="H323" s="63">
        <f t="shared" si="9"/>
        <v>0</v>
      </c>
      <c r="I323" s="281"/>
    </row>
    <row r="324" spans="1:9" ht="13.5" customHeight="1" x14ac:dyDescent="0.2">
      <c r="A324" s="281"/>
      <c r="B324" s="165">
        <v>7</v>
      </c>
      <c r="C324" s="285"/>
      <c r="D324" s="75"/>
      <c r="E324" s="75"/>
      <c r="F324" s="161"/>
      <c r="G324" s="281"/>
      <c r="H324" s="63">
        <f t="shared" si="9"/>
        <v>0</v>
      </c>
      <c r="I324" s="281"/>
    </row>
    <row r="325" spans="1:9" ht="13.5" customHeight="1" x14ac:dyDescent="0.2">
      <c r="A325" s="281"/>
      <c r="B325" s="165">
        <v>8</v>
      </c>
      <c r="C325" s="285"/>
      <c r="D325" s="75"/>
      <c r="E325" s="75"/>
      <c r="F325" s="161"/>
      <c r="G325" s="281"/>
      <c r="H325" s="63">
        <f t="shared" si="9"/>
        <v>0</v>
      </c>
      <c r="I325" s="281"/>
    </row>
    <row r="326" spans="1:9" ht="13.5" customHeight="1" x14ac:dyDescent="0.2">
      <c r="A326" s="281"/>
      <c r="B326" s="165">
        <v>9</v>
      </c>
      <c r="C326" s="285"/>
      <c r="D326" s="75"/>
      <c r="E326" s="75"/>
      <c r="F326" s="161"/>
      <c r="G326" s="281"/>
      <c r="H326" s="63">
        <f t="shared" si="9"/>
        <v>0</v>
      </c>
      <c r="I326" s="281"/>
    </row>
    <row r="327" spans="1:9" ht="13.5" customHeight="1" x14ac:dyDescent="0.2">
      <c r="A327" s="281"/>
      <c r="B327" s="165">
        <v>10</v>
      </c>
      <c r="C327" s="285"/>
      <c r="D327" s="75"/>
      <c r="E327" s="75"/>
      <c r="F327" s="161"/>
      <c r="G327" s="281"/>
      <c r="H327" s="63">
        <f t="shared" si="9"/>
        <v>0</v>
      </c>
      <c r="I327" s="281"/>
    </row>
    <row r="328" spans="1:9" ht="13.5" customHeight="1" x14ac:dyDescent="0.2">
      <c r="A328" s="281"/>
      <c r="B328" s="165">
        <v>11</v>
      </c>
      <c r="C328" s="285"/>
      <c r="D328" s="75"/>
      <c r="E328" s="75"/>
      <c r="F328" s="161"/>
      <c r="G328" s="281"/>
      <c r="H328" s="63">
        <f t="shared" si="9"/>
        <v>0</v>
      </c>
      <c r="I328" s="281"/>
    </row>
    <row r="329" spans="1:9" ht="13.5" customHeight="1" x14ac:dyDescent="0.2">
      <c r="A329" s="281"/>
      <c r="B329" s="165">
        <v>12</v>
      </c>
      <c r="C329" s="285"/>
      <c r="D329" s="75"/>
      <c r="E329" s="75"/>
      <c r="F329" s="161"/>
      <c r="G329" s="281"/>
      <c r="H329" s="63">
        <f t="shared" si="9"/>
        <v>0</v>
      </c>
      <c r="I329" s="281"/>
    </row>
    <row r="330" spans="1:9" ht="13.5" customHeight="1" x14ac:dyDescent="0.2">
      <c r="A330" s="281"/>
      <c r="B330" s="165">
        <v>13</v>
      </c>
      <c r="C330" s="285"/>
      <c r="D330" s="75"/>
      <c r="E330" s="75"/>
      <c r="F330" s="161"/>
      <c r="G330" s="281"/>
      <c r="H330" s="63">
        <f t="shared" si="9"/>
        <v>0</v>
      </c>
      <c r="I330" s="281"/>
    </row>
    <row r="331" spans="1:9" ht="13.5" customHeight="1" x14ac:dyDescent="0.2">
      <c r="A331" s="281"/>
      <c r="B331" s="165">
        <v>14</v>
      </c>
      <c r="C331" s="285"/>
      <c r="D331" s="75"/>
      <c r="E331" s="75"/>
      <c r="F331" s="161"/>
      <c r="G331" s="281"/>
      <c r="H331" s="63">
        <f t="shared" si="9"/>
        <v>0</v>
      </c>
      <c r="I331" s="281"/>
    </row>
    <row r="332" spans="1:9" ht="13.5" customHeight="1" x14ac:dyDescent="0.2">
      <c r="A332" s="281"/>
      <c r="B332" s="165">
        <v>15</v>
      </c>
      <c r="C332" s="285"/>
      <c r="D332" s="75"/>
      <c r="E332" s="75"/>
      <c r="F332" s="161"/>
      <c r="G332" s="281"/>
      <c r="H332" s="63">
        <f t="shared" si="9"/>
        <v>0</v>
      </c>
      <c r="I332" s="281"/>
    </row>
    <row r="333" spans="1:9" ht="13.5" customHeight="1" x14ac:dyDescent="0.2">
      <c r="A333" s="281"/>
      <c r="B333" s="165">
        <v>16</v>
      </c>
      <c r="C333" s="285"/>
      <c r="D333" s="75"/>
      <c r="E333" s="75"/>
      <c r="F333" s="161"/>
      <c r="G333" s="281"/>
      <c r="H333" s="63">
        <f t="shared" si="9"/>
        <v>0</v>
      </c>
      <c r="I333" s="281"/>
    </row>
    <row r="334" spans="1:9" ht="13.5" customHeight="1" x14ac:dyDescent="0.2">
      <c r="A334" s="281"/>
      <c r="B334" s="165">
        <v>17</v>
      </c>
      <c r="C334" s="285"/>
      <c r="D334" s="75"/>
      <c r="E334" s="75"/>
      <c r="F334" s="161"/>
      <c r="G334" s="281"/>
      <c r="H334" s="63">
        <f t="shared" si="9"/>
        <v>0</v>
      </c>
      <c r="I334" s="281"/>
    </row>
    <row r="335" spans="1:9" ht="13.5" customHeight="1" x14ac:dyDescent="0.2">
      <c r="A335" s="281"/>
      <c r="B335" s="165">
        <v>18</v>
      </c>
      <c r="C335" s="285"/>
      <c r="D335" s="75"/>
      <c r="E335" s="75"/>
      <c r="F335" s="161"/>
      <c r="G335" s="281"/>
      <c r="H335" s="63">
        <f t="shared" si="9"/>
        <v>0</v>
      </c>
      <c r="I335" s="281"/>
    </row>
    <row r="336" spans="1:9" ht="13.5" customHeight="1" x14ac:dyDescent="0.2">
      <c r="A336" s="281"/>
      <c r="B336" s="165">
        <v>19</v>
      </c>
      <c r="C336" s="285"/>
      <c r="D336" s="75"/>
      <c r="E336" s="75"/>
      <c r="F336" s="161"/>
      <c r="G336" s="281"/>
      <c r="H336" s="63">
        <f t="shared" si="9"/>
        <v>0</v>
      </c>
      <c r="I336" s="281"/>
    </row>
    <row r="337" spans="1:9" ht="13.5" customHeight="1" x14ac:dyDescent="0.2">
      <c r="A337" s="281"/>
      <c r="B337" s="165">
        <v>20</v>
      </c>
      <c r="C337" s="285"/>
      <c r="D337" s="75"/>
      <c r="E337" s="75"/>
      <c r="F337" s="161"/>
      <c r="G337" s="281"/>
      <c r="H337" s="63">
        <f t="shared" si="9"/>
        <v>0</v>
      </c>
      <c r="I337" s="281"/>
    </row>
    <row r="338" spans="1:9" ht="13.5" customHeight="1" x14ac:dyDescent="0.2">
      <c r="A338" s="281"/>
      <c r="B338" s="165">
        <v>21</v>
      </c>
      <c r="C338" s="285"/>
      <c r="D338" s="75"/>
      <c r="E338" s="75"/>
      <c r="F338" s="161"/>
      <c r="G338" s="281"/>
      <c r="H338" s="63">
        <f t="shared" si="9"/>
        <v>0</v>
      </c>
      <c r="I338" s="281"/>
    </row>
    <row r="339" spans="1:9" ht="13.5" customHeight="1" x14ac:dyDescent="0.2">
      <c r="A339" s="281"/>
      <c r="B339" s="165">
        <v>22</v>
      </c>
      <c r="C339" s="285"/>
      <c r="D339" s="75"/>
      <c r="E339" s="75"/>
      <c r="F339" s="161"/>
      <c r="G339" s="281"/>
      <c r="H339" s="63">
        <f t="shared" si="9"/>
        <v>0</v>
      </c>
      <c r="I339" s="281"/>
    </row>
    <row r="340" spans="1:9" ht="13.5" customHeight="1" x14ac:dyDescent="0.2">
      <c r="A340" s="281"/>
      <c r="B340" s="165">
        <v>23</v>
      </c>
      <c r="C340" s="285"/>
      <c r="D340" s="75"/>
      <c r="E340" s="75"/>
      <c r="F340" s="161"/>
      <c r="G340" s="281"/>
      <c r="H340" s="63">
        <f t="shared" si="9"/>
        <v>0</v>
      </c>
      <c r="I340" s="281"/>
    </row>
    <row r="341" spans="1:9" ht="13.5" customHeight="1" x14ac:dyDescent="0.2">
      <c r="A341" s="281"/>
      <c r="B341" s="165">
        <v>24</v>
      </c>
      <c r="C341" s="285"/>
      <c r="D341" s="75"/>
      <c r="E341" s="75"/>
      <c r="F341" s="161"/>
      <c r="G341" s="281"/>
      <c r="H341" s="63">
        <f t="shared" si="9"/>
        <v>0</v>
      </c>
      <c r="I341" s="281"/>
    </row>
    <row r="342" spans="1:9" ht="13.5" customHeight="1" x14ac:dyDescent="0.2">
      <c r="A342" s="281"/>
      <c r="B342" s="165">
        <v>25</v>
      </c>
      <c r="C342" s="285"/>
      <c r="D342" s="75"/>
      <c r="E342" s="75"/>
      <c r="F342" s="161"/>
      <c r="G342" s="281"/>
      <c r="H342" s="63">
        <f t="shared" si="9"/>
        <v>0</v>
      </c>
      <c r="I342" s="281"/>
    </row>
    <row r="343" spans="1:9" ht="13.5" customHeight="1" x14ac:dyDescent="0.2">
      <c r="A343" s="281"/>
      <c r="B343" s="165">
        <v>26</v>
      </c>
      <c r="C343" s="285"/>
      <c r="D343" s="75"/>
      <c r="E343" s="75"/>
      <c r="F343" s="161"/>
      <c r="G343" s="281"/>
      <c r="H343" s="63">
        <f t="shared" si="9"/>
        <v>0</v>
      </c>
      <c r="I343" s="281"/>
    </row>
    <row r="344" spans="1:9" ht="13.5" customHeight="1" x14ac:dyDescent="0.2">
      <c r="A344" s="281"/>
      <c r="B344" s="165">
        <v>27</v>
      </c>
      <c r="C344" s="285"/>
      <c r="D344" s="75"/>
      <c r="E344" s="75"/>
      <c r="F344" s="161"/>
      <c r="G344" s="281"/>
      <c r="H344" s="63">
        <f t="shared" si="9"/>
        <v>0</v>
      </c>
      <c r="I344" s="281"/>
    </row>
    <row r="345" spans="1:9" ht="13.5" customHeight="1" x14ac:dyDescent="0.2">
      <c r="A345" s="281"/>
      <c r="B345" s="165">
        <v>28</v>
      </c>
      <c r="C345" s="285"/>
      <c r="D345" s="75"/>
      <c r="E345" s="75"/>
      <c r="F345" s="161"/>
      <c r="G345" s="281"/>
      <c r="H345" s="63">
        <f t="shared" si="9"/>
        <v>0</v>
      </c>
      <c r="I345" s="281"/>
    </row>
    <row r="346" spans="1:9" ht="13.5" customHeight="1" x14ac:dyDescent="0.2">
      <c r="A346" s="281"/>
      <c r="B346" s="165">
        <v>29</v>
      </c>
      <c r="C346" s="285"/>
      <c r="D346" s="75"/>
      <c r="E346" s="75"/>
      <c r="F346" s="161"/>
      <c r="G346" s="281"/>
      <c r="H346" s="63">
        <f t="shared" si="9"/>
        <v>0</v>
      </c>
      <c r="I346" s="281"/>
    </row>
    <row r="347" spans="1:9" ht="13.5" customHeight="1" x14ac:dyDescent="0.2">
      <c r="A347" s="281"/>
      <c r="B347" s="165">
        <v>30</v>
      </c>
      <c r="C347" s="285"/>
      <c r="D347" s="75"/>
      <c r="E347" s="75"/>
      <c r="F347" s="161"/>
      <c r="G347" s="281"/>
      <c r="H347" s="63">
        <f t="shared" si="9"/>
        <v>0</v>
      </c>
      <c r="I347" s="281"/>
    </row>
    <row r="348" spans="1:9" ht="13.5" customHeight="1" x14ac:dyDescent="0.2">
      <c r="A348" s="281"/>
      <c r="B348" s="165">
        <v>31</v>
      </c>
      <c r="C348" s="285"/>
      <c r="D348" s="75"/>
      <c r="E348" s="75"/>
      <c r="F348" s="161"/>
      <c r="G348" s="281"/>
      <c r="H348" s="63">
        <f t="shared" si="9"/>
        <v>0</v>
      </c>
      <c r="I348" s="281"/>
    </row>
    <row r="349" spans="1:9" ht="13.5" customHeight="1" x14ac:dyDescent="0.2">
      <c r="A349" s="281"/>
      <c r="B349" s="165">
        <v>32</v>
      </c>
      <c r="C349" s="285"/>
      <c r="D349" s="75"/>
      <c r="E349" s="75"/>
      <c r="F349" s="161"/>
      <c r="G349" s="281"/>
      <c r="H349" s="63">
        <f t="shared" si="9"/>
        <v>0</v>
      </c>
      <c r="I349" s="281"/>
    </row>
    <row r="350" spans="1:9" ht="13.5" customHeight="1" x14ac:dyDescent="0.2">
      <c r="A350" s="281"/>
      <c r="B350" s="165">
        <v>33</v>
      </c>
      <c r="C350" s="285"/>
      <c r="D350" s="75"/>
      <c r="E350" s="75"/>
      <c r="F350" s="161"/>
      <c r="G350" s="281"/>
      <c r="H350" s="63">
        <f t="shared" si="9"/>
        <v>0</v>
      </c>
      <c r="I350" s="281"/>
    </row>
    <row r="351" spans="1:9" ht="13.5" customHeight="1" x14ac:dyDescent="0.2">
      <c r="A351" s="281"/>
      <c r="B351" s="165">
        <v>34</v>
      </c>
      <c r="C351" s="285"/>
      <c r="D351" s="75"/>
      <c r="E351" s="75"/>
      <c r="F351" s="161"/>
      <c r="G351" s="281"/>
      <c r="H351" s="63">
        <f t="shared" si="9"/>
        <v>0</v>
      </c>
      <c r="I351" s="281"/>
    </row>
    <row r="352" spans="1:9" ht="13.5" customHeight="1" x14ac:dyDescent="0.2">
      <c r="A352" s="281"/>
      <c r="B352" s="165">
        <v>35</v>
      </c>
      <c r="C352" s="285"/>
      <c r="D352" s="75"/>
      <c r="E352" s="75"/>
      <c r="F352" s="161"/>
      <c r="G352" s="281"/>
      <c r="H352" s="63">
        <f t="shared" si="9"/>
        <v>0</v>
      </c>
      <c r="I352" s="281"/>
    </row>
    <row r="353" spans="1:9" ht="13.5" customHeight="1" x14ac:dyDescent="0.2">
      <c r="A353" s="281"/>
      <c r="B353" s="165">
        <v>36</v>
      </c>
      <c r="C353" s="285"/>
      <c r="D353" s="75"/>
      <c r="E353" s="75"/>
      <c r="F353" s="161"/>
      <c r="G353" s="281"/>
      <c r="H353" s="63">
        <f t="shared" si="9"/>
        <v>0</v>
      </c>
      <c r="I353" s="281"/>
    </row>
    <row r="354" spans="1:9" ht="13.5" customHeight="1" x14ac:dyDescent="0.2">
      <c r="A354" s="281"/>
      <c r="B354" s="165">
        <v>37</v>
      </c>
      <c r="C354" s="285"/>
      <c r="D354" s="75"/>
      <c r="E354" s="75"/>
      <c r="F354" s="161"/>
      <c r="G354" s="281"/>
      <c r="H354" s="63">
        <f t="shared" si="9"/>
        <v>0</v>
      </c>
      <c r="I354" s="281"/>
    </row>
    <row r="355" spans="1:9" ht="13.5" customHeight="1" x14ac:dyDescent="0.2">
      <c r="A355" s="281"/>
      <c r="B355" s="165">
        <v>38</v>
      </c>
      <c r="C355" s="285"/>
      <c r="D355" s="75"/>
      <c r="E355" s="75"/>
      <c r="F355" s="161"/>
      <c r="G355" s="281"/>
      <c r="H355" s="63">
        <f t="shared" si="9"/>
        <v>0</v>
      </c>
      <c r="I355" s="281"/>
    </row>
    <row r="356" spans="1:9" ht="13.5" customHeight="1" x14ac:dyDescent="0.2">
      <c r="A356" s="281"/>
      <c r="B356" s="165">
        <v>39</v>
      </c>
      <c r="C356" s="285"/>
      <c r="D356" s="75"/>
      <c r="E356" s="75"/>
      <c r="F356" s="161"/>
      <c r="G356" s="281"/>
      <c r="H356" s="63">
        <f t="shared" si="9"/>
        <v>0</v>
      </c>
      <c r="I356" s="281"/>
    </row>
    <row r="357" spans="1:9" ht="13.5" customHeight="1" x14ac:dyDescent="0.2">
      <c r="A357" s="281"/>
      <c r="B357" s="165">
        <v>40</v>
      </c>
      <c r="C357" s="285"/>
      <c r="D357" s="75"/>
      <c r="E357" s="75"/>
      <c r="F357" s="161"/>
      <c r="G357" s="281"/>
      <c r="H357" s="63">
        <f t="shared" si="9"/>
        <v>0</v>
      </c>
      <c r="I357" s="281"/>
    </row>
    <row r="358" spans="1:9" ht="13.5" customHeight="1" x14ac:dyDescent="0.2">
      <c r="A358" s="281"/>
      <c r="B358" s="165">
        <v>41</v>
      </c>
      <c r="C358" s="285"/>
      <c r="D358" s="75"/>
      <c r="E358" s="75"/>
      <c r="F358" s="161"/>
      <c r="G358" s="281"/>
      <c r="H358" s="63">
        <f t="shared" si="9"/>
        <v>0</v>
      </c>
      <c r="I358" s="281"/>
    </row>
    <row r="359" spans="1:9" ht="13.5" customHeight="1" x14ac:dyDescent="0.2">
      <c r="A359" s="281"/>
      <c r="B359" s="165">
        <v>42</v>
      </c>
      <c r="C359" s="285"/>
      <c r="D359" s="75"/>
      <c r="E359" s="75"/>
      <c r="F359" s="161"/>
      <c r="G359" s="281"/>
      <c r="H359" s="63">
        <f t="shared" si="9"/>
        <v>0</v>
      </c>
      <c r="I359" s="281"/>
    </row>
    <row r="360" spans="1:9" ht="13.5" customHeight="1" x14ac:dyDescent="0.2">
      <c r="A360" s="281"/>
      <c r="B360" s="165">
        <v>43</v>
      </c>
      <c r="C360" s="285"/>
      <c r="D360" s="75"/>
      <c r="E360" s="75"/>
      <c r="F360" s="161"/>
      <c r="G360" s="281"/>
      <c r="H360" s="63">
        <f t="shared" si="9"/>
        <v>0</v>
      </c>
      <c r="I360" s="281"/>
    </row>
    <row r="361" spans="1:9" ht="13.5" customHeight="1" x14ac:dyDescent="0.2">
      <c r="A361" s="281"/>
      <c r="B361" s="165">
        <v>44</v>
      </c>
      <c r="C361" s="285"/>
      <c r="D361" s="75"/>
      <c r="E361" s="75"/>
      <c r="F361" s="161"/>
      <c r="G361" s="281"/>
      <c r="H361" s="63">
        <f t="shared" si="9"/>
        <v>0</v>
      </c>
      <c r="I361" s="281"/>
    </row>
    <row r="362" spans="1:9" ht="13.5" customHeight="1" x14ac:dyDescent="0.2">
      <c r="A362" s="281"/>
      <c r="B362" s="165">
        <v>45</v>
      </c>
      <c r="C362" s="285"/>
      <c r="D362" s="75"/>
      <c r="E362" s="75"/>
      <c r="F362" s="161"/>
      <c r="G362" s="281"/>
      <c r="H362" s="63">
        <f t="shared" si="9"/>
        <v>0</v>
      </c>
      <c r="I362" s="281"/>
    </row>
    <row r="363" spans="1:9" ht="13.5" customHeight="1" x14ac:dyDescent="0.2">
      <c r="A363" s="281"/>
      <c r="B363" s="165">
        <v>46</v>
      </c>
      <c r="C363" s="285"/>
      <c r="D363" s="75"/>
      <c r="E363" s="75"/>
      <c r="F363" s="161"/>
      <c r="G363" s="281"/>
      <c r="H363" s="63">
        <f t="shared" si="9"/>
        <v>0</v>
      </c>
      <c r="I363" s="281"/>
    </row>
    <row r="364" spans="1:9" ht="13.5" customHeight="1" x14ac:dyDescent="0.2">
      <c r="A364" s="281"/>
      <c r="B364" s="165">
        <v>47</v>
      </c>
      <c r="C364" s="285"/>
      <c r="D364" s="75"/>
      <c r="E364" s="75"/>
      <c r="F364" s="161"/>
      <c r="G364" s="281"/>
      <c r="H364" s="63">
        <f t="shared" si="9"/>
        <v>0</v>
      </c>
      <c r="I364" s="281"/>
    </row>
    <row r="365" spans="1:9" ht="13.5" customHeight="1" x14ac:dyDescent="0.2">
      <c r="A365" s="281"/>
      <c r="B365" s="165">
        <v>48</v>
      </c>
      <c r="C365" s="285"/>
      <c r="D365" s="75"/>
      <c r="E365" s="75"/>
      <c r="F365" s="161"/>
      <c r="G365" s="281"/>
      <c r="H365" s="63">
        <f t="shared" si="9"/>
        <v>0</v>
      </c>
      <c r="I365" s="281"/>
    </row>
    <row r="366" spans="1:9" ht="13.5" customHeight="1" x14ac:dyDescent="0.2">
      <c r="A366" s="281"/>
      <c r="B366" s="165">
        <v>49</v>
      </c>
      <c r="C366" s="285"/>
      <c r="D366" s="75"/>
      <c r="E366" s="75"/>
      <c r="F366" s="161"/>
      <c r="G366" s="281"/>
      <c r="H366" s="63">
        <f t="shared" si="9"/>
        <v>0</v>
      </c>
      <c r="I366" s="281"/>
    </row>
    <row r="367" spans="1:9" ht="13.5" customHeight="1" thickBot="1" x14ac:dyDescent="0.25">
      <c r="A367" s="281"/>
      <c r="B367" s="165">
        <v>50</v>
      </c>
      <c r="C367" s="285"/>
      <c r="D367" s="75"/>
      <c r="E367" s="75"/>
      <c r="F367" s="161"/>
      <c r="G367" s="281"/>
      <c r="H367" s="63">
        <f t="shared" si="9"/>
        <v>0</v>
      </c>
      <c r="I367" s="281"/>
    </row>
    <row r="368" spans="1:9" ht="13.5" customHeight="1" thickBot="1" x14ac:dyDescent="0.3">
      <c r="A368" s="281"/>
      <c r="B368" s="277"/>
      <c r="C368" s="281"/>
      <c r="D368" s="276"/>
      <c r="E368" s="167"/>
      <c r="F368" s="163" t="s">
        <v>35</v>
      </c>
      <c r="G368" s="281"/>
      <c r="H368" s="73">
        <f>SUM(H318:H367)</f>
        <v>0</v>
      </c>
      <c r="I368" s="281"/>
    </row>
    <row r="369" spans="1:9" ht="6.6" customHeight="1" x14ac:dyDescent="0.2">
      <c r="A369" s="368"/>
      <c r="B369" s="368"/>
      <c r="C369" s="368"/>
      <c r="D369" s="368"/>
      <c r="E369" s="368"/>
      <c r="F369" s="368"/>
      <c r="G369" s="368"/>
      <c r="H369" s="368"/>
      <c r="I369" s="281"/>
    </row>
  </sheetData>
  <sheetProtection algorithmName="SHA-512" hashValue="6E2XF9Ss7he/yQkew68egpK8t7zDS2frZi0Wwujt7gGTIoLAd4FUo+F0JLZjPospdcC2atqyoo7lmklD4XKxIQ==" saltValue="jzqcOyB+XJH8tJU6KUtMiA==" spinCount="100000" sheet="1" objects="1" scenarios="1"/>
  <mergeCells count="17">
    <mergeCell ref="B26:H26"/>
    <mergeCell ref="A1:D1"/>
    <mergeCell ref="A2:I2"/>
    <mergeCell ref="B3:H3"/>
    <mergeCell ref="B5:F5"/>
    <mergeCell ref="B13:H13"/>
    <mergeCell ref="B17:F17"/>
    <mergeCell ref="C18:E18"/>
    <mergeCell ref="A20:H20"/>
    <mergeCell ref="B21:F21"/>
    <mergeCell ref="A24:H24"/>
    <mergeCell ref="B25:H25"/>
    <mergeCell ref="B30:F30"/>
    <mergeCell ref="B210:F210"/>
    <mergeCell ref="A314:H314"/>
    <mergeCell ref="B315:F315"/>
    <mergeCell ref="A369:H369"/>
  </mergeCells>
  <dataValidations count="7">
    <dataValidation type="date" allowBlank="1" showInputMessage="1" showErrorMessage="1" sqref="D23" xr:uid="{E497F9B6-E4A7-4DAE-A6C1-476B77B9B083}">
      <formula1>$T$2</formula1>
      <formula2>$U$2</formula2>
    </dataValidation>
    <dataValidation type="textLength" allowBlank="1" showInputMessage="1" showErrorMessage="1" sqref="C318:D367 C213:C312 C7:C10 E33:E207 C33:C207" xr:uid="{8D6A65B2-58AC-4778-BF26-CDF0924D9521}">
      <formula1>3</formula1>
      <formula2>100</formula2>
    </dataValidation>
    <dataValidation type="list" allowBlank="1" showInputMessage="1" showErrorMessage="1" sqref="C28" xr:uid="{8738C0BC-6FF4-4E06-A920-F00A9B148819}">
      <formula1>$K$28:$K$29</formula1>
    </dataValidation>
    <dataValidation type="date" allowBlank="1" showInputMessage="1" showErrorMessage="1" sqref="D7:D10 WVL983213 WLP983213 WBT983213 VRX983213 VIB983213 UYF983213 UOJ983213 UEN983213 TUR983213 TKV983213 TAZ983213 SRD983213 SHH983213 RXL983213 RNP983213 RDT983213 QTX983213 QKB983213 QAF983213 PQJ983213 PGN983213 OWR983213 OMV983213 OCZ983213 NTD983213 NJH983213 MZL983213 MPP983213 MFT983213 LVX983213 LMB983213 LCF983213 KSJ983213 KIN983213 JYR983213 JOV983213 JEZ983213 IVD983213 ILH983213 IBL983213 HRP983213 HHT983213 GXX983213 GOB983213 GEF983213 FUJ983213 FKN983213 FAR983213 EQV983213 EGZ983213 DXD983213 DNH983213 DDL983213 CTP983213 CJT983213 BZX983213 BQB983213 BGF983213 AWJ983213 AMN983213 ACR983213 SV983213 IZ983213 D983213 WVL917677 WLP917677 WBT917677 VRX917677 VIB917677 UYF917677 UOJ917677 UEN917677 TUR917677 TKV917677 TAZ917677 SRD917677 SHH917677 RXL917677 RNP917677 RDT917677 QTX917677 QKB917677 QAF917677 PQJ917677 PGN917677 OWR917677 OMV917677 OCZ917677 NTD917677 NJH917677 MZL917677 MPP917677 MFT917677 LVX917677 LMB917677 LCF917677 KSJ917677 KIN917677 JYR917677 JOV917677 JEZ917677 IVD917677 ILH917677 IBL917677 HRP917677 HHT917677 GXX917677 GOB917677 GEF917677 FUJ917677 FKN917677 FAR917677 EQV917677 EGZ917677 DXD917677 DNH917677 DDL917677 CTP917677 CJT917677 BZX917677 BQB917677 BGF917677 AWJ917677 AMN917677 ACR917677 SV917677 IZ917677 D917677 WVL852141 WLP852141 WBT852141 VRX852141 VIB852141 UYF852141 UOJ852141 UEN852141 TUR852141 TKV852141 TAZ852141 SRD852141 SHH852141 RXL852141 RNP852141 RDT852141 QTX852141 QKB852141 QAF852141 PQJ852141 PGN852141 OWR852141 OMV852141 OCZ852141 NTD852141 NJH852141 MZL852141 MPP852141 MFT852141 LVX852141 LMB852141 LCF852141 KSJ852141 KIN852141 JYR852141 JOV852141 JEZ852141 IVD852141 ILH852141 IBL852141 HRP852141 HHT852141 GXX852141 GOB852141 GEF852141 FUJ852141 FKN852141 FAR852141 EQV852141 EGZ852141 DXD852141 DNH852141 DDL852141 CTP852141 CJT852141 BZX852141 BQB852141 BGF852141 AWJ852141 AMN852141 ACR852141 SV852141 IZ852141 D852141 WVL786605 WLP786605 WBT786605 VRX786605 VIB786605 UYF786605 UOJ786605 UEN786605 TUR786605 TKV786605 TAZ786605 SRD786605 SHH786605 RXL786605 RNP786605 RDT786605 QTX786605 QKB786605 QAF786605 PQJ786605 PGN786605 OWR786605 OMV786605 OCZ786605 NTD786605 NJH786605 MZL786605 MPP786605 MFT786605 LVX786605 LMB786605 LCF786605 KSJ786605 KIN786605 JYR786605 JOV786605 JEZ786605 IVD786605 ILH786605 IBL786605 HRP786605 HHT786605 GXX786605 GOB786605 GEF786605 FUJ786605 FKN786605 FAR786605 EQV786605 EGZ786605 DXD786605 DNH786605 DDL786605 CTP786605 CJT786605 BZX786605 BQB786605 BGF786605 AWJ786605 AMN786605 ACR786605 SV786605 IZ786605 D786605 WVL721069 WLP721069 WBT721069 VRX721069 VIB721069 UYF721069 UOJ721069 UEN721069 TUR721069 TKV721069 TAZ721069 SRD721069 SHH721069 RXL721069 RNP721069 RDT721069 QTX721069 QKB721069 QAF721069 PQJ721069 PGN721069 OWR721069 OMV721069 OCZ721069 NTD721069 NJH721069 MZL721069 MPP721069 MFT721069 LVX721069 LMB721069 LCF721069 KSJ721069 KIN721069 JYR721069 JOV721069 JEZ721069 IVD721069 ILH721069 IBL721069 HRP721069 HHT721069 GXX721069 GOB721069 GEF721069 FUJ721069 FKN721069 FAR721069 EQV721069 EGZ721069 DXD721069 DNH721069 DDL721069 CTP721069 CJT721069 BZX721069 BQB721069 BGF721069 AWJ721069 AMN721069 ACR721069 SV721069 IZ721069 D721069 WVL655533 WLP655533 WBT655533 VRX655533 VIB655533 UYF655533 UOJ655533 UEN655533 TUR655533 TKV655533 TAZ655533 SRD655533 SHH655533 RXL655533 RNP655533 RDT655533 QTX655533 QKB655533 QAF655533 PQJ655533 PGN655533 OWR655533 OMV655533 OCZ655533 NTD655533 NJH655533 MZL655533 MPP655533 MFT655533 LVX655533 LMB655533 LCF655533 KSJ655533 KIN655533 JYR655533 JOV655533 JEZ655533 IVD655533 ILH655533 IBL655533 HRP655533 HHT655533 GXX655533 GOB655533 GEF655533 FUJ655533 FKN655533 FAR655533 EQV655533 EGZ655533 DXD655533 DNH655533 DDL655533 CTP655533 CJT655533 BZX655533 BQB655533 BGF655533 AWJ655533 AMN655533 ACR655533 SV655533 IZ655533 D655533 WVL589997 WLP589997 WBT589997 VRX589997 VIB589997 UYF589997 UOJ589997 UEN589997 TUR589997 TKV589997 TAZ589997 SRD589997 SHH589997 RXL589997 RNP589997 RDT589997 QTX589997 QKB589997 QAF589997 PQJ589997 PGN589997 OWR589997 OMV589997 OCZ589997 NTD589997 NJH589997 MZL589997 MPP589997 MFT589997 LVX589997 LMB589997 LCF589997 KSJ589997 KIN589997 JYR589997 JOV589997 JEZ589997 IVD589997 ILH589997 IBL589997 HRP589997 HHT589997 GXX589997 GOB589997 GEF589997 FUJ589997 FKN589997 FAR589997 EQV589997 EGZ589997 DXD589997 DNH589997 DDL589997 CTP589997 CJT589997 BZX589997 BQB589997 BGF589997 AWJ589997 AMN589997 ACR589997 SV589997 IZ589997 D589997 WVL524461 WLP524461 WBT524461 VRX524461 VIB524461 UYF524461 UOJ524461 UEN524461 TUR524461 TKV524461 TAZ524461 SRD524461 SHH524461 RXL524461 RNP524461 RDT524461 QTX524461 QKB524461 QAF524461 PQJ524461 PGN524461 OWR524461 OMV524461 OCZ524461 NTD524461 NJH524461 MZL524461 MPP524461 MFT524461 LVX524461 LMB524461 LCF524461 KSJ524461 KIN524461 JYR524461 JOV524461 JEZ524461 IVD524461 ILH524461 IBL524461 HRP524461 HHT524461 GXX524461 GOB524461 GEF524461 FUJ524461 FKN524461 FAR524461 EQV524461 EGZ524461 DXD524461 DNH524461 DDL524461 CTP524461 CJT524461 BZX524461 BQB524461 BGF524461 AWJ524461 AMN524461 ACR524461 SV524461 IZ524461 D524461 WVL458925 WLP458925 WBT458925 VRX458925 VIB458925 UYF458925 UOJ458925 UEN458925 TUR458925 TKV458925 TAZ458925 SRD458925 SHH458925 RXL458925 RNP458925 RDT458925 QTX458925 QKB458925 QAF458925 PQJ458925 PGN458925 OWR458925 OMV458925 OCZ458925 NTD458925 NJH458925 MZL458925 MPP458925 MFT458925 LVX458925 LMB458925 LCF458925 KSJ458925 KIN458925 JYR458925 JOV458925 JEZ458925 IVD458925 ILH458925 IBL458925 HRP458925 HHT458925 GXX458925 GOB458925 GEF458925 FUJ458925 FKN458925 FAR458925 EQV458925 EGZ458925 DXD458925 DNH458925 DDL458925 CTP458925 CJT458925 BZX458925 BQB458925 BGF458925 AWJ458925 AMN458925 ACR458925 SV458925 IZ458925 D458925 WVL393389 WLP393389 WBT393389 VRX393389 VIB393389 UYF393389 UOJ393389 UEN393389 TUR393389 TKV393389 TAZ393389 SRD393389 SHH393389 RXL393389 RNP393389 RDT393389 QTX393389 QKB393389 QAF393389 PQJ393389 PGN393389 OWR393389 OMV393389 OCZ393389 NTD393389 NJH393389 MZL393389 MPP393389 MFT393389 LVX393389 LMB393389 LCF393389 KSJ393389 KIN393389 JYR393389 JOV393389 JEZ393389 IVD393389 ILH393389 IBL393389 HRP393389 HHT393389 GXX393389 GOB393389 GEF393389 FUJ393389 FKN393389 FAR393389 EQV393389 EGZ393389 DXD393389 DNH393389 DDL393389 CTP393389 CJT393389 BZX393389 BQB393389 BGF393389 AWJ393389 AMN393389 ACR393389 SV393389 IZ393389 D393389 WVL327853 WLP327853 WBT327853 VRX327853 VIB327853 UYF327853 UOJ327853 UEN327853 TUR327853 TKV327853 TAZ327853 SRD327853 SHH327853 RXL327853 RNP327853 RDT327853 QTX327853 QKB327853 QAF327853 PQJ327853 PGN327853 OWR327853 OMV327853 OCZ327853 NTD327853 NJH327853 MZL327853 MPP327853 MFT327853 LVX327853 LMB327853 LCF327853 KSJ327853 KIN327853 JYR327853 JOV327853 JEZ327853 IVD327853 ILH327853 IBL327853 HRP327853 HHT327853 GXX327853 GOB327853 GEF327853 FUJ327853 FKN327853 FAR327853 EQV327853 EGZ327853 DXD327853 DNH327853 DDL327853 CTP327853 CJT327853 BZX327853 BQB327853 BGF327853 AWJ327853 AMN327853 ACR327853 SV327853 IZ327853 D327853 WVL262317 WLP262317 WBT262317 VRX262317 VIB262317 UYF262317 UOJ262317 UEN262317 TUR262317 TKV262317 TAZ262317 SRD262317 SHH262317 RXL262317 RNP262317 RDT262317 QTX262317 QKB262317 QAF262317 PQJ262317 PGN262317 OWR262317 OMV262317 OCZ262317 NTD262317 NJH262317 MZL262317 MPP262317 MFT262317 LVX262317 LMB262317 LCF262317 KSJ262317 KIN262317 JYR262317 JOV262317 JEZ262317 IVD262317 ILH262317 IBL262317 HRP262317 HHT262317 GXX262317 GOB262317 GEF262317 FUJ262317 FKN262317 FAR262317 EQV262317 EGZ262317 DXD262317 DNH262317 DDL262317 CTP262317 CJT262317 BZX262317 BQB262317 BGF262317 AWJ262317 AMN262317 ACR262317 SV262317 IZ262317 D262317 WVL196781 WLP196781 WBT196781 VRX196781 VIB196781 UYF196781 UOJ196781 UEN196781 TUR196781 TKV196781 TAZ196781 SRD196781 SHH196781 RXL196781 RNP196781 RDT196781 QTX196781 QKB196781 QAF196781 PQJ196781 PGN196781 OWR196781 OMV196781 OCZ196781 NTD196781 NJH196781 MZL196781 MPP196781 MFT196781 LVX196781 LMB196781 LCF196781 KSJ196781 KIN196781 JYR196781 JOV196781 JEZ196781 IVD196781 ILH196781 IBL196781 HRP196781 HHT196781 GXX196781 GOB196781 GEF196781 FUJ196781 FKN196781 FAR196781 EQV196781 EGZ196781 DXD196781 DNH196781 DDL196781 CTP196781 CJT196781 BZX196781 BQB196781 BGF196781 AWJ196781 AMN196781 ACR196781 SV196781 IZ196781 D196781 WVL131245 WLP131245 WBT131245 VRX131245 VIB131245 UYF131245 UOJ131245 UEN131245 TUR131245 TKV131245 TAZ131245 SRD131245 SHH131245 RXL131245 RNP131245 RDT131245 QTX131245 QKB131245 QAF131245 PQJ131245 PGN131245 OWR131245 OMV131245 OCZ131245 NTD131245 NJH131245 MZL131245 MPP131245 MFT131245 LVX131245 LMB131245 LCF131245 KSJ131245 KIN131245 JYR131245 JOV131245 JEZ131245 IVD131245 ILH131245 IBL131245 HRP131245 HHT131245 GXX131245 GOB131245 GEF131245 FUJ131245 FKN131245 FAR131245 EQV131245 EGZ131245 DXD131245 DNH131245 DDL131245 CTP131245 CJT131245 BZX131245 BQB131245 BGF131245 AWJ131245 AMN131245 ACR131245 SV131245 IZ131245 D131245 WVL65709 WLP65709 WBT65709 VRX65709 VIB65709 UYF65709 UOJ65709 UEN65709 TUR65709 TKV65709 TAZ65709 SRD65709 SHH65709 RXL65709 RNP65709 RDT65709 QTX65709 QKB65709 QAF65709 PQJ65709 PGN65709 OWR65709 OMV65709 OCZ65709 NTD65709 NJH65709 MZL65709 MPP65709 MFT65709 LVX65709 LMB65709 LCF65709 KSJ65709 KIN65709 JYR65709 JOV65709 JEZ65709 IVD65709 ILH65709 IBL65709 HRP65709 HHT65709 GXX65709 GOB65709 GEF65709 FUJ65709 FKN65709 FAR65709 EQV65709 EGZ65709 DXD65709 DNH65709 DDL65709 CTP65709 CJT65709 BZX65709 BQB65709 BGF65709 AWJ65709 AMN65709 ACR65709 SV65709 IZ65709 D65709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IZ7:IZ10 WVL983198:WVL983200 WLP983198:WLP983200 WBT983198:WBT983200 VRX983198:VRX983200 VIB983198:VIB983200 UYF983198:UYF983200 UOJ983198:UOJ983200 UEN983198:UEN983200 TUR983198:TUR983200 TKV983198:TKV983200 TAZ983198:TAZ983200 SRD983198:SRD983200 SHH983198:SHH983200 RXL983198:RXL983200 RNP983198:RNP983200 RDT983198:RDT983200 QTX983198:QTX983200 QKB983198:QKB983200 QAF983198:QAF983200 PQJ983198:PQJ983200 PGN983198:PGN983200 OWR983198:OWR983200 OMV983198:OMV983200 OCZ983198:OCZ983200 NTD983198:NTD983200 NJH983198:NJH983200 MZL983198:MZL983200 MPP983198:MPP983200 MFT983198:MFT983200 LVX983198:LVX983200 LMB983198:LMB983200 LCF983198:LCF983200 KSJ983198:KSJ983200 KIN983198:KIN983200 JYR983198:JYR983200 JOV983198:JOV983200 JEZ983198:JEZ983200 IVD983198:IVD983200 ILH983198:ILH983200 IBL983198:IBL983200 HRP983198:HRP983200 HHT983198:HHT983200 GXX983198:GXX983200 GOB983198:GOB983200 GEF983198:GEF983200 FUJ983198:FUJ983200 FKN983198:FKN983200 FAR983198:FAR983200 EQV983198:EQV983200 EGZ983198:EGZ983200 DXD983198:DXD983200 DNH983198:DNH983200 DDL983198:DDL983200 CTP983198:CTP983200 CJT983198:CJT983200 BZX983198:BZX983200 BQB983198:BQB983200 BGF983198:BGF983200 AWJ983198:AWJ983200 AMN983198:AMN983200 ACR983198:ACR983200 SV983198:SV983200 IZ983198:IZ983200 D983198:D983200 WVL917662:WVL917664 WLP917662:WLP917664 WBT917662:WBT917664 VRX917662:VRX917664 VIB917662:VIB917664 UYF917662:UYF917664 UOJ917662:UOJ917664 UEN917662:UEN917664 TUR917662:TUR917664 TKV917662:TKV917664 TAZ917662:TAZ917664 SRD917662:SRD917664 SHH917662:SHH917664 RXL917662:RXL917664 RNP917662:RNP917664 RDT917662:RDT917664 QTX917662:QTX917664 QKB917662:QKB917664 QAF917662:QAF917664 PQJ917662:PQJ917664 PGN917662:PGN917664 OWR917662:OWR917664 OMV917662:OMV917664 OCZ917662:OCZ917664 NTD917662:NTD917664 NJH917662:NJH917664 MZL917662:MZL917664 MPP917662:MPP917664 MFT917662:MFT917664 LVX917662:LVX917664 LMB917662:LMB917664 LCF917662:LCF917664 KSJ917662:KSJ917664 KIN917662:KIN917664 JYR917662:JYR917664 JOV917662:JOV917664 JEZ917662:JEZ917664 IVD917662:IVD917664 ILH917662:ILH917664 IBL917662:IBL917664 HRP917662:HRP917664 HHT917662:HHT917664 GXX917662:GXX917664 GOB917662:GOB917664 GEF917662:GEF917664 FUJ917662:FUJ917664 FKN917662:FKN917664 FAR917662:FAR917664 EQV917662:EQV917664 EGZ917662:EGZ917664 DXD917662:DXD917664 DNH917662:DNH917664 DDL917662:DDL917664 CTP917662:CTP917664 CJT917662:CJT917664 BZX917662:BZX917664 BQB917662:BQB917664 BGF917662:BGF917664 AWJ917662:AWJ917664 AMN917662:AMN917664 ACR917662:ACR917664 SV917662:SV917664 IZ917662:IZ917664 D917662:D917664 WVL852126:WVL852128 WLP852126:WLP852128 WBT852126:WBT852128 VRX852126:VRX852128 VIB852126:VIB852128 UYF852126:UYF852128 UOJ852126:UOJ852128 UEN852126:UEN852128 TUR852126:TUR852128 TKV852126:TKV852128 TAZ852126:TAZ852128 SRD852126:SRD852128 SHH852126:SHH852128 RXL852126:RXL852128 RNP852126:RNP852128 RDT852126:RDT852128 QTX852126:QTX852128 QKB852126:QKB852128 QAF852126:QAF852128 PQJ852126:PQJ852128 PGN852126:PGN852128 OWR852126:OWR852128 OMV852126:OMV852128 OCZ852126:OCZ852128 NTD852126:NTD852128 NJH852126:NJH852128 MZL852126:MZL852128 MPP852126:MPP852128 MFT852126:MFT852128 LVX852126:LVX852128 LMB852126:LMB852128 LCF852126:LCF852128 KSJ852126:KSJ852128 KIN852126:KIN852128 JYR852126:JYR852128 JOV852126:JOV852128 JEZ852126:JEZ852128 IVD852126:IVD852128 ILH852126:ILH852128 IBL852126:IBL852128 HRP852126:HRP852128 HHT852126:HHT852128 GXX852126:GXX852128 GOB852126:GOB852128 GEF852126:GEF852128 FUJ852126:FUJ852128 FKN852126:FKN852128 FAR852126:FAR852128 EQV852126:EQV852128 EGZ852126:EGZ852128 DXD852126:DXD852128 DNH852126:DNH852128 DDL852126:DDL852128 CTP852126:CTP852128 CJT852126:CJT852128 BZX852126:BZX852128 BQB852126:BQB852128 BGF852126:BGF852128 AWJ852126:AWJ852128 AMN852126:AMN852128 ACR852126:ACR852128 SV852126:SV852128 IZ852126:IZ852128 D852126:D852128 WVL786590:WVL786592 WLP786590:WLP786592 WBT786590:WBT786592 VRX786590:VRX786592 VIB786590:VIB786592 UYF786590:UYF786592 UOJ786590:UOJ786592 UEN786590:UEN786592 TUR786590:TUR786592 TKV786590:TKV786592 TAZ786590:TAZ786592 SRD786590:SRD786592 SHH786590:SHH786592 RXL786590:RXL786592 RNP786590:RNP786592 RDT786590:RDT786592 QTX786590:QTX786592 QKB786590:QKB786592 QAF786590:QAF786592 PQJ786590:PQJ786592 PGN786590:PGN786592 OWR786590:OWR786592 OMV786590:OMV786592 OCZ786590:OCZ786592 NTD786590:NTD786592 NJH786590:NJH786592 MZL786590:MZL786592 MPP786590:MPP786592 MFT786590:MFT786592 LVX786590:LVX786592 LMB786590:LMB786592 LCF786590:LCF786592 KSJ786590:KSJ786592 KIN786590:KIN786592 JYR786590:JYR786592 JOV786590:JOV786592 JEZ786590:JEZ786592 IVD786590:IVD786592 ILH786590:ILH786592 IBL786590:IBL786592 HRP786590:HRP786592 HHT786590:HHT786592 GXX786590:GXX786592 GOB786590:GOB786592 GEF786590:GEF786592 FUJ786590:FUJ786592 FKN786590:FKN786592 FAR786590:FAR786592 EQV786590:EQV786592 EGZ786590:EGZ786592 DXD786590:DXD786592 DNH786590:DNH786592 DDL786590:DDL786592 CTP786590:CTP786592 CJT786590:CJT786592 BZX786590:BZX786592 BQB786590:BQB786592 BGF786590:BGF786592 AWJ786590:AWJ786592 AMN786590:AMN786592 ACR786590:ACR786592 SV786590:SV786592 IZ786590:IZ786592 D786590:D786592 WVL721054:WVL721056 WLP721054:WLP721056 WBT721054:WBT721056 VRX721054:VRX721056 VIB721054:VIB721056 UYF721054:UYF721056 UOJ721054:UOJ721056 UEN721054:UEN721056 TUR721054:TUR721056 TKV721054:TKV721056 TAZ721054:TAZ721056 SRD721054:SRD721056 SHH721054:SHH721056 RXL721054:RXL721056 RNP721054:RNP721056 RDT721054:RDT721056 QTX721054:QTX721056 QKB721054:QKB721056 QAF721054:QAF721056 PQJ721054:PQJ721056 PGN721054:PGN721056 OWR721054:OWR721056 OMV721054:OMV721056 OCZ721054:OCZ721056 NTD721054:NTD721056 NJH721054:NJH721056 MZL721054:MZL721056 MPP721054:MPP721056 MFT721054:MFT721056 LVX721054:LVX721056 LMB721054:LMB721056 LCF721054:LCF721056 KSJ721054:KSJ721056 KIN721054:KIN721056 JYR721054:JYR721056 JOV721054:JOV721056 JEZ721054:JEZ721056 IVD721054:IVD721056 ILH721054:ILH721056 IBL721054:IBL721056 HRP721054:HRP721056 HHT721054:HHT721056 GXX721054:GXX721056 GOB721054:GOB721056 GEF721054:GEF721056 FUJ721054:FUJ721056 FKN721054:FKN721056 FAR721054:FAR721056 EQV721054:EQV721056 EGZ721054:EGZ721056 DXD721054:DXD721056 DNH721054:DNH721056 DDL721054:DDL721056 CTP721054:CTP721056 CJT721054:CJT721056 BZX721054:BZX721056 BQB721054:BQB721056 BGF721054:BGF721056 AWJ721054:AWJ721056 AMN721054:AMN721056 ACR721054:ACR721056 SV721054:SV721056 IZ721054:IZ721056 D721054:D721056 WVL655518:WVL655520 WLP655518:WLP655520 WBT655518:WBT655520 VRX655518:VRX655520 VIB655518:VIB655520 UYF655518:UYF655520 UOJ655518:UOJ655520 UEN655518:UEN655520 TUR655518:TUR655520 TKV655518:TKV655520 TAZ655518:TAZ655520 SRD655518:SRD655520 SHH655518:SHH655520 RXL655518:RXL655520 RNP655518:RNP655520 RDT655518:RDT655520 QTX655518:QTX655520 QKB655518:QKB655520 QAF655518:QAF655520 PQJ655518:PQJ655520 PGN655518:PGN655520 OWR655518:OWR655520 OMV655518:OMV655520 OCZ655518:OCZ655520 NTD655518:NTD655520 NJH655518:NJH655520 MZL655518:MZL655520 MPP655518:MPP655520 MFT655518:MFT655520 LVX655518:LVX655520 LMB655518:LMB655520 LCF655518:LCF655520 KSJ655518:KSJ655520 KIN655518:KIN655520 JYR655518:JYR655520 JOV655518:JOV655520 JEZ655518:JEZ655520 IVD655518:IVD655520 ILH655518:ILH655520 IBL655518:IBL655520 HRP655518:HRP655520 HHT655518:HHT655520 GXX655518:GXX655520 GOB655518:GOB655520 GEF655518:GEF655520 FUJ655518:FUJ655520 FKN655518:FKN655520 FAR655518:FAR655520 EQV655518:EQV655520 EGZ655518:EGZ655520 DXD655518:DXD655520 DNH655518:DNH655520 DDL655518:DDL655520 CTP655518:CTP655520 CJT655518:CJT655520 BZX655518:BZX655520 BQB655518:BQB655520 BGF655518:BGF655520 AWJ655518:AWJ655520 AMN655518:AMN655520 ACR655518:ACR655520 SV655518:SV655520 IZ655518:IZ655520 D655518:D655520 WVL589982:WVL589984 WLP589982:WLP589984 WBT589982:WBT589984 VRX589982:VRX589984 VIB589982:VIB589984 UYF589982:UYF589984 UOJ589982:UOJ589984 UEN589982:UEN589984 TUR589982:TUR589984 TKV589982:TKV589984 TAZ589982:TAZ589984 SRD589982:SRD589984 SHH589982:SHH589984 RXL589982:RXL589984 RNP589982:RNP589984 RDT589982:RDT589984 QTX589982:QTX589984 QKB589982:QKB589984 QAF589982:QAF589984 PQJ589982:PQJ589984 PGN589982:PGN589984 OWR589982:OWR589984 OMV589982:OMV589984 OCZ589982:OCZ589984 NTD589982:NTD589984 NJH589982:NJH589984 MZL589982:MZL589984 MPP589982:MPP589984 MFT589982:MFT589984 LVX589982:LVX589984 LMB589982:LMB589984 LCF589982:LCF589984 KSJ589982:KSJ589984 KIN589982:KIN589984 JYR589982:JYR589984 JOV589982:JOV589984 JEZ589982:JEZ589984 IVD589982:IVD589984 ILH589982:ILH589984 IBL589982:IBL589984 HRP589982:HRP589984 HHT589982:HHT589984 GXX589982:GXX589984 GOB589982:GOB589984 GEF589982:GEF589984 FUJ589982:FUJ589984 FKN589982:FKN589984 FAR589982:FAR589984 EQV589982:EQV589984 EGZ589982:EGZ589984 DXD589982:DXD589984 DNH589982:DNH589984 DDL589982:DDL589984 CTP589982:CTP589984 CJT589982:CJT589984 BZX589982:BZX589984 BQB589982:BQB589984 BGF589982:BGF589984 AWJ589982:AWJ589984 AMN589982:AMN589984 ACR589982:ACR589984 SV589982:SV589984 IZ589982:IZ589984 D589982:D589984 WVL524446:WVL524448 WLP524446:WLP524448 WBT524446:WBT524448 VRX524446:VRX524448 VIB524446:VIB524448 UYF524446:UYF524448 UOJ524446:UOJ524448 UEN524446:UEN524448 TUR524446:TUR524448 TKV524446:TKV524448 TAZ524446:TAZ524448 SRD524446:SRD524448 SHH524446:SHH524448 RXL524446:RXL524448 RNP524446:RNP524448 RDT524446:RDT524448 QTX524446:QTX524448 QKB524446:QKB524448 QAF524446:QAF524448 PQJ524446:PQJ524448 PGN524446:PGN524448 OWR524446:OWR524448 OMV524446:OMV524448 OCZ524446:OCZ524448 NTD524446:NTD524448 NJH524446:NJH524448 MZL524446:MZL524448 MPP524446:MPP524448 MFT524446:MFT524448 LVX524446:LVX524448 LMB524446:LMB524448 LCF524446:LCF524448 KSJ524446:KSJ524448 KIN524446:KIN524448 JYR524446:JYR524448 JOV524446:JOV524448 JEZ524446:JEZ524448 IVD524446:IVD524448 ILH524446:ILH524448 IBL524446:IBL524448 HRP524446:HRP524448 HHT524446:HHT524448 GXX524446:GXX524448 GOB524446:GOB524448 GEF524446:GEF524448 FUJ524446:FUJ524448 FKN524446:FKN524448 FAR524446:FAR524448 EQV524446:EQV524448 EGZ524446:EGZ524448 DXD524446:DXD524448 DNH524446:DNH524448 DDL524446:DDL524448 CTP524446:CTP524448 CJT524446:CJT524448 BZX524446:BZX524448 BQB524446:BQB524448 BGF524446:BGF524448 AWJ524446:AWJ524448 AMN524446:AMN524448 ACR524446:ACR524448 SV524446:SV524448 IZ524446:IZ524448 D524446:D524448 WVL458910:WVL458912 WLP458910:WLP458912 WBT458910:WBT458912 VRX458910:VRX458912 VIB458910:VIB458912 UYF458910:UYF458912 UOJ458910:UOJ458912 UEN458910:UEN458912 TUR458910:TUR458912 TKV458910:TKV458912 TAZ458910:TAZ458912 SRD458910:SRD458912 SHH458910:SHH458912 RXL458910:RXL458912 RNP458910:RNP458912 RDT458910:RDT458912 QTX458910:QTX458912 QKB458910:QKB458912 QAF458910:QAF458912 PQJ458910:PQJ458912 PGN458910:PGN458912 OWR458910:OWR458912 OMV458910:OMV458912 OCZ458910:OCZ458912 NTD458910:NTD458912 NJH458910:NJH458912 MZL458910:MZL458912 MPP458910:MPP458912 MFT458910:MFT458912 LVX458910:LVX458912 LMB458910:LMB458912 LCF458910:LCF458912 KSJ458910:KSJ458912 KIN458910:KIN458912 JYR458910:JYR458912 JOV458910:JOV458912 JEZ458910:JEZ458912 IVD458910:IVD458912 ILH458910:ILH458912 IBL458910:IBL458912 HRP458910:HRP458912 HHT458910:HHT458912 GXX458910:GXX458912 GOB458910:GOB458912 GEF458910:GEF458912 FUJ458910:FUJ458912 FKN458910:FKN458912 FAR458910:FAR458912 EQV458910:EQV458912 EGZ458910:EGZ458912 DXD458910:DXD458912 DNH458910:DNH458912 DDL458910:DDL458912 CTP458910:CTP458912 CJT458910:CJT458912 BZX458910:BZX458912 BQB458910:BQB458912 BGF458910:BGF458912 AWJ458910:AWJ458912 AMN458910:AMN458912 ACR458910:ACR458912 SV458910:SV458912 IZ458910:IZ458912 D458910:D458912 WVL393374:WVL393376 WLP393374:WLP393376 WBT393374:WBT393376 VRX393374:VRX393376 VIB393374:VIB393376 UYF393374:UYF393376 UOJ393374:UOJ393376 UEN393374:UEN393376 TUR393374:TUR393376 TKV393374:TKV393376 TAZ393374:TAZ393376 SRD393374:SRD393376 SHH393374:SHH393376 RXL393374:RXL393376 RNP393374:RNP393376 RDT393374:RDT393376 QTX393374:QTX393376 QKB393374:QKB393376 QAF393374:QAF393376 PQJ393374:PQJ393376 PGN393374:PGN393376 OWR393374:OWR393376 OMV393374:OMV393376 OCZ393374:OCZ393376 NTD393374:NTD393376 NJH393374:NJH393376 MZL393374:MZL393376 MPP393374:MPP393376 MFT393374:MFT393376 LVX393374:LVX393376 LMB393374:LMB393376 LCF393374:LCF393376 KSJ393374:KSJ393376 KIN393374:KIN393376 JYR393374:JYR393376 JOV393374:JOV393376 JEZ393374:JEZ393376 IVD393374:IVD393376 ILH393374:ILH393376 IBL393374:IBL393376 HRP393374:HRP393376 HHT393374:HHT393376 GXX393374:GXX393376 GOB393374:GOB393376 GEF393374:GEF393376 FUJ393374:FUJ393376 FKN393374:FKN393376 FAR393374:FAR393376 EQV393374:EQV393376 EGZ393374:EGZ393376 DXD393374:DXD393376 DNH393374:DNH393376 DDL393374:DDL393376 CTP393374:CTP393376 CJT393374:CJT393376 BZX393374:BZX393376 BQB393374:BQB393376 BGF393374:BGF393376 AWJ393374:AWJ393376 AMN393374:AMN393376 ACR393374:ACR393376 SV393374:SV393376 IZ393374:IZ393376 D393374:D393376 WVL327838:WVL327840 WLP327838:WLP327840 WBT327838:WBT327840 VRX327838:VRX327840 VIB327838:VIB327840 UYF327838:UYF327840 UOJ327838:UOJ327840 UEN327838:UEN327840 TUR327838:TUR327840 TKV327838:TKV327840 TAZ327838:TAZ327840 SRD327838:SRD327840 SHH327838:SHH327840 RXL327838:RXL327840 RNP327838:RNP327840 RDT327838:RDT327840 QTX327838:QTX327840 QKB327838:QKB327840 QAF327838:QAF327840 PQJ327838:PQJ327840 PGN327838:PGN327840 OWR327838:OWR327840 OMV327838:OMV327840 OCZ327838:OCZ327840 NTD327838:NTD327840 NJH327838:NJH327840 MZL327838:MZL327840 MPP327838:MPP327840 MFT327838:MFT327840 LVX327838:LVX327840 LMB327838:LMB327840 LCF327838:LCF327840 KSJ327838:KSJ327840 KIN327838:KIN327840 JYR327838:JYR327840 JOV327838:JOV327840 JEZ327838:JEZ327840 IVD327838:IVD327840 ILH327838:ILH327840 IBL327838:IBL327840 HRP327838:HRP327840 HHT327838:HHT327840 GXX327838:GXX327840 GOB327838:GOB327840 GEF327838:GEF327840 FUJ327838:FUJ327840 FKN327838:FKN327840 FAR327838:FAR327840 EQV327838:EQV327840 EGZ327838:EGZ327840 DXD327838:DXD327840 DNH327838:DNH327840 DDL327838:DDL327840 CTP327838:CTP327840 CJT327838:CJT327840 BZX327838:BZX327840 BQB327838:BQB327840 BGF327838:BGF327840 AWJ327838:AWJ327840 AMN327838:AMN327840 ACR327838:ACR327840 SV327838:SV327840 IZ327838:IZ327840 D327838:D327840 WVL262302:WVL262304 WLP262302:WLP262304 WBT262302:WBT262304 VRX262302:VRX262304 VIB262302:VIB262304 UYF262302:UYF262304 UOJ262302:UOJ262304 UEN262302:UEN262304 TUR262302:TUR262304 TKV262302:TKV262304 TAZ262302:TAZ262304 SRD262302:SRD262304 SHH262302:SHH262304 RXL262302:RXL262304 RNP262302:RNP262304 RDT262302:RDT262304 QTX262302:QTX262304 QKB262302:QKB262304 QAF262302:QAF262304 PQJ262302:PQJ262304 PGN262302:PGN262304 OWR262302:OWR262304 OMV262302:OMV262304 OCZ262302:OCZ262304 NTD262302:NTD262304 NJH262302:NJH262304 MZL262302:MZL262304 MPP262302:MPP262304 MFT262302:MFT262304 LVX262302:LVX262304 LMB262302:LMB262304 LCF262302:LCF262304 KSJ262302:KSJ262304 KIN262302:KIN262304 JYR262302:JYR262304 JOV262302:JOV262304 JEZ262302:JEZ262304 IVD262302:IVD262304 ILH262302:ILH262304 IBL262302:IBL262304 HRP262302:HRP262304 HHT262302:HHT262304 GXX262302:GXX262304 GOB262302:GOB262304 GEF262302:GEF262304 FUJ262302:FUJ262304 FKN262302:FKN262304 FAR262302:FAR262304 EQV262302:EQV262304 EGZ262302:EGZ262304 DXD262302:DXD262304 DNH262302:DNH262304 DDL262302:DDL262304 CTP262302:CTP262304 CJT262302:CJT262304 BZX262302:BZX262304 BQB262302:BQB262304 BGF262302:BGF262304 AWJ262302:AWJ262304 AMN262302:AMN262304 ACR262302:ACR262304 SV262302:SV262304 IZ262302:IZ262304 D262302:D262304 WVL196766:WVL196768 WLP196766:WLP196768 WBT196766:WBT196768 VRX196766:VRX196768 VIB196766:VIB196768 UYF196766:UYF196768 UOJ196766:UOJ196768 UEN196766:UEN196768 TUR196766:TUR196768 TKV196766:TKV196768 TAZ196766:TAZ196768 SRD196766:SRD196768 SHH196766:SHH196768 RXL196766:RXL196768 RNP196766:RNP196768 RDT196766:RDT196768 QTX196766:QTX196768 QKB196766:QKB196768 QAF196766:QAF196768 PQJ196766:PQJ196768 PGN196766:PGN196768 OWR196766:OWR196768 OMV196766:OMV196768 OCZ196766:OCZ196768 NTD196766:NTD196768 NJH196766:NJH196768 MZL196766:MZL196768 MPP196766:MPP196768 MFT196766:MFT196768 LVX196766:LVX196768 LMB196766:LMB196768 LCF196766:LCF196768 KSJ196766:KSJ196768 KIN196766:KIN196768 JYR196766:JYR196768 JOV196766:JOV196768 JEZ196766:JEZ196768 IVD196766:IVD196768 ILH196766:ILH196768 IBL196766:IBL196768 HRP196766:HRP196768 HHT196766:HHT196768 GXX196766:GXX196768 GOB196766:GOB196768 GEF196766:GEF196768 FUJ196766:FUJ196768 FKN196766:FKN196768 FAR196766:FAR196768 EQV196766:EQV196768 EGZ196766:EGZ196768 DXD196766:DXD196768 DNH196766:DNH196768 DDL196766:DDL196768 CTP196766:CTP196768 CJT196766:CJT196768 BZX196766:BZX196768 BQB196766:BQB196768 BGF196766:BGF196768 AWJ196766:AWJ196768 AMN196766:AMN196768 ACR196766:ACR196768 SV196766:SV196768 IZ196766:IZ196768 D196766:D196768 WVL131230:WVL131232 WLP131230:WLP131232 WBT131230:WBT131232 VRX131230:VRX131232 VIB131230:VIB131232 UYF131230:UYF131232 UOJ131230:UOJ131232 UEN131230:UEN131232 TUR131230:TUR131232 TKV131230:TKV131232 TAZ131230:TAZ131232 SRD131230:SRD131232 SHH131230:SHH131232 RXL131230:RXL131232 RNP131230:RNP131232 RDT131230:RDT131232 QTX131230:QTX131232 QKB131230:QKB131232 QAF131230:QAF131232 PQJ131230:PQJ131232 PGN131230:PGN131232 OWR131230:OWR131232 OMV131230:OMV131232 OCZ131230:OCZ131232 NTD131230:NTD131232 NJH131230:NJH131232 MZL131230:MZL131232 MPP131230:MPP131232 MFT131230:MFT131232 LVX131230:LVX131232 LMB131230:LMB131232 LCF131230:LCF131232 KSJ131230:KSJ131232 KIN131230:KIN131232 JYR131230:JYR131232 JOV131230:JOV131232 JEZ131230:JEZ131232 IVD131230:IVD131232 ILH131230:ILH131232 IBL131230:IBL131232 HRP131230:HRP131232 HHT131230:HHT131232 GXX131230:GXX131232 GOB131230:GOB131232 GEF131230:GEF131232 FUJ131230:FUJ131232 FKN131230:FKN131232 FAR131230:FAR131232 EQV131230:EQV131232 EGZ131230:EGZ131232 DXD131230:DXD131232 DNH131230:DNH131232 DDL131230:DDL131232 CTP131230:CTP131232 CJT131230:CJT131232 BZX131230:BZX131232 BQB131230:BQB131232 BGF131230:BGF131232 AWJ131230:AWJ131232 AMN131230:AMN131232 ACR131230:ACR131232 SV131230:SV131232 IZ131230:IZ131232 D131230:D131232 WVL65694:WVL65696 WLP65694:WLP65696 WBT65694:WBT65696 VRX65694:VRX65696 VIB65694:VIB65696 UYF65694:UYF65696 UOJ65694:UOJ65696 UEN65694:UEN65696 TUR65694:TUR65696 TKV65694:TKV65696 TAZ65694:TAZ65696 SRD65694:SRD65696 SHH65694:SHH65696 RXL65694:RXL65696 RNP65694:RNP65696 RDT65694:RDT65696 QTX65694:QTX65696 QKB65694:QKB65696 QAF65694:QAF65696 PQJ65694:PQJ65696 PGN65694:PGN65696 OWR65694:OWR65696 OMV65694:OMV65696 OCZ65694:OCZ65696 NTD65694:NTD65696 NJH65694:NJH65696 MZL65694:MZL65696 MPP65694:MPP65696 MFT65694:MFT65696 LVX65694:LVX65696 LMB65694:LMB65696 LCF65694:LCF65696 KSJ65694:KSJ65696 KIN65694:KIN65696 JYR65694:JYR65696 JOV65694:JOV65696 JEZ65694:JEZ65696 IVD65694:IVD65696 ILH65694:ILH65696 IBL65694:IBL65696 HRP65694:HRP65696 HHT65694:HHT65696 GXX65694:GXX65696 GOB65694:GOB65696 GEF65694:GEF65696 FUJ65694:FUJ65696 FKN65694:FKN65696 FAR65694:FAR65696 EQV65694:EQV65696 EGZ65694:EGZ65696 DXD65694:DXD65696 DNH65694:DNH65696 DDL65694:DDL65696 CTP65694:CTP65696 CJT65694:CJT65696 BZX65694:BZX65696 BQB65694:BQB65696 BGF65694:BGF65696 AWJ65694:AWJ65696 AMN65694:AMN65696 ACR65694:ACR65696 SV65694:SV65696 IZ65694:IZ65696 D65694:D65696 WVL7:WVL10 WLP7:WLP10 WBT7:WBT10 VRX7:VRX10 VIB7:VIB10 UYF7:UYF10 UOJ7:UOJ10 UEN7:UEN10 TUR7:TUR10 TKV7:TKV10 TAZ7:TAZ10 SRD7:SRD10 SHH7:SHH10 RXL7:RXL10 RNP7:RNP10 RDT7:RDT10 QTX7:QTX10 QKB7:QKB10 QAF7:QAF10 PQJ7:PQJ10 PGN7:PGN10 OWR7:OWR10 OMV7:OMV10 OCZ7:OCZ10 NTD7:NTD10 NJH7:NJH10 MZL7:MZL10 MPP7:MPP10 MFT7:MFT10 LVX7:LVX10 LMB7:LMB10 LCF7:LCF10 KSJ7:KSJ10 KIN7:KIN10 JYR7:JYR10 JOV7:JOV10 JEZ7:JEZ10 IVD7:IVD10 ILH7:ILH10 IBL7:IBL10 HRP7:HRP10 HHT7:HHT10 GXX7:GXX10 GOB7:GOB10 GEF7:GEF10 FUJ7:FUJ10 FKN7:FKN10 FAR7:FAR10 EQV7:EQV10 EGZ7:EGZ10 DXD7:DXD10 DNH7:DNH10 DDL7:DDL10 CTP7:CTP10 CJT7:CJT10 BZX7:BZX10 BQB7:BQB10 BGF7:BGF10 AWJ7:AWJ10 AMN7:AMN10 ACR7:ACR10 SV7:SV10" xr:uid="{021921AF-3AC2-4F50-86AA-810B7D2FF2B7}">
      <formula1>$T$1</formula1>
      <formula2>$U$1</formula2>
    </dataValidation>
    <dataValidation type="list" allowBlank="1" showInputMessage="1" showErrorMessage="1"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709 IY65709 SU65709 ACQ65709 AMM65709 AWI65709 BGE65709 BQA65709 BZW65709 CJS65709 CTO65709 DDK65709 DNG65709 DXC65709 EGY65709 EQU65709 FAQ65709 FKM65709 FUI65709 GEE65709 GOA65709 GXW65709 HHS65709 HRO65709 IBK65709 ILG65709 IVC65709 JEY65709 JOU65709 JYQ65709 KIM65709 KSI65709 LCE65709 LMA65709 LVW65709 MFS65709 MPO65709 MZK65709 NJG65709 NTC65709 OCY65709 OMU65709 OWQ65709 PGM65709 PQI65709 QAE65709 QKA65709 QTW65709 RDS65709 RNO65709 RXK65709 SHG65709 SRC65709 TAY65709 TKU65709 TUQ65709 UEM65709 UOI65709 UYE65709 VIA65709 VRW65709 WBS65709 WLO65709 WVK65709 C131245 IY131245 SU131245 ACQ131245 AMM131245 AWI131245 BGE131245 BQA131245 BZW131245 CJS131245 CTO131245 DDK131245 DNG131245 DXC131245 EGY131245 EQU131245 FAQ131245 FKM131245 FUI131245 GEE131245 GOA131245 GXW131245 HHS131245 HRO131245 IBK131245 ILG131245 IVC131245 JEY131245 JOU131245 JYQ131245 KIM131245 KSI131245 LCE131245 LMA131245 LVW131245 MFS131245 MPO131245 MZK131245 NJG131245 NTC131245 OCY131245 OMU131245 OWQ131245 PGM131245 PQI131245 QAE131245 QKA131245 QTW131245 RDS131245 RNO131245 RXK131245 SHG131245 SRC131245 TAY131245 TKU131245 TUQ131245 UEM131245 UOI131245 UYE131245 VIA131245 VRW131245 WBS131245 WLO131245 WVK131245 C196781 IY196781 SU196781 ACQ196781 AMM196781 AWI196781 BGE196781 BQA196781 BZW196781 CJS196781 CTO196781 DDK196781 DNG196781 DXC196781 EGY196781 EQU196781 FAQ196781 FKM196781 FUI196781 GEE196781 GOA196781 GXW196781 HHS196781 HRO196781 IBK196781 ILG196781 IVC196781 JEY196781 JOU196781 JYQ196781 KIM196781 KSI196781 LCE196781 LMA196781 LVW196781 MFS196781 MPO196781 MZK196781 NJG196781 NTC196781 OCY196781 OMU196781 OWQ196781 PGM196781 PQI196781 QAE196781 QKA196781 QTW196781 RDS196781 RNO196781 RXK196781 SHG196781 SRC196781 TAY196781 TKU196781 TUQ196781 UEM196781 UOI196781 UYE196781 VIA196781 VRW196781 WBS196781 WLO196781 WVK196781 C262317 IY262317 SU262317 ACQ262317 AMM262317 AWI262317 BGE262317 BQA262317 BZW262317 CJS262317 CTO262317 DDK262317 DNG262317 DXC262317 EGY262317 EQU262317 FAQ262317 FKM262317 FUI262317 GEE262317 GOA262317 GXW262317 HHS262317 HRO262317 IBK262317 ILG262317 IVC262317 JEY262317 JOU262317 JYQ262317 KIM262317 KSI262317 LCE262317 LMA262317 LVW262317 MFS262317 MPO262317 MZK262317 NJG262317 NTC262317 OCY262317 OMU262317 OWQ262317 PGM262317 PQI262317 QAE262317 QKA262317 QTW262317 RDS262317 RNO262317 RXK262317 SHG262317 SRC262317 TAY262317 TKU262317 TUQ262317 UEM262317 UOI262317 UYE262317 VIA262317 VRW262317 WBS262317 WLO262317 WVK262317 C327853 IY327853 SU327853 ACQ327853 AMM327853 AWI327853 BGE327853 BQA327853 BZW327853 CJS327853 CTO327853 DDK327853 DNG327853 DXC327853 EGY327853 EQU327853 FAQ327853 FKM327853 FUI327853 GEE327853 GOA327853 GXW327853 HHS327853 HRO327853 IBK327853 ILG327853 IVC327853 JEY327853 JOU327853 JYQ327853 KIM327853 KSI327853 LCE327853 LMA327853 LVW327853 MFS327853 MPO327853 MZK327853 NJG327853 NTC327853 OCY327853 OMU327853 OWQ327853 PGM327853 PQI327853 QAE327853 QKA327853 QTW327853 RDS327853 RNO327853 RXK327853 SHG327853 SRC327853 TAY327853 TKU327853 TUQ327853 UEM327853 UOI327853 UYE327853 VIA327853 VRW327853 WBS327853 WLO327853 WVK327853 C393389 IY393389 SU393389 ACQ393389 AMM393389 AWI393389 BGE393389 BQA393389 BZW393389 CJS393389 CTO393389 DDK393389 DNG393389 DXC393389 EGY393389 EQU393389 FAQ393389 FKM393389 FUI393389 GEE393389 GOA393389 GXW393389 HHS393389 HRO393389 IBK393389 ILG393389 IVC393389 JEY393389 JOU393389 JYQ393389 KIM393389 KSI393389 LCE393389 LMA393389 LVW393389 MFS393389 MPO393389 MZK393389 NJG393389 NTC393389 OCY393389 OMU393389 OWQ393389 PGM393389 PQI393389 QAE393389 QKA393389 QTW393389 RDS393389 RNO393389 RXK393389 SHG393389 SRC393389 TAY393389 TKU393389 TUQ393389 UEM393389 UOI393389 UYE393389 VIA393389 VRW393389 WBS393389 WLO393389 WVK393389 C458925 IY458925 SU458925 ACQ458925 AMM458925 AWI458925 BGE458925 BQA458925 BZW458925 CJS458925 CTO458925 DDK458925 DNG458925 DXC458925 EGY458925 EQU458925 FAQ458925 FKM458925 FUI458925 GEE458925 GOA458925 GXW458925 HHS458925 HRO458925 IBK458925 ILG458925 IVC458925 JEY458925 JOU458925 JYQ458925 KIM458925 KSI458925 LCE458925 LMA458925 LVW458925 MFS458925 MPO458925 MZK458925 NJG458925 NTC458925 OCY458925 OMU458925 OWQ458925 PGM458925 PQI458925 QAE458925 QKA458925 QTW458925 RDS458925 RNO458925 RXK458925 SHG458925 SRC458925 TAY458925 TKU458925 TUQ458925 UEM458925 UOI458925 UYE458925 VIA458925 VRW458925 WBS458925 WLO458925 WVK458925 C524461 IY524461 SU524461 ACQ524461 AMM524461 AWI524461 BGE524461 BQA524461 BZW524461 CJS524461 CTO524461 DDK524461 DNG524461 DXC524461 EGY524461 EQU524461 FAQ524461 FKM524461 FUI524461 GEE524461 GOA524461 GXW524461 HHS524461 HRO524461 IBK524461 ILG524461 IVC524461 JEY524461 JOU524461 JYQ524461 KIM524461 KSI524461 LCE524461 LMA524461 LVW524461 MFS524461 MPO524461 MZK524461 NJG524461 NTC524461 OCY524461 OMU524461 OWQ524461 PGM524461 PQI524461 QAE524461 QKA524461 QTW524461 RDS524461 RNO524461 RXK524461 SHG524461 SRC524461 TAY524461 TKU524461 TUQ524461 UEM524461 UOI524461 UYE524461 VIA524461 VRW524461 WBS524461 WLO524461 WVK524461 C589997 IY589997 SU589997 ACQ589997 AMM589997 AWI589997 BGE589997 BQA589997 BZW589997 CJS589997 CTO589997 DDK589997 DNG589997 DXC589997 EGY589997 EQU589997 FAQ589997 FKM589997 FUI589997 GEE589997 GOA589997 GXW589997 HHS589997 HRO589997 IBK589997 ILG589997 IVC589997 JEY589997 JOU589997 JYQ589997 KIM589997 KSI589997 LCE589997 LMA589997 LVW589997 MFS589997 MPO589997 MZK589997 NJG589997 NTC589997 OCY589997 OMU589997 OWQ589997 PGM589997 PQI589997 QAE589997 QKA589997 QTW589997 RDS589997 RNO589997 RXK589997 SHG589997 SRC589997 TAY589997 TKU589997 TUQ589997 UEM589997 UOI589997 UYE589997 VIA589997 VRW589997 WBS589997 WLO589997 WVK589997 C655533 IY655533 SU655533 ACQ655533 AMM655533 AWI655533 BGE655533 BQA655533 BZW655533 CJS655533 CTO655533 DDK655533 DNG655533 DXC655533 EGY655533 EQU655533 FAQ655533 FKM655533 FUI655533 GEE655533 GOA655533 GXW655533 HHS655533 HRO655533 IBK655533 ILG655533 IVC655533 JEY655533 JOU655533 JYQ655533 KIM655533 KSI655533 LCE655533 LMA655533 LVW655533 MFS655533 MPO655533 MZK655533 NJG655533 NTC655533 OCY655533 OMU655533 OWQ655533 PGM655533 PQI655533 QAE655533 QKA655533 QTW655533 RDS655533 RNO655533 RXK655533 SHG655533 SRC655533 TAY655533 TKU655533 TUQ655533 UEM655533 UOI655533 UYE655533 VIA655533 VRW655533 WBS655533 WLO655533 WVK655533 C721069 IY721069 SU721069 ACQ721069 AMM721069 AWI721069 BGE721069 BQA721069 BZW721069 CJS721069 CTO721069 DDK721069 DNG721069 DXC721069 EGY721069 EQU721069 FAQ721069 FKM721069 FUI721069 GEE721069 GOA721069 GXW721069 HHS721069 HRO721069 IBK721069 ILG721069 IVC721069 JEY721069 JOU721069 JYQ721069 KIM721069 KSI721069 LCE721069 LMA721069 LVW721069 MFS721069 MPO721069 MZK721069 NJG721069 NTC721069 OCY721069 OMU721069 OWQ721069 PGM721069 PQI721069 QAE721069 QKA721069 QTW721069 RDS721069 RNO721069 RXK721069 SHG721069 SRC721069 TAY721069 TKU721069 TUQ721069 UEM721069 UOI721069 UYE721069 VIA721069 VRW721069 WBS721069 WLO721069 WVK721069 C786605 IY786605 SU786605 ACQ786605 AMM786605 AWI786605 BGE786605 BQA786605 BZW786605 CJS786605 CTO786605 DDK786605 DNG786605 DXC786605 EGY786605 EQU786605 FAQ786605 FKM786605 FUI786605 GEE786605 GOA786605 GXW786605 HHS786605 HRO786605 IBK786605 ILG786605 IVC786605 JEY786605 JOU786605 JYQ786605 KIM786605 KSI786605 LCE786605 LMA786605 LVW786605 MFS786605 MPO786605 MZK786605 NJG786605 NTC786605 OCY786605 OMU786605 OWQ786605 PGM786605 PQI786605 QAE786605 QKA786605 QTW786605 RDS786605 RNO786605 RXK786605 SHG786605 SRC786605 TAY786605 TKU786605 TUQ786605 UEM786605 UOI786605 UYE786605 VIA786605 VRW786605 WBS786605 WLO786605 WVK786605 C852141 IY852141 SU852141 ACQ852141 AMM852141 AWI852141 BGE852141 BQA852141 BZW852141 CJS852141 CTO852141 DDK852141 DNG852141 DXC852141 EGY852141 EQU852141 FAQ852141 FKM852141 FUI852141 GEE852141 GOA852141 GXW852141 HHS852141 HRO852141 IBK852141 ILG852141 IVC852141 JEY852141 JOU852141 JYQ852141 KIM852141 KSI852141 LCE852141 LMA852141 LVW852141 MFS852141 MPO852141 MZK852141 NJG852141 NTC852141 OCY852141 OMU852141 OWQ852141 PGM852141 PQI852141 QAE852141 QKA852141 QTW852141 RDS852141 RNO852141 RXK852141 SHG852141 SRC852141 TAY852141 TKU852141 TUQ852141 UEM852141 UOI852141 UYE852141 VIA852141 VRW852141 WBS852141 WLO852141 WVK852141 C917677 IY917677 SU917677 ACQ917677 AMM917677 AWI917677 BGE917677 BQA917677 BZW917677 CJS917677 CTO917677 DDK917677 DNG917677 DXC917677 EGY917677 EQU917677 FAQ917677 FKM917677 FUI917677 GEE917677 GOA917677 GXW917677 HHS917677 HRO917677 IBK917677 ILG917677 IVC917677 JEY917677 JOU917677 JYQ917677 KIM917677 KSI917677 LCE917677 LMA917677 LVW917677 MFS917677 MPO917677 MZK917677 NJG917677 NTC917677 OCY917677 OMU917677 OWQ917677 PGM917677 PQI917677 QAE917677 QKA917677 QTW917677 RDS917677 RNO917677 RXK917677 SHG917677 SRC917677 TAY917677 TKU917677 TUQ917677 UEM917677 UOI917677 UYE917677 VIA917677 VRW917677 WBS917677 WLO917677 WVK917677 C983213 IY983213 SU983213 ACQ983213 AMM983213 AWI983213 BGE983213 BQA983213 BZW983213 CJS983213 CTO983213 DDK983213 DNG983213 DXC983213 EGY983213 EQU983213 FAQ983213 FKM983213 FUI983213 GEE983213 GOA983213 GXW983213 HHS983213 HRO983213 IBK983213 ILG983213 IVC983213 JEY983213 JOU983213 JYQ983213 KIM983213 KSI983213 LCE983213 LMA983213 LVW983213 MFS983213 MPO983213 MZK983213 NJG983213 NTC983213 OCY983213 OMU983213 OWQ983213 PGM983213 PQI983213 QAE983213 QKA983213 QTW983213 RDS983213 RNO983213 RXK983213 SHG983213 SRC983213 TAY983213 TKU983213 TUQ983213 UEM983213 UOI983213 UYE983213 VIA983213 VRW983213 WBS983213 WLO983213 WVK983213 WVK98321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714 IY65714 SU65714 ACQ65714 AMM65714 AWI65714 BGE65714 BQA65714 BZW65714 CJS65714 CTO65714 DDK65714 DNG65714 DXC65714 EGY65714 EQU65714 FAQ65714 FKM65714 FUI65714 GEE65714 GOA65714 GXW65714 HHS65714 HRO65714 IBK65714 ILG65714 IVC65714 JEY65714 JOU65714 JYQ65714 KIM65714 KSI65714 LCE65714 LMA65714 LVW65714 MFS65714 MPO65714 MZK65714 NJG65714 NTC65714 OCY65714 OMU65714 OWQ65714 PGM65714 PQI65714 QAE65714 QKA65714 QTW65714 RDS65714 RNO65714 RXK65714 SHG65714 SRC65714 TAY65714 TKU65714 TUQ65714 UEM65714 UOI65714 UYE65714 VIA65714 VRW65714 WBS65714 WLO65714 WVK65714 C131250 IY131250 SU131250 ACQ131250 AMM131250 AWI131250 BGE131250 BQA131250 BZW131250 CJS131250 CTO131250 DDK131250 DNG131250 DXC131250 EGY131250 EQU131250 FAQ131250 FKM131250 FUI131250 GEE131250 GOA131250 GXW131250 HHS131250 HRO131250 IBK131250 ILG131250 IVC131250 JEY131250 JOU131250 JYQ131250 KIM131250 KSI131250 LCE131250 LMA131250 LVW131250 MFS131250 MPO131250 MZK131250 NJG131250 NTC131250 OCY131250 OMU131250 OWQ131250 PGM131250 PQI131250 QAE131250 QKA131250 QTW131250 RDS131250 RNO131250 RXK131250 SHG131250 SRC131250 TAY131250 TKU131250 TUQ131250 UEM131250 UOI131250 UYE131250 VIA131250 VRW131250 WBS131250 WLO131250 WVK131250 C196786 IY196786 SU196786 ACQ196786 AMM196786 AWI196786 BGE196786 BQA196786 BZW196786 CJS196786 CTO196786 DDK196786 DNG196786 DXC196786 EGY196786 EQU196786 FAQ196786 FKM196786 FUI196786 GEE196786 GOA196786 GXW196786 HHS196786 HRO196786 IBK196786 ILG196786 IVC196786 JEY196786 JOU196786 JYQ196786 KIM196786 KSI196786 LCE196786 LMA196786 LVW196786 MFS196786 MPO196786 MZK196786 NJG196786 NTC196786 OCY196786 OMU196786 OWQ196786 PGM196786 PQI196786 QAE196786 QKA196786 QTW196786 RDS196786 RNO196786 RXK196786 SHG196786 SRC196786 TAY196786 TKU196786 TUQ196786 UEM196786 UOI196786 UYE196786 VIA196786 VRW196786 WBS196786 WLO196786 WVK196786 C262322 IY262322 SU262322 ACQ262322 AMM262322 AWI262322 BGE262322 BQA262322 BZW262322 CJS262322 CTO262322 DDK262322 DNG262322 DXC262322 EGY262322 EQU262322 FAQ262322 FKM262322 FUI262322 GEE262322 GOA262322 GXW262322 HHS262322 HRO262322 IBK262322 ILG262322 IVC262322 JEY262322 JOU262322 JYQ262322 KIM262322 KSI262322 LCE262322 LMA262322 LVW262322 MFS262322 MPO262322 MZK262322 NJG262322 NTC262322 OCY262322 OMU262322 OWQ262322 PGM262322 PQI262322 QAE262322 QKA262322 QTW262322 RDS262322 RNO262322 RXK262322 SHG262322 SRC262322 TAY262322 TKU262322 TUQ262322 UEM262322 UOI262322 UYE262322 VIA262322 VRW262322 WBS262322 WLO262322 WVK262322 C327858 IY327858 SU327858 ACQ327858 AMM327858 AWI327858 BGE327858 BQA327858 BZW327858 CJS327858 CTO327858 DDK327858 DNG327858 DXC327858 EGY327858 EQU327858 FAQ327858 FKM327858 FUI327858 GEE327858 GOA327858 GXW327858 HHS327858 HRO327858 IBK327858 ILG327858 IVC327858 JEY327858 JOU327858 JYQ327858 KIM327858 KSI327858 LCE327858 LMA327858 LVW327858 MFS327858 MPO327858 MZK327858 NJG327858 NTC327858 OCY327858 OMU327858 OWQ327858 PGM327858 PQI327858 QAE327858 QKA327858 QTW327858 RDS327858 RNO327858 RXK327858 SHG327858 SRC327858 TAY327858 TKU327858 TUQ327858 UEM327858 UOI327858 UYE327858 VIA327858 VRW327858 WBS327858 WLO327858 WVK327858 C393394 IY393394 SU393394 ACQ393394 AMM393394 AWI393394 BGE393394 BQA393394 BZW393394 CJS393394 CTO393394 DDK393394 DNG393394 DXC393394 EGY393394 EQU393394 FAQ393394 FKM393394 FUI393394 GEE393394 GOA393394 GXW393394 HHS393394 HRO393394 IBK393394 ILG393394 IVC393394 JEY393394 JOU393394 JYQ393394 KIM393394 KSI393394 LCE393394 LMA393394 LVW393394 MFS393394 MPO393394 MZK393394 NJG393394 NTC393394 OCY393394 OMU393394 OWQ393394 PGM393394 PQI393394 QAE393394 QKA393394 QTW393394 RDS393394 RNO393394 RXK393394 SHG393394 SRC393394 TAY393394 TKU393394 TUQ393394 UEM393394 UOI393394 UYE393394 VIA393394 VRW393394 WBS393394 WLO393394 WVK393394 C458930 IY458930 SU458930 ACQ458930 AMM458930 AWI458930 BGE458930 BQA458930 BZW458930 CJS458930 CTO458930 DDK458930 DNG458930 DXC458930 EGY458930 EQU458930 FAQ458930 FKM458930 FUI458930 GEE458930 GOA458930 GXW458930 HHS458930 HRO458930 IBK458930 ILG458930 IVC458930 JEY458930 JOU458930 JYQ458930 KIM458930 KSI458930 LCE458930 LMA458930 LVW458930 MFS458930 MPO458930 MZK458930 NJG458930 NTC458930 OCY458930 OMU458930 OWQ458930 PGM458930 PQI458930 QAE458930 QKA458930 QTW458930 RDS458930 RNO458930 RXK458930 SHG458930 SRC458930 TAY458930 TKU458930 TUQ458930 UEM458930 UOI458930 UYE458930 VIA458930 VRW458930 WBS458930 WLO458930 WVK458930 C524466 IY524466 SU524466 ACQ524466 AMM524466 AWI524466 BGE524466 BQA524466 BZW524466 CJS524466 CTO524466 DDK524466 DNG524466 DXC524466 EGY524466 EQU524466 FAQ524466 FKM524466 FUI524466 GEE524466 GOA524466 GXW524466 HHS524466 HRO524466 IBK524466 ILG524466 IVC524466 JEY524466 JOU524466 JYQ524466 KIM524466 KSI524466 LCE524466 LMA524466 LVW524466 MFS524466 MPO524466 MZK524466 NJG524466 NTC524466 OCY524466 OMU524466 OWQ524466 PGM524466 PQI524466 QAE524466 QKA524466 QTW524466 RDS524466 RNO524466 RXK524466 SHG524466 SRC524466 TAY524466 TKU524466 TUQ524466 UEM524466 UOI524466 UYE524466 VIA524466 VRW524466 WBS524466 WLO524466 WVK524466 C590002 IY590002 SU590002 ACQ590002 AMM590002 AWI590002 BGE590002 BQA590002 BZW590002 CJS590002 CTO590002 DDK590002 DNG590002 DXC590002 EGY590002 EQU590002 FAQ590002 FKM590002 FUI590002 GEE590002 GOA590002 GXW590002 HHS590002 HRO590002 IBK590002 ILG590002 IVC590002 JEY590002 JOU590002 JYQ590002 KIM590002 KSI590002 LCE590002 LMA590002 LVW590002 MFS590002 MPO590002 MZK590002 NJG590002 NTC590002 OCY590002 OMU590002 OWQ590002 PGM590002 PQI590002 QAE590002 QKA590002 QTW590002 RDS590002 RNO590002 RXK590002 SHG590002 SRC590002 TAY590002 TKU590002 TUQ590002 UEM590002 UOI590002 UYE590002 VIA590002 VRW590002 WBS590002 WLO590002 WVK590002 C655538 IY655538 SU655538 ACQ655538 AMM655538 AWI655538 BGE655538 BQA655538 BZW655538 CJS655538 CTO655538 DDK655538 DNG655538 DXC655538 EGY655538 EQU655538 FAQ655538 FKM655538 FUI655538 GEE655538 GOA655538 GXW655538 HHS655538 HRO655538 IBK655538 ILG655538 IVC655538 JEY655538 JOU655538 JYQ655538 KIM655538 KSI655538 LCE655538 LMA655538 LVW655538 MFS655538 MPO655538 MZK655538 NJG655538 NTC655538 OCY655538 OMU655538 OWQ655538 PGM655538 PQI655538 QAE655538 QKA655538 QTW655538 RDS655538 RNO655538 RXK655538 SHG655538 SRC655538 TAY655538 TKU655538 TUQ655538 UEM655538 UOI655538 UYE655538 VIA655538 VRW655538 WBS655538 WLO655538 WVK655538 C721074 IY721074 SU721074 ACQ721074 AMM721074 AWI721074 BGE721074 BQA721074 BZW721074 CJS721074 CTO721074 DDK721074 DNG721074 DXC721074 EGY721074 EQU721074 FAQ721074 FKM721074 FUI721074 GEE721074 GOA721074 GXW721074 HHS721074 HRO721074 IBK721074 ILG721074 IVC721074 JEY721074 JOU721074 JYQ721074 KIM721074 KSI721074 LCE721074 LMA721074 LVW721074 MFS721074 MPO721074 MZK721074 NJG721074 NTC721074 OCY721074 OMU721074 OWQ721074 PGM721074 PQI721074 QAE721074 QKA721074 QTW721074 RDS721074 RNO721074 RXK721074 SHG721074 SRC721074 TAY721074 TKU721074 TUQ721074 UEM721074 UOI721074 UYE721074 VIA721074 VRW721074 WBS721074 WLO721074 WVK721074 C786610 IY786610 SU786610 ACQ786610 AMM786610 AWI786610 BGE786610 BQA786610 BZW786610 CJS786610 CTO786610 DDK786610 DNG786610 DXC786610 EGY786610 EQU786610 FAQ786610 FKM786610 FUI786610 GEE786610 GOA786610 GXW786610 HHS786610 HRO786610 IBK786610 ILG786610 IVC786610 JEY786610 JOU786610 JYQ786610 KIM786610 KSI786610 LCE786610 LMA786610 LVW786610 MFS786610 MPO786610 MZK786610 NJG786610 NTC786610 OCY786610 OMU786610 OWQ786610 PGM786610 PQI786610 QAE786610 QKA786610 QTW786610 RDS786610 RNO786610 RXK786610 SHG786610 SRC786610 TAY786610 TKU786610 TUQ786610 UEM786610 UOI786610 UYE786610 VIA786610 VRW786610 WBS786610 WLO786610 WVK786610 C852146 IY852146 SU852146 ACQ852146 AMM852146 AWI852146 BGE852146 BQA852146 BZW852146 CJS852146 CTO852146 DDK852146 DNG852146 DXC852146 EGY852146 EQU852146 FAQ852146 FKM852146 FUI852146 GEE852146 GOA852146 GXW852146 HHS852146 HRO852146 IBK852146 ILG852146 IVC852146 JEY852146 JOU852146 JYQ852146 KIM852146 KSI852146 LCE852146 LMA852146 LVW852146 MFS852146 MPO852146 MZK852146 NJG852146 NTC852146 OCY852146 OMU852146 OWQ852146 PGM852146 PQI852146 QAE852146 QKA852146 QTW852146 RDS852146 RNO852146 RXK852146 SHG852146 SRC852146 TAY852146 TKU852146 TUQ852146 UEM852146 UOI852146 UYE852146 VIA852146 VRW852146 WBS852146 WLO852146 WVK852146 C917682 IY917682 SU917682 ACQ917682 AMM917682 AWI917682 BGE917682 BQA917682 BZW917682 CJS917682 CTO917682 DDK917682 DNG917682 DXC917682 EGY917682 EQU917682 FAQ917682 FKM917682 FUI917682 GEE917682 GOA917682 GXW917682 HHS917682 HRO917682 IBK917682 ILG917682 IVC917682 JEY917682 JOU917682 JYQ917682 KIM917682 KSI917682 LCE917682 LMA917682 LVW917682 MFS917682 MPO917682 MZK917682 NJG917682 NTC917682 OCY917682 OMU917682 OWQ917682 PGM917682 PQI917682 QAE917682 QKA917682 QTW917682 RDS917682 RNO917682 RXK917682 SHG917682 SRC917682 TAY917682 TKU917682 TUQ917682 UEM917682 UOI917682 UYE917682 VIA917682 VRW917682 WBS917682 WLO917682 WVK917682 C983218 IY983218 SU983218 ACQ983218 AMM983218 AWI983218 BGE983218 BQA983218 BZW983218 CJS983218 CTO983218 DDK983218 DNG983218 DXC983218 EGY983218 EQU983218 FAQ983218 FKM983218 FUI983218 GEE983218 GOA983218 GXW983218 HHS983218 HRO983218 IBK983218 ILG983218 IVC983218 JEY983218 JOU983218 JYQ983218 KIM983218 KSI983218 LCE983218 LMA983218 LVW983218 MFS983218 MPO983218 MZK983218 NJG983218 NTC983218 OCY983218 OMU983218 OWQ983218 PGM983218 PQI983218 QAE983218 QKA983218 QTW983218 RDS983218 RNO983218 RXK983218 SHG983218 SRC983218 TAY983218 TKU983218 TUQ983218 UEM983218 UOI983218 UYE983218 VIA983218 VRW983218 WBS983218 WLO983218" xr:uid="{6AFDF54A-DA24-4C49-8786-C7D12B6E6B8D}">
      <formula1>"YES, NO"</formula1>
    </dataValidation>
    <dataValidation type="whole" allowBlank="1" showInputMessage="1" showErrorMessage="1" sqref="WVM983383:WVM983407 IZ213:IZ312 SV213:SV312 ACR213:ACR312 AMN213:AMN312 AWJ213:AWJ312 BGF213:BGF312 BQB213:BQB312 BZX213:BZX312 CJT213:CJT312 CTP213:CTP312 DDL213:DDL312 DNH213:DNH312 DXD213:DXD312 EGZ213:EGZ312 EQV213:EQV312 FAR213:FAR312 FKN213:FKN312 FUJ213:FUJ312 GEF213:GEF312 GOB213:GOB312 GXX213:GXX312 HHT213:HHT312 HRP213:HRP312 IBL213:IBL312 ILH213:ILH312 IVD213:IVD312 JEZ213:JEZ312 JOV213:JOV312 JYR213:JYR312 KIN213:KIN312 KSJ213:KSJ312 LCF213:LCF312 LMB213:LMB312 LVX213:LVX312 MFT213:MFT312 MPP213:MPP312 MZL213:MZL312 NJH213:NJH312 NTD213:NTD312 OCZ213:OCZ312 OMV213:OMV312 OWR213:OWR312 PGN213:PGN312 PQJ213:PQJ312 QAF213:QAF312 QKB213:QKB312 QTX213:QTX312 RDT213:RDT312 RNP213:RNP312 RXL213:RXL312 SHH213:SHH312 SRD213:SRD312 TAZ213:TAZ312 TKV213:TKV312 TUR213:TUR312 UEN213:UEN312 UOJ213:UOJ312 UYF213:UYF312 VIB213:VIB312 VRX213:VRX312 WBT213:WBT312 WLP213:WLP312 WVL213:WVL312 D65824:D65873 IZ65824:IZ65873 SV65824:SV65873 ACR65824:ACR65873 AMN65824:AMN65873 AWJ65824:AWJ65873 BGF65824:BGF65873 BQB65824:BQB65873 BZX65824:BZX65873 CJT65824:CJT65873 CTP65824:CTP65873 DDL65824:DDL65873 DNH65824:DNH65873 DXD65824:DXD65873 EGZ65824:EGZ65873 EQV65824:EQV65873 FAR65824:FAR65873 FKN65824:FKN65873 FUJ65824:FUJ65873 GEF65824:GEF65873 GOB65824:GOB65873 GXX65824:GXX65873 HHT65824:HHT65873 HRP65824:HRP65873 IBL65824:IBL65873 ILH65824:ILH65873 IVD65824:IVD65873 JEZ65824:JEZ65873 JOV65824:JOV65873 JYR65824:JYR65873 KIN65824:KIN65873 KSJ65824:KSJ65873 LCF65824:LCF65873 LMB65824:LMB65873 LVX65824:LVX65873 MFT65824:MFT65873 MPP65824:MPP65873 MZL65824:MZL65873 NJH65824:NJH65873 NTD65824:NTD65873 OCZ65824:OCZ65873 OMV65824:OMV65873 OWR65824:OWR65873 PGN65824:PGN65873 PQJ65824:PQJ65873 QAF65824:QAF65873 QKB65824:QKB65873 QTX65824:QTX65873 RDT65824:RDT65873 RNP65824:RNP65873 RXL65824:RXL65873 SHH65824:SHH65873 SRD65824:SRD65873 TAZ65824:TAZ65873 TKV65824:TKV65873 TUR65824:TUR65873 UEN65824:UEN65873 UOJ65824:UOJ65873 UYF65824:UYF65873 VIB65824:VIB65873 VRX65824:VRX65873 WBT65824:WBT65873 WLP65824:WLP65873 WVL65824:WVL65873 D131360:D131409 IZ131360:IZ131409 SV131360:SV131409 ACR131360:ACR131409 AMN131360:AMN131409 AWJ131360:AWJ131409 BGF131360:BGF131409 BQB131360:BQB131409 BZX131360:BZX131409 CJT131360:CJT131409 CTP131360:CTP131409 DDL131360:DDL131409 DNH131360:DNH131409 DXD131360:DXD131409 EGZ131360:EGZ131409 EQV131360:EQV131409 FAR131360:FAR131409 FKN131360:FKN131409 FUJ131360:FUJ131409 GEF131360:GEF131409 GOB131360:GOB131409 GXX131360:GXX131409 HHT131360:HHT131409 HRP131360:HRP131409 IBL131360:IBL131409 ILH131360:ILH131409 IVD131360:IVD131409 JEZ131360:JEZ131409 JOV131360:JOV131409 JYR131360:JYR131409 KIN131360:KIN131409 KSJ131360:KSJ131409 LCF131360:LCF131409 LMB131360:LMB131409 LVX131360:LVX131409 MFT131360:MFT131409 MPP131360:MPP131409 MZL131360:MZL131409 NJH131360:NJH131409 NTD131360:NTD131409 OCZ131360:OCZ131409 OMV131360:OMV131409 OWR131360:OWR131409 PGN131360:PGN131409 PQJ131360:PQJ131409 QAF131360:QAF131409 QKB131360:QKB131409 QTX131360:QTX131409 RDT131360:RDT131409 RNP131360:RNP131409 RXL131360:RXL131409 SHH131360:SHH131409 SRD131360:SRD131409 TAZ131360:TAZ131409 TKV131360:TKV131409 TUR131360:TUR131409 UEN131360:UEN131409 UOJ131360:UOJ131409 UYF131360:UYF131409 VIB131360:VIB131409 VRX131360:VRX131409 WBT131360:WBT131409 WLP131360:WLP131409 WVL131360:WVL131409 D196896:D196945 IZ196896:IZ196945 SV196896:SV196945 ACR196896:ACR196945 AMN196896:AMN196945 AWJ196896:AWJ196945 BGF196896:BGF196945 BQB196896:BQB196945 BZX196896:BZX196945 CJT196896:CJT196945 CTP196896:CTP196945 DDL196896:DDL196945 DNH196896:DNH196945 DXD196896:DXD196945 EGZ196896:EGZ196945 EQV196896:EQV196945 FAR196896:FAR196945 FKN196896:FKN196945 FUJ196896:FUJ196945 GEF196896:GEF196945 GOB196896:GOB196945 GXX196896:GXX196945 HHT196896:HHT196945 HRP196896:HRP196945 IBL196896:IBL196945 ILH196896:ILH196945 IVD196896:IVD196945 JEZ196896:JEZ196945 JOV196896:JOV196945 JYR196896:JYR196945 KIN196896:KIN196945 KSJ196896:KSJ196945 LCF196896:LCF196945 LMB196896:LMB196945 LVX196896:LVX196945 MFT196896:MFT196945 MPP196896:MPP196945 MZL196896:MZL196945 NJH196896:NJH196945 NTD196896:NTD196945 OCZ196896:OCZ196945 OMV196896:OMV196945 OWR196896:OWR196945 PGN196896:PGN196945 PQJ196896:PQJ196945 QAF196896:QAF196945 QKB196896:QKB196945 QTX196896:QTX196945 RDT196896:RDT196945 RNP196896:RNP196945 RXL196896:RXL196945 SHH196896:SHH196945 SRD196896:SRD196945 TAZ196896:TAZ196945 TKV196896:TKV196945 TUR196896:TUR196945 UEN196896:UEN196945 UOJ196896:UOJ196945 UYF196896:UYF196945 VIB196896:VIB196945 VRX196896:VRX196945 WBT196896:WBT196945 WLP196896:WLP196945 WVL196896:WVL196945 D262432:D262481 IZ262432:IZ262481 SV262432:SV262481 ACR262432:ACR262481 AMN262432:AMN262481 AWJ262432:AWJ262481 BGF262432:BGF262481 BQB262432:BQB262481 BZX262432:BZX262481 CJT262432:CJT262481 CTP262432:CTP262481 DDL262432:DDL262481 DNH262432:DNH262481 DXD262432:DXD262481 EGZ262432:EGZ262481 EQV262432:EQV262481 FAR262432:FAR262481 FKN262432:FKN262481 FUJ262432:FUJ262481 GEF262432:GEF262481 GOB262432:GOB262481 GXX262432:GXX262481 HHT262432:HHT262481 HRP262432:HRP262481 IBL262432:IBL262481 ILH262432:ILH262481 IVD262432:IVD262481 JEZ262432:JEZ262481 JOV262432:JOV262481 JYR262432:JYR262481 KIN262432:KIN262481 KSJ262432:KSJ262481 LCF262432:LCF262481 LMB262432:LMB262481 LVX262432:LVX262481 MFT262432:MFT262481 MPP262432:MPP262481 MZL262432:MZL262481 NJH262432:NJH262481 NTD262432:NTD262481 OCZ262432:OCZ262481 OMV262432:OMV262481 OWR262432:OWR262481 PGN262432:PGN262481 PQJ262432:PQJ262481 QAF262432:QAF262481 QKB262432:QKB262481 QTX262432:QTX262481 RDT262432:RDT262481 RNP262432:RNP262481 RXL262432:RXL262481 SHH262432:SHH262481 SRD262432:SRD262481 TAZ262432:TAZ262481 TKV262432:TKV262481 TUR262432:TUR262481 UEN262432:UEN262481 UOJ262432:UOJ262481 UYF262432:UYF262481 VIB262432:VIB262481 VRX262432:VRX262481 WBT262432:WBT262481 WLP262432:WLP262481 WVL262432:WVL262481 D327968:D328017 IZ327968:IZ328017 SV327968:SV328017 ACR327968:ACR328017 AMN327968:AMN328017 AWJ327968:AWJ328017 BGF327968:BGF328017 BQB327968:BQB328017 BZX327968:BZX328017 CJT327968:CJT328017 CTP327968:CTP328017 DDL327968:DDL328017 DNH327968:DNH328017 DXD327968:DXD328017 EGZ327968:EGZ328017 EQV327968:EQV328017 FAR327968:FAR328017 FKN327968:FKN328017 FUJ327968:FUJ328017 GEF327968:GEF328017 GOB327968:GOB328017 GXX327968:GXX328017 HHT327968:HHT328017 HRP327968:HRP328017 IBL327968:IBL328017 ILH327968:ILH328017 IVD327968:IVD328017 JEZ327968:JEZ328017 JOV327968:JOV328017 JYR327968:JYR328017 KIN327968:KIN328017 KSJ327968:KSJ328017 LCF327968:LCF328017 LMB327968:LMB328017 LVX327968:LVX328017 MFT327968:MFT328017 MPP327968:MPP328017 MZL327968:MZL328017 NJH327968:NJH328017 NTD327968:NTD328017 OCZ327968:OCZ328017 OMV327968:OMV328017 OWR327968:OWR328017 PGN327968:PGN328017 PQJ327968:PQJ328017 QAF327968:QAF328017 QKB327968:QKB328017 QTX327968:QTX328017 RDT327968:RDT328017 RNP327968:RNP328017 RXL327968:RXL328017 SHH327968:SHH328017 SRD327968:SRD328017 TAZ327968:TAZ328017 TKV327968:TKV328017 TUR327968:TUR328017 UEN327968:UEN328017 UOJ327968:UOJ328017 UYF327968:UYF328017 VIB327968:VIB328017 VRX327968:VRX328017 WBT327968:WBT328017 WLP327968:WLP328017 WVL327968:WVL328017 D393504:D393553 IZ393504:IZ393553 SV393504:SV393553 ACR393504:ACR393553 AMN393504:AMN393553 AWJ393504:AWJ393553 BGF393504:BGF393553 BQB393504:BQB393553 BZX393504:BZX393553 CJT393504:CJT393553 CTP393504:CTP393553 DDL393504:DDL393553 DNH393504:DNH393553 DXD393504:DXD393553 EGZ393504:EGZ393553 EQV393504:EQV393553 FAR393504:FAR393553 FKN393504:FKN393553 FUJ393504:FUJ393553 GEF393504:GEF393553 GOB393504:GOB393553 GXX393504:GXX393553 HHT393504:HHT393553 HRP393504:HRP393553 IBL393504:IBL393553 ILH393504:ILH393553 IVD393504:IVD393553 JEZ393504:JEZ393553 JOV393504:JOV393553 JYR393504:JYR393553 KIN393504:KIN393553 KSJ393504:KSJ393553 LCF393504:LCF393553 LMB393504:LMB393553 LVX393504:LVX393553 MFT393504:MFT393553 MPP393504:MPP393553 MZL393504:MZL393553 NJH393504:NJH393553 NTD393504:NTD393553 OCZ393504:OCZ393553 OMV393504:OMV393553 OWR393504:OWR393553 PGN393504:PGN393553 PQJ393504:PQJ393553 QAF393504:QAF393553 QKB393504:QKB393553 QTX393504:QTX393553 RDT393504:RDT393553 RNP393504:RNP393553 RXL393504:RXL393553 SHH393504:SHH393553 SRD393504:SRD393553 TAZ393504:TAZ393553 TKV393504:TKV393553 TUR393504:TUR393553 UEN393504:UEN393553 UOJ393504:UOJ393553 UYF393504:UYF393553 VIB393504:VIB393553 VRX393504:VRX393553 WBT393504:WBT393553 WLP393504:WLP393553 WVL393504:WVL393553 D459040:D459089 IZ459040:IZ459089 SV459040:SV459089 ACR459040:ACR459089 AMN459040:AMN459089 AWJ459040:AWJ459089 BGF459040:BGF459089 BQB459040:BQB459089 BZX459040:BZX459089 CJT459040:CJT459089 CTP459040:CTP459089 DDL459040:DDL459089 DNH459040:DNH459089 DXD459040:DXD459089 EGZ459040:EGZ459089 EQV459040:EQV459089 FAR459040:FAR459089 FKN459040:FKN459089 FUJ459040:FUJ459089 GEF459040:GEF459089 GOB459040:GOB459089 GXX459040:GXX459089 HHT459040:HHT459089 HRP459040:HRP459089 IBL459040:IBL459089 ILH459040:ILH459089 IVD459040:IVD459089 JEZ459040:JEZ459089 JOV459040:JOV459089 JYR459040:JYR459089 KIN459040:KIN459089 KSJ459040:KSJ459089 LCF459040:LCF459089 LMB459040:LMB459089 LVX459040:LVX459089 MFT459040:MFT459089 MPP459040:MPP459089 MZL459040:MZL459089 NJH459040:NJH459089 NTD459040:NTD459089 OCZ459040:OCZ459089 OMV459040:OMV459089 OWR459040:OWR459089 PGN459040:PGN459089 PQJ459040:PQJ459089 QAF459040:QAF459089 QKB459040:QKB459089 QTX459040:QTX459089 RDT459040:RDT459089 RNP459040:RNP459089 RXL459040:RXL459089 SHH459040:SHH459089 SRD459040:SRD459089 TAZ459040:TAZ459089 TKV459040:TKV459089 TUR459040:TUR459089 UEN459040:UEN459089 UOJ459040:UOJ459089 UYF459040:UYF459089 VIB459040:VIB459089 VRX459040:VRX459089 WBT459040:WBT459089 WLP459040:WLP459089 WVL459040:WVL459089 D524576:D524625 IZ524576:IZ524625 SV524576:SV524625 ACR524576:ACR524625 AMN524576:AMN524625 AWJ524576:AWJ524625 BGF524576:BGF524625 BQB524576:BQB524625 BZX524576:BZX524625 CJT524576:CJT524625 CTP524576:CTP524625 DDL524576:DDL524625 DNH524576:DNH524625 DXD524576:DXD524625 EGZ524576:EGZ524625 EQV524576:EQV524625 FAR524576:FAR524625 FKN524576:FKN524625 FUJ524576:FUJ524625 GEF524576:GEF524625 GOB524576:GOB524625 GXX524576:GXX524625 HHT524576:HHT524625 HRP524576:HRP524625 IBL524576:IBL524625 ILH524576:ILH524625 IVD524576:IVD524625 JEZ524576:JEZ524625 JOV524576:JOV524625 JYR524576:JYR524625 KIN524576:KIN524625 KSJ524576:KSJ524625 LCF524576:LCF524625 LMB524576:LMB524625 LVX524576:LVX524625 MFT524576:MFT524625 MPP524576:MPP524625 MZL524576:MZL524625 NJH524576:NJH524625 NTD524576:NTD524625 OCZ524576:OCZ524625 OMV524576:OMV524625 OWR524576:OWR524625 PGN524576:PGN524625 PQJ524576:PQJ524625 QAF524576:QAF524625 QKB524576:QKB524625 QTX524576:QTX524625 RDT524576:RDT524625 RNP524576:RNP524625 RXL524576:RXL524625 SHH524576:SHH524625 SRD524576:SRD524625 TAZ524576:TAZ524625 TKV524576:TKV524625 TUR524576:TUR524625 UEN524576:UEN524625 UOJ524576:UOJ524625 UYF524576:UYF524625 VIB524576:VIB524625 VRX524576:VRX524625 WBT524576:WBT524625 WLP524576:WLP524625 WVL524576:WVL524625 D590112:D590161 IZ590112:IZ590161 SV590112:SV590161 ACR590112:ACR590161 AMN590112:AMN590161 AWJ590112:AWJ590161 BGF590112:BGF590161 BQB590112:BQB590161 BZX590112:BZX590161 CJT590112:CJT590161 CTP590112:CTP590161 DDL590112:DDL590161 DNH590112:DNH590161 DXD590112:DXD590161 EGZ590112:EGZ590161 EQV590112:EQV590161 FAR590112:FAR590161 FKN590112:FKN590161 FUJ590112:FUJ590161 GEF590112:GEF590161 GOB590112:GOB590161 GXX590112:GXX590161 HHT590112:HHT590161 HRP590112:HRP590161 IBL590112:IBL590161 ILH590112:ILH590161 IVD590112:IVD590161 JEZ590112:JEZ590161 JOV590112:JOV590161 JYR590112:JYR590161 KIN590112:KIN590161 KSJ590112:KSJ590161 LCF590112:LCF590161 LMB590112:LMB590161 LVX590112:LVX590161 MFT590112:MFT590161 MPP590112:MPP590161 MZL590112:MZL590161 NJH590112:NJH590161 NTD590112:NTD590161 OCZ590112:OCZ590161 OMV590112:OMV590161 OWR590112:OWR590161 PGN590112:PGN590161 PQJ590112:PQJ590161 QAF590112:QAF590161 QKB590112:QKB590161 QTX590112:QTX590161 RDT590112:RDT590161 RNP590112:RNP590161 RXL590112:RXL590161 SHH590112:SHH590161 SRD590112:SRD590161 TAZ590112:TAZ590161 TKV590112:TKV590161 TUR590112:TUR590161 UEN590112:UEN590161 UOJ590112:UOJ590161 UYF590112:UYF590161 VIB590112:VIB590161 VRX590112:VRX590161 WBT590112:WBT590161 WLP590112:WLP590161 WVL590112:WVL590161 D655648:D655697 IZ655648:IZ655697 SV655648:SV655697 ACR655648:ACR655697 AMN655648:AMN655697 AWJ655648:AWJ655697 BGF655648:BGF655697 BQB655648:BQB655697 BZX655648:BZX655697 CJT655648:CJT655697 CTP655648:CTP655697 DDL655648:DDL655697 DNH655648:DNH655697 DXD655648:DXD655697 EGZ655648:EGZ655697 EQV655648:EQV655697 FAR655648:FAR655697 FKN655648:FKN655697 FUJ655648:FUJ655697 GEF655648:GEF655697 GOB655648:GOB655697 GXX655648:GXX655697 HHT655648:HHT655697 HRP655648:HRP655697 IBL655648:IBL655697 ILH655648:ILH655697 IVD655648:IVD655697 JEZ655648:JEZ655697 JOV655648:JOV655697 JYR655648:JYR655697 KIN655648:KIN655697 KSJ655648:KSJ655697 LCF655648:LCF655697 LMB655648:LMB655697 LVX655648:LVX655697 MFT655648:MFT655697 MPP655648:MPP655697 MZL655648:MZL655697 NJH655648:NJH655697 NTD655648:NTD655697 OCZ655648:OCZ655697 OMV655648:OMV655697 OWR655648:OWR655697 PGN655648:PGN655697 PQJ655648:PQJ655697 QAF655648:QAF655697 QKB655648:QKB655697 QTX655648:QTX655697 RDT655648:RDT655697 RNP655648:RNP655697 RXL655648:RXL655697 SHH655648:SHH655697 SRD655648:SRD655697 TAZ655648:TAZ655697 TKV655648:TKV655697 TUR655648:TUR655697 UEN655648:UEN655697 UOJ655648:UOJ655697 UYF655648:UYF655697 VIB655648:VIB655697 VRX655648:VRX655697 WBT655648:WBT655697 WLP655648:WLP655697 WVL655648:WVL655697 D721184:D721233 IZ721184:IZ721233 SV721184:SV721233 ACR721184:ACR721233 AMN721184:AMN721233 AWJ721184:AWJ721233 BGF721184:BGF721233 BQB721184:BQB721233 BZX721184:BZX721233 CJT721184:CJT721233 CTP721184:CTP721233 DDL721184:DDL721233 DNH721184:DNH721233 DXD721184:DXD721233 EGZ721184:EGZ721233 EQV721184:EQV721233 FAR721184:FAR721233 FKN721184:FKN721233 FUJ721184:FUJ721233 GEF721184:GEF721233 GOB721184:GOB721233 GXX721184:GXX721233 HHT721184:HHT721233 HRP721184:HRP721233 IBL721184:IBL721233 ILH721184:ILH721233 IVD721184:IVD721233 JEZ721184:JEZ721233 JOV721184:JOV721233 JYR721184:JYR721233 KIN721184:KIN721233 KSJ721184:KSJ721233 LCF721184:LCF721233 LMB721184:LMB721233 LVX721184:LVX721233 MFT721184:MFT721233 MPP721184:MPP721233 MZL721184:MZL721233 NJH721184:NJH721233 NTD721184:NTD721233 OCZ721184:OCZ721233 OMV721184:OMV721233 OWR721184:OWR721233 PGN721184:PGN721233 PQJ721184:PQJ721233 QAF721184:QAF721233 QKB721184:QKB721233 QTX721184:QTX721233 RDT721184:RDT721233 RNP721184:RNP721233 RXL721184:RXL721233 SHH721184:SHH721233 SRD721184:SRD721233 TAZ721184:TAZ721233 TKV721184:TKV721233 TUR721184:TUR721233 UEN721184:UEN721233 UOJ721184:UOJ721233 UYF721184:UYF721233 VIB721184:VIB721233 VRX721184:VRX721233 WBT721184:WBT721233 WLP721184:WLP721233 WVL721184:WVL721233 D786720:D786769 IZ786720:IZ786769 SV786720:SV786769 ACR786720:ACR786769 AMN786720:AMN786769 AWJ786720:AWJ786769 BGF786720:BGF786769 BQB786720:BQB786769 BZX786720:BZX786769 CJT786720:CJT786769 CTP786720:CTP786769 DDL786720:DDL786769 DNH786720:DNH786769 DXD786720:DXD786769 EGZ786720:EGZ786769 EQV786720:EQV786769 FAR786720:FAR786769 FKN786720:FKN786769 FUJ786720:FUJ786769 GEF786720:GEF786769 GOB786720:GOB786769 GXX786720:GXX786769 HHT786720:HHT786769 HRP786720:HRP786769 IBL786720:IBL786769 ILH786720:ILH786769 IVD786720:IVD786769 JEZ786720:JEZ786769 JOV786720:JOV786769 JYR786720:JYR786769 KIN786720:KIN786769 KSJ786720:KSJ786769 LCF786720:LCF786769 LMB786720:LMB786769 LVX786720:LVX786769 MFT786720:MFT786769 MPP786720:MPP786769 MZL786720:MZL786769 NJH786720:NJH786769 NTD786720:NTD786769 OCZ786720:OCZ786769 OMV786720:OMV786769 OWR786720:OWR786769 PGN786720:PGN786769 PQJ786720:PQJ786769 QAF786720:QAF786769 QKB786720:QKB786769 QTX786720:QTX786769 RDT786720:RDT786769 RNP786720:RNP786769 RXL786720:RXL786769 SHH786720:SHH786769 SRD786720:SRD786769 TAZ786720:TAZ786769 TKV786720:TKV786769 TUR786720:TUR786769 UEN786720:UEN786769 UOJ786720:UOJ786769 UYF786720:UYF786769 VIB786720:VIB786769 VRX786720:VRX786769 WBT786720:WBT786769 WLP786720:WLP786769 WVL786720:WVL786769 D852256:D852305 IZ852256:IZ852305 SV852256:SV852305 ACR852256:ACR852305 AMN852256:AMN852305 AWJ852256:AWJ852305 BGF852256:BGF852305 BQB852256:BQB852305 BZX852256:BZX852305 CJT852256:CJT852305 CTP852256:CTP852305 DDL852256:DDL852305 DNH852256:DNH852305 DXD852256:DXD852305 EGZ852256:EGZ852305 EQV852256:EQV852305 FAR852256:FAR852305 FKN852256:FKN852305 FUJ852256:FUJ852305 GEF852256:GEF852305 GOB852256:GOB852305 GXX852256:GXX852305 HHT852256:HHT852305 HRP852256:HRP852305 IBL852256:IBL852305 ILH852256:ILH852305 IVD852256:IVD852305 JEZ852256:JEZ852305 JOV852256:JOV852305 JYR852256:JYR852305 KIN852256:KIN852305 KSJ852256:KSJ852305 LCF852256:LCF852305 LMB852256:LMB852305 LVX852256:LVX852305 MFT852256:MFT852305 MPP852256:MPP852305 MZL852256:MZL852305 NJH852256:NJH852305 NTD852256:NTD852305 OCZ852256:OCZ852305 OMV852256:OMV852305 OWR852256:OWR852305 PGN852256:PGN852305 PQJ852256:PQJ852305 QAF852256:QAF852305 QKB852256:QKB852305 QTX852256:QTX852305 RDT852256:RDT852305 RNP852256:RNP852305 RXL852256:RXL852305 SHH852256:SHH852305 SRD852256:SRD852305 TAZ852256:TAZ852305 TKV852256:TKV852305 TUR852256:TUR852305 UEN852256:UEN852305 UOJ852256:UOJ852305 UYF852256:UYF852305 VIB852256:VIB852305 VRX852256:VRX852305 WBT852256:WBT852305 WLP852256:WLP852305 WVL852256:WVL852305 D917792:D917841 IZ917792:IZ917841 SV917792:SV917841 ACR917792:ACR917841 AMN917792:AMN917841 AWJ917792:AWJ917841 BGF917792:BGF917841 BQB917792:BQB917841 BZX917792:BZX917841 CJT917792:CJT917841 CTP917792:CTP917841 DDL917792:DDL917841 DNH917792:DNH917841 DXD917792:DXD917841 EGZ917792:EGZ917841 EQV917792:EQV917841 FAR917792:FAR917841 FKN917792:FKN917841 FUJ917792:FUJ917841 GEF917792:GEF917841 GOB917792:GOB917841 GXX917792:GXX917841 HHT917792:HHT917841 HRP917792:HRP917841 IBL917792:IBL917841 ILH917792:ILH917841 IVD917792:IVD917841 JEZ917792:JEZ917841 JOV917792:JOV917841 JYR917792:JYR917841 KIN917792:KIN917841 KSJ917792:KSJ917841 LCF917792:LCF917841 LMB917792:LMB917841 LVX917792:LVX917841 MFT917792:MFT917841 MPP917792:MPP917841 MZL917792:MZL917841 NJH917792:NJH917841 NTD917792:NTD917841 OCZ917792:OCZ917841 OMV917792:OMV917841 OWR917792:OWR917841 PGN917792:PGN917841 PQJ917792:PQJ917841 QAF917792:QAF917841 QKB917792:QKB917841 QTX917792:QTX917841 RDT917792:RDT917841 RNP917792:RNP917841 RXL917792:RXL917841 SHH917792:SHH917841 SRD917792:SRD917841 TAZ917792:TAZ917841 TKV917792:TKV917841 TUR917792:TUR917841 UEN917792:UEN917841 UOJ917792:UOJ917841 UYF917792:UYF917841 VIB917792:VIB917841 VRX917792:VRX917841 WBT917792:WBT917841 WLP917792:WLP917841 WVL917792:WVL917841 D983328:D983377 IZ983328:IZ983377 SV983328:SV983377 ACR983328:ACR983377 AMN983328:AMN983377 AWJ983328:AWJ983377 BGF983328:BGF983377 BQB983328:BQB983377 BZX983328:BZX983377 CJT983328:CJT983377 CTP983328:CTP983377 DDL983328:DDL983377 DNH983328:DNH983377 DXD983328:DXD983377 EGZ983328:EGZ983377 EQV983328:EQV983377 FAR983328:FAR983377 FKN983328:FKN983377 FUJ983328:FUJ983377 GEF983328:GEF983377 GOB983328:GOB983377 GXX983328:GXX983377 HHT983328:HHT983377 HRP983328:HRP983377 IBL983328:IBL983377 ILH983328:ILH983377 IVD983328:IVD983377 JEZ983328:JEZ983377 JOV983328:JOV983377 JYR983328:JYR983377 KIN983328:KIN983377 KSJ983328:KSJ983377 LCF983328:LCF983377 LMB983328:LMB983377 LVX983328:LVX983377 MFT983328:MFT983377 MPP983328:MPP983377 MZL983328:MZL983377 NJH983328:NJH983377 NTD983328:NTD983377 OCZ983328:OCZ983377 OMV983328:OMV983377 OWR983328:OWR983377 PGN983328:PGN983377 PQJ983328:PQJ983377 QAF983328:QAF983377 QKB983328:QKB983377 QTX983328:QTX983377 RDT983328:RDT983377 RNP983328:RNP983377 RXL983328:RXL983377 SHH983328:SHH983377 SRD983328:SRD983377 TAZ983328:TAZ983377 TKV983328:TKV983377 TUR983328:TUR983377 UEN983328:UEN983377 UOJ983328:UOJ983377 UYF983328:UYF983377 VIB983328:VIB983377 VRX983328:VRX983377 WBT983328:WBT983377 WLP983328:WLP983377 WVL983328:WVL983377 D213:D312 JA318:JA367 SW318:SW367 ACS318:ACS367 AMO318:AMO367 AWK318:AWK367 BGG318:BGG367 BQC318:BQC367 BZY318:BZY367 CJU318:CJU367 CTQ318:CTQ367 DDM318:DDM367 DNI318:DNI367 DXE318:DXE367 EHA318:EHA367 EQW318:EQW367 FAS318:FAS367 FKO318:FKO367 FUK318:FUK367 GEG318:GEG367 GOC318:GOC367 GXY318:GXY367 HHU318:HHU367 HRQ318:HRQ367 IBM318:IBM367 ILI318:ILI367 IVE318:IVE367 JFA318:JFA367 JOW318:JOW367 JYS318:JYS367 KIO318:KIO367 KSK318:KSK367 LCG318:LCG367 LMC318:LMC367 LVY318:LVY367 MFU318:MFU367 MPQ318:MPQ367 MZM318:MZM367 NJI318:NJI367 NTE318:NTE367 ODA318:ODA367 OMW318:OMW367 OWS318:OWS367 PGO318:PGO367 PQK318:PQK367 QAG318:QAG367 QKC318:QKC367 QTY318:QTY367 RDU318:RDU367 RNQ318:RNQ367 RXM318:RXM367 SHI318:SHI367 SRE318:SRE367 TBA318:TBA367 TKW318:TKW367 TUS318:TUS367 UEO318:UEO367 UOK318:UOK367 UYG318:UYG367 VIC318:VIC367 VRY318:VRY367 WBU318:WBU367 WLQ318:WLQ367 WVM318:WVM367 E65879:E65903 JA65879:JA65903 SW65879:SW65903 ACS65879:ACS65903 AMO65879:AMO65903 AWK65879:AWK65903 BGG65879:BGG65903 BQC65879:BQC65903 BZY65879:BZY65903 CJU65879:CJU65903 CTQ65879:CTQ65903 DDM65879:DDM65903 DNI65879:DNI65903 DXE65879:DXE65903 EHA65879:EHA65903 EQW65879:EQW65903 FAS65879:FAS65903 FKO65879:FKO65903 FUK65879:FUK65903 GEG65879:GEG65903 GOC65879:GOC65903 GXY65879:GXY65903 HHU65879:HHU65903 HRQ65879:HRQ65903 IBM65879:IBM65903 ILI65879:ILI65903 IVE65879:IVE65903 JFA65879:JFA65903 JOW65879:JOW65903 JYS65879:JYS65903 KIO65879:KIO65903 KSK65879:KSK65903 LCG65879:LCG65903 LMC65879:LMC65903 LVY65879:LVY65903 MFU65879:MFU65903 MPQ65879:MPQ65903 MZM65879:MZM65903 NJI65879:NJI65903 NTE65879:NTE65903 ODA65879:ODA65903 OMW65879:OMW65903 OWS65879:OWS65903 PGO65879:PGO65903 PQK65879:PQK65903 QAG65879:QAG65903 QKC65879:QKC65903 QTY65879:QTY65903 RDU65879:RDU65903 RNQ65879:RNQ65903 RXM65879:RXM65903 SHI65879:SHI65903 SRE65879:SRE65903 TBA65879:TBA65903 TKW65879:TKW65903 TUS65879:TUS65903 UEO65879:UEO65903 UOK65879:UOK65903 UYG65879:UYG65903 VIC65879:VIC65903 VRY65879:VRY65903 WBU65879:WBU65903 WLQ65879:WLQ65903 WVM65879:WVM65903 E131415:E131439 JA131415:JA131439 SW131415:SW131439 ACS131415:ACS131439 AMO131415:AMO131439 AWK131415:AWK131439 BGG131415:BGG131439 BQC131415:BQC131439 BZY131415:BZY131439 CJU131415:CJU131439 CTQ131415:CTQ131439 DDM131415:DDM131439 DNI131415:DNI131439 DXE131415:DXE131439 EHA131415:EHA131439 EQW131415:EQW131439 FAS131415:FAS131439 FKO131415:FKO131439 FUK131415:FUK131439 GEG131415:GEG131439 GOC131415:GOC131439 GXY131415:GXY131439 HHU131415:HHU131439 HRQ131415:HRQ131439 IBM131415:IBM131439 ILI131415:ILI131439 IVE131415:IVE131439 JFA131415:JFA131439 JOW131415:JOW131439 JYS131415:JYS131439 KIO131415:KIO131439 KSK131415:KSK131439 LCG131415:LCG131439 LMC131415:LMC131439 LVY131415:LVY131439 MFU131415:MFU131439 MPQ131415:MPQ131439 MZM131415:MZM131439 NJI131415:NJI131439 NTE131415:NTE131439 ODA131415:ODA131439 OMW131415:OMW131439 OWS131415:OWS131439 PGO131415:PGO131439 PQK131415:PQK131439 QAG131415:QAG131439 QKC131415:QKC131439 QTY131415:QTY131439 RDU131415:RDU131439 RNQ131415:RNQ131439 RXM131415:RXM131439 SHI131415:SHI131439 SRE131415:SRE131439 TBA131415:TBA131439 TKW131415:TKW131439 TUS131415:TUS131439 UEO131415:UEO131439 UOK131415:UOK131439 UYG131415:UYG131439 VIC131415:VIC131439 VRY131415:VRY131439 WBU131415:WBU131439 WLQ131415:WLQ131439 WVM131415:WVM131439 E196951:E196975 JA196951:JA196975 SW196951:SW196975 ACS196951:ACS196975 AMO196951:AMO196975 AWK196951:AWK196975 BGG196951:BGG196975 BQC196951:BQC196975 BZY196951:BZY196975 CJU196951:CJU196975 CTQ196951:CTQ196975 DDM196951:DDM196975 DNI196951:DNI196975 DXE196951:DXE196975 EHA196951:EHA196975 EQW196951:EQW196975 FAS196951:FAS196975 FKO196951:FKO196975 FUK196951:FUK196975 GEG196951:GEG196975 GOC196951:GOC196975 GXY196951:GXY196975 HHU196951:HHU196975 HRQ196951:HRQ196975 IBM196951:IBM196975 ILI196951:ILI196975 IVE196951:IVE196975 JFA196951:JFA196975 JOW196951:JOW196975 JYS196951:JYS196975 KIO196951:KIO196975 KSK196951:KSK196975 LCG196951:LCG196975 LMC196951:LMC196975 LVY196951:LVY196975 MFU196951:MFU196975 MPQ196951:MPQ196975 MZM196951:MZM196975 NJI196951:NJI196975 NTE196951:NTE196975 ODA196951:ODA196975 OMW196951:OMW196975 OWS196951:OWS196975 PGO196951:PGO196975 PQK196951:PQK196975 QAG196951:QAG196975 QKC196951:QKC196975 QTY196951:QTY196975 RDU196951:RDU196975 RNQ196951:RNQ196975 RXM196951:RXM196975 SHI196951:SHI196975 SRE196951:SRE196975 TBA196951:TBA196975 TKW196951:TKW196975 TUS196951:TUS196975 UEO196951:UEO196975 UOK196951:UOK196975 UYG196951:UYG196975 VIC196951:VIC196975 VRY196951:VRY196975 WBU196951:WBU196975 WLQ196951:WLQ196975 WVM196951:WVM196975 E262487:E262511 JA262487:JA262511 SW262487:SW262511 ACS262487:ACS262511 AMO262487:AMO262511 AWK262487:AWK262511 BGG262487:BGG262511 BQC262487:BQC262511 BZY262487:BZY262511 CJU262487:CJU262511 CTQ262487:CTQ262511 DDM262487:DDM262511 DNI262487:DNI262511 DXE262487:DXE262511 EHA262487:EHA262511 EQW262487:EQW262511 FAS262487:FAS262511 FKO262487:FKO262511 FUK262487:FUK262511 GEG262487:GEG262511 GOC262487:GOC262511 GXY262487:GXY262511 HHU262487:HHU262511 HRQ262487:HRQ262511 IBM262487:IBM262511 ILI262487:ILI262511 IVE262487:IVE262511 JFA262487:JFA262511 JOW262487:JOW262511 JYS262487:JYS262511 KIO262487:KIO262511 KSK262487:KSK262511 LCG262487:LCG262511 LMC262487:LMC262511 LVY262487:LVY262511 MFU262487:MFU262511 MPQ262487:MPQ262511 MZM262487:MZM262511 NJI262487:NJI262511 NTE262487:NTE262511 ODA262487:ODA262511 OMW262487:OMW262511 OWS262487:OWS262511 PGO262487:PGO262511 PQK262487:PQK262511 QAG262487:QAG262511 QKC262487:QKC262511 QTY262487:QTY262511 RDU262487:RDU262511 RNQ262487:RNQ262511 RXM262487:RXM262511 SHI262487:SHI262511 SRE262487:SRE262511 TBA262487:TBA262511 TKW262487:TKW262511 TUS262487:TUS262511 UEO262487:UEO262511 UOK262487:UOK262511 UYG262487:UYG262511 VIC262487:VIC262511 VRY262487:VRY262511 WBU262487:WBU262511 WLQ262487:WLQ262511 WVM262487:WVM262511 E328023:E328047 JA328023:JA328047 SW328023:SW328047 ACS328023:ACS328047 AMO328023:AMO328047 AWK328023:AWK328047 BGG328023:BGG328047 BQC328023:BQC328047 BZY328023:BZY328047 CJU328023:CJU328047 CTQ328023:CTQ328047 DDM328023:DDM328047 DNI328023:DNI328047 DXE328023:DXE328047 EHA328023:EHA328047 EQW328023:EQW328047 FAS328023:FAS328047 FKO328023:FKO328047 FUK328023:FUK328047 GEG328023:GEG328047 GOC328023:GOC328047 GXY328023:GXY328047 HHU328023:HHU328047 HRQ328023:HRQ328047 IBM328023:IBM328047 ILI328023:ILI328047 IVE328023:IVE328047 JFA328023:JFA328047 JOW328023:JOW328047 JYS328023:JYS328047 KIO328023:KIO328047 KSK328023:KSK328047 LCG328023:LCG328047 LMC328023:LMC328047 LVY328023:LVY328047 MFU328023:MFU328047 MPQ328023:MPQ328047 MZM328023:MZM328047 NJI328023:NJI328047 NTE328023:NTE328047 ODA328023:ODA328047 OMW328023:OMW328047 OWS328023:OWS328047 PGO328023:PGO328047 PQK328023:PQK328047 QAG328023:QAG328047 QKC328023:QKC328047 QTY328023:QTY328047 RDU328023:RDU328047 RNQ328023:RNQ328047 RXM328023:RXM328047 SHI328023:SHI328047 SRE328023:SRE328047 TBA328023:TBA328047 TKW328023:TKW328047 TUS328023:TUS328047 UEO328023:UEO328047 UOK328023:UOK328047 UYG328023:UYG328047 VIC328023:VIC328047 VRY328023:VRY328047 WBU328023:WBU328047 WLQ328023:WLQ328047 WVM328023:WVM328047 E393559:E393583 JA393559:JA393583 SW393559:SW393583 ACS393559:ACS393583 AMO393559:AMO393583 AWK393559:AWK393583 BGG393559:BGG393583 BQC393559:BQC393583 BZY393559:BZY393583 CJU393559:CJU393583 CTQ393559:CTQ393583 DDM393559:DDM393583 DNI393559:DNI393583 DXE393559:DXE393583 EHA393559:EHA393583 EQW393559:EQW393583 FAS393559:FAS393583 FKO393559:FKO393583 FUK393559:FUK393583 GEG393559:GEG393583 GOC393559:GOC393583 GXY393559:GXY393583 HHU393559:HHU393583 HRQ393559:HRQ393583 IBM393559:IBM393583 ILI393559:ILI393583 IVE393559:IVE393583 JFA393559:JFA393583 JOW393559:JOW393583 JYS393559:JYS393583 KIO393559:KIO393583 KSK393559:KSK393583 LCG393559:LCG393583 LMC393559:LMC393583 LVY393559:LVY393583 MFU393559:MFU393583 MPQ393559:MPQ393583 MZM393559:MZM393583 NJI393559:NJI393583 NTE393559:NTE393583 ODA393559:ODA393583 OMW393559:OMW393583 OWS393559:OWS393583 PGO393559:PGO393583 PQK393559:PQK393583 QAG393559:QAG393583 QKC393559:QKC393583 QTY393559:QTY393583 RDU393559:RDU393583 RNQ393559:RNQ393583 RXM393559:RXM393583 SHI393559:SHI393583 SRE393559:SRE393583 TBA393559:TBA393583 TKW393559:TKW393583 TUS393559:TUS393583 UEO393559:UEO393583 UOK393559:UOK393583 UYG393559:UYG393583 VIC393559:VIC393583 VRY393559:VRY393583 WBU393559:WBU393583 WLQ393559:WLQ393583 WVM393559:WVM393583 E459095:E459119 JA459095:JA459119 SW459095:SW459119 ACS459095:ACS459119 AMO459095:AMO459119 AWK459095:AWK459119 BGG459095:BGG459119 BQC459095:BQC459119 BZY459095:BZY459119 CJU459095:CJU459119 CTQ459095:CTQ459119 DDM459095:DDM459119 DNI459095:DNI459119 DXE459095:DXE459119 EHA459095:EHA459119 EQW459095:EQW459119 FAS459095:FAS459119 FKO459095:FKO459119 FUK459095:FUK459119 GEG459095:GEG459119 GOC459095:GOC459119 GXY459095:GXY459119 HHU459095:HHU459119 HRQ459095:HRQ459119 IBM459095:IBM459119 ILI459095:ILI459119 IVE459095:IVE459119 JFA459095:JFA459119 JOW459095:JOW459119 JYS459095:JYS459119 KIO459095:KIO459119 KSK459095:KSK459119 LCG459095:LCG459119 LMC459095:LMC459119 LVY459095:LVY459119 MFU459095:MFU459119 MPQ459095:MPQ459119 MZM459095:MZM459119 NJI459095:NJI459119 NTE459095:NTE459119 ODA459095:ODA459119 OMW459095:OMW459119 OWS459095:OWS459119 PGO459095:PGO459119 PQK459095:PQK459119 QAG459095:QAG459119 QKC459095:QKC459119 QTY459095:QTY459119 RDU459095:RDU459119 RNQ459095:RNQ459119 RXM459095:RXM459119 SHI459095:SHI459119 SRE459095:SRE459119 TBA459095:TBA459119 TKW459095:TKW459119 TUS459095:TUS459119 UEO459095:UEO459119 UOK459095:UOK459119 UYG459095:UYG459119 VIC459095:VIC459119 VRY459095:VRY459119 WBU459095:WBU459119 WLQ459095:WLQ459119 WVM459095:WVM459119 E524631:E524655 JA524631:JA524655 SW524631:SW524655 ACS524631:ACS524655 AMO524631:AMO524655 AWK524631:AWK524655 BGG524631:BGG524655 BQC524631:BQC524655 BZY524631:BZY524655 CJU524631:CJU524655 CTQ524631:CTQ524655 DDM524631:DDM524655 DNI524631:DNI524655 DXE524631:DXE524655 EHA524631:EHA524655 EQW524631:EQW524655 FAS524631:FAS524655 FKO524631:FKO524655 FUK524631:FUK524655 GEG524631:GEG524655 GOC524631:GOC524655 GXY524631:GXY524655 HHU524631:HHU524655 HRQ524631:HRQ524655 IBM524631:IBM524655 ILI524631:ILI524655 IVE524631:IVE524655 JFA524631:JFA524655 JOW524631:JOW524655 JYS524631:JYS524655 KIO524631:KIO524655 KSK524631:KSK524655 LCG524631:LCG524655 LMC524631:LMC524655 LVY524631:LVY524655 MFU524631:MFU524655 MPQ524631:MPQ524655 MZM524631:MZM524655 NJI524631:NJI524655 NTE524631:NTE524655 ODA524631:ODA524655 OMW524631:OMW524655 OWS524631:OWS524655 PGO524631:PGO524655 PQK524631:PQK524655 QAG524631:QAG524655 QKC524631:QKC524655 QTY524631:QTY524655 RDU524631:RDU524655 RNQ524631:RNQ524655 RXM524631:RXM524655 SHI524631:SHI524655 SRE524631:SRE524655 TBA524631:TBA524655 TKW524631:TKW524655 TUS524631:TUS524655 UEO524631:UEO524655 UOK524631:UOK524655 UYG524631:UYG524655 VIC524631:VIC524655 VRY524631:VRY524655 WBU524631:WBU524655 WLQ524631:WLQ524655 WVM524631:WVM524655 E590167:E590191 JA590167:JA590191 SW590167:SW590191 ACS590167:ACS590191 AMO590167:AMO590191 AWK590167:AWK590191 BGG590167:BGG590191 BQC590167:BQC590191 BZY590167:BZY590191 CJU590167:CJU590191 CTQ590167:CTQ590191 DDM590167:DDM590191 DNI590167:DNI590191 DXE590167:DXE590191 EHA590167:EHA590191 EQW590167:EQW590191 FAS590167:FAS590191 FKO590167:FKO590191 FUK590167:FUK590191 GEG590167:GEG590191 GOC590167:GOC590191 GXY590167:GXY590191 HHU590167:HHU590191 HRQ590167:HRQ590191 IBM590167:IBM590191 ILI590167:ILI590191 IVE590167:IVE590191 JFA590167:JFA590191 JOW590167:JOW590191 JYS590167:JYS590191 KIO590167:KIO590191 KSK590167:KSK590191 LCG590167:LCG590191 LMC590167:LMC590191 LVY590167:LVY590191 MFU590167:MFU590191 MPQ590167:MPQ590191 MZM590167:MZM590191 NJI590167:NJI590191 NTE590167:NTE590191 ODA590167:ODA590191 OMW590167:OMW590191 OWS590167:OWS590191 PGO590167:PGO590191 PQK590167:PQK590191 QAG590167:QAG590191 QKC590167:QKC590191 QTY590167:QTY590191 RDU590167:RDU590191 RNQ590167:RNQ590191 RXM590167:RXM590191 SHI590167:SHI590191 SRE590167:SRE590191 TBA590167:TBA590191 TKW590167:TKW590191 TUS590167:TUS590191 UEO590167:UEO590191 UOK590167:UOK590191 UYG590167:UYG590191 VIC590167:VIC590191 VRY590167:VRY590191 WBU590167:WBU590191 WLQ590167:WLQ590191 WVM590167:WVM590191 E655703:E655727 JA655703:JA655727 SW655703:SW655727 ACS655703:ACS655727 AMO655703:AMO655727 AWK655703:AWK655727 BGG655703:BGG655727 BQC655703:BQC655727 BZY655703:BZY655727 CJU655703:CJU655727 CTQ655703:CTQ655727 DDM655703:DDM655727 DNI655703:DNI655727 DXE655703:DXE655727 EHA655703:EHA655727 EQW655703:EQW655727 FAS655703:FAS655727 FKO655703:FKO655727 FUK655703:FUK655727 GEG655703:GEG655727 GOC655703:GOC655727 GXY655703:GXY655727 HHU655703:HHU655727 HRQ655703:HRQ655727 IBM655703:IBM655727 ILI655703:ILI655727 IVE655703:IVE655727 JFA655703:JFA655727 JOW655703:JOW655727 JYS655703:JYS655727 KIO655703:KIO655727 KSK655703:KSK655727 LCG655703:LCG655727 LMC655703:LMC655727 LVY655703:LVY655727 MFU655703:MFU655727 MPQ655703:MPQ655727 MZM655703:MZM655727 NJI655703:NJI655727 NTE655703:NTE655727 ODA655703:ODA655727 OMW655703:OMW655727 OWS655703:OWS655727 PGO655703:PGO655727 PQK655703:PQK655727 QAG655703:QAG655727 QKC655703:QKC655727 QTY655703:QTY655727 RDU655703:RDU655727 RNQ655703:RNQ655727 RXM655703:RXM655727 SHI655703:SHI655727 SRE655703:SRE655727 TBA655703:TBA655727 TKW655703:TKW655727 TUS655703:TUS655727 UEO655703:UEO655727 UOK655703:UOK655727 UYG655703:UYG655727 VIC655703:VIC655727 VRY655703:VRY655727 WBU655703:WBU655727 WLQ655703:WLQ655727 WVM655703:WVM655727 E721239:E721263 JA721239:JA721263 SW721239:SW721263 ACS721239:ACS721263 AMO721239:AMO721263 AWK721239:AWK721263 BGG721239:BGG721263 BQC721239:BQC721263 BZY721239:BZY721263 CJU721239:CJU721263 CTQ721239:CTQ721263 DDM721239:DDM721263 DNI721239:DNI721263 DXE721239:DXE721263 EHA721239:EHA721263 EQW721239:EQW721263 FAS721239:FAS721263 FKO721239:FKO721263 FUK721239:FUK721263 GEG721239:GEG721263 GOC721239:GOC721263 GXY721239:GXY721263 HHU721239:HHU721263 HRQ721239:HRQ721263 IBM721239:IBM721263 ILI721239:ILI721263 IVE721239:IVE721263 JFA721239:JFA721263 JOW721239:JOW721263 JYS721239:JYS721263 KIO721239:KIO721263 KSK721239:KSK721263 LCG721239:LCG721263 LMC721239:LMC721263 LVY721239:LVY721263 MFU721239:MFU721263 MPQ721239:MPQ721263 MZM721239:MZM721263 NJI721239:NJI721263 NTE721239:NTE721263 ODA721239:ODA721263 OMW721239:OMW721263 OWS721239:OWS721263 PGO721239:PGO721263 PQK721239:PQK721263 QAG721239:QAG721263 QKC721239:QKC721263 QTY721239:QTY721263 RDU721239:RDU721263 RNQ721239:RNQ721263 RXM721239:RXM721263 SHI721239:SHI721263 SRE721239:SRE721263 TBA721239:TBA721263 TKW721239:TKW721263 TUS721239:TUS721263 UEO721239:UEO721263 UOK721239:UOK721263 UYG721239:UYG721263 VIC721239:VIC721263 VRY721239:VRY721263 WBU721239:WBU721263 WLQ721239:WLQ721263 WVM721239:WVM721263 E786775:E786799 JA786775:JA786799 SW786775:SW786799 ACS786775:ACS786799 AMO786775:AMO786799 AWK786775:AWK786799 BGG786775:BGG786799 BQC786775:BQC786799 BZY786775:BZY786799 CJU786775:CJU786799 CTQ786775:CTQ786799 DDM786775:DDM786799 DNI786775:DNI786799 DXE786775:DXE786799 EHA786775:EHA786799 EQW786775:EQW786799 FAS786775:FAS786799 FKO786775:FKO786799 FUK786775:FUK786799 GEG786775:GEG786799 GOC786775:GOC786799 GXY786775:GXY786799 HHU786775:HHU786799 HRQ786775:HRQ786799 IBM786775:IBM786799 ILI786775:ILI786799 IVE786775:IVE786799 JFA786775:JFA786799 JOW786775:JOW786799 JYS786775:JYS786799 KIO786775:KIO786799 KSK786775:KSK786799 LCG786775:LCG786799 LMC786775:LMC786799 LVY786775:LVY786799 MFU786775:MFU786799 MPQ786775:MPQ786799 MZM786775:MZM786799 NJI786775:NJI786799 NTE786775:NTE786799 ODA786775:ODA786799 OMW786775:OMW786799 OWS786775:OWS786799 PGO786775:PGO786799 PQK786775:PQK786799 QAG786775:QAG786799 QKC786775:QKC786799 QTY786775:QTY786799 RDU786775:RDU786799 RNQ786775:RNQ786799 RXM786775:RXM786799 SHI786775:SHI786799 SRE786775:SRE786799 TBA786775:TBA786799 TKW786775:TKW786799 TUS786775:TUS786799 UEO786775:UEO786799 UOK786775:UOK786799 UYG786775:UYG786799 VIC786775:VIC786799 VRY786775:VRY786799 WBU786775:WBU786799 WLQ786775:WLQ786799 WVM786775:WVM786799 E852311:E852335 JA852311:JA852335 SW852311:SW852335 ACS852311:ACS852335 AMO852311:AMO852335 AWK852311:AWK852335 BGG852311:BGG852335 BQC852311:BQC852335 BZY852311:BZY852335 CJU852311:CJU852335 CTQ852311:CTQ852335 DDM852311:DDM852335 DNI852311:DNI852335 DXE852311:DXE852335 EHA852311:EHA852335 EQW852311:EQW852335 FAS852311:FAS852335 FKO852311:FKO852335 FUK852311:FUK852335 GEG852311:GEG852335 GOC852311:GOC852335 GXY852311:GXY852335 HHU852311:HHU852335 HRQ852311:HRQ852335 IBM852311:IBM852335 ILI852311:ILI852335 IVE852311:IVE852335 JFA852311:JFA852335 JOW852311:JOW852335 JYS852311:JYS852335 KIO852311:KIO852335 KSK852311:KSK852335 LCG852311:LCG852335 LMC852311:LMC852335 LVY852311:LVY852335 MFU852311:MFU852335 MPQ852311:MPQ852335 MZM852311:MZM852335 NJI852311:NJI852335 NTE852311:NTE852335 ODA852311:ODA852335 OMW852311:OMW852335 OWS852311:OWS852335 PGO852311:PGO852335 PQK852311:PQK852335 QAG852311:QAG852335 QKC852311:QKC852335 QTY852311:QTY852335 RDU852311:RDU852335 RNQ852311:RNQ852335 RXM852311:RXM852335 SHI852311:SHI852335 SRE852311:SRE852335 TBA852311:TBA852335 TKW852311:TKW852335 TUS852311:TUS852335 UEO852311:UEO852335 UOK852311:UOK852335 UYG852311:UYG852335 VIC852311:VIC852335 VRY852311:VRY852335 WBU852311:WBU852335 WLQ852311:WLQ852335 WVM852311:WVM852335 E917847:E917871 JA917847:JA917871 SW917847:SW917871 ACS917847:ACS917871 AMO917847:AMO917871 AWK917847:AWK917871 BGG917847:BGG917871 BQC917847:BQC917871 BZY917847:BZY917871 CJU917847:CJU917871 CTQ917847:CTQ917871 DDM917847:DDM917871 DNI917847:DNI917871 DXE917847:DXE917871 EHA917847:EHA917871 EQW917847:EQW917871 FAS917847:FAS917871 FKO917847:FKO917871 FUK917847:FUK917871 GEG917847:GEG917871 GOC917847:GOC917871 GXY917847:GXY917871 HHU917847:HHU917871 HRQ917847:HRQ917871 IBM917847:IBM917871 ILI917847:ILI917871 IVE917847:IVE917871 JFA917847:JFA917871 JOW917847:JOW917871 JYS917847:JYS917871 KIO917847:KIO917871 KSK917847:KSK917871 LCG917847:LCG917871 LMC917847:LMC917871 LVY917847:LVY917871 MFU917847:MFU917871 MPQ917847:MPQ917871 MZM917847:MZM917871 NJI917847:NJI917871 NTE917847:NTE917871 ODA917847:ODA917871 OMW917847:OMW917871 OWS917847:OWS917871 PGO917847:PGO917871 PQK917847:PQK917871 QAG917847:QAG917871 QKC917847:QKC917871 QTY917847:QTY917871 RDU917847:RDU917871 RNQ917847:RNQ917871 RXM917847:RXM917871 SHI917847:SHI917871 SRE917847:SRE917871 TBA917847:TBA917871 TKW917847:TKW917871 TUS917847:TUS917871 UEO917847:UEO917871 UOK917847:UOK917871 UYG917847:UYG917871 VIC917847:VIC917871 VRY917847:VRY917871 WBU917847:WBU917871 WLQ917847:WLQ917871 WVM917847:WVM917871 E983383:E983407 JA983383:JA983407 SW983383:SW983407 ACS983383:ACS983407 AMO983383:AMO983407 AWK983383:AWK983407 BGG983383:BGG983407 BQC983383:BQC983407 BZY983383:BZY983407 CJU983383:CJU983407 CTQ983383:CTQ983407 DDM983383:DDM983407 DNI983383:DNI983407 DXE983383:DXE983407 EHA983383:EHA983407 EQW983383:EQW983407 FAS983383:FAS983407 FKO983383:FKO983407 FUK983383:FUK983407 GEG983383:GEG983407 GOC983383:GOC983407 GXY983383:GXY983407 HHU983383:HHU983407 HRQ983383:HRQ983407 IBM983383:IBM983407 ILI983383:ILI983407 IVE983383:IVE983407 JFA983383:JFA983407 JOW983383:JOW983407 JYS983383:JYS983407 KIO983383:KIO983407 KSK983383:KSK983407 LCG983383:LCG983407 LMC983383:LMC983407 LVY983383:LVY983407 MFU983383:MFU983407 MPQ983383:MPQ983407 MZM983383:MZM983407 NJI983383:NJI983407 NTE983383:NTE983407 ODA983383:ODA983407 OMW983383:OMW983407 OWS983383:OWS983407 PGO983383:PGO983407 PQK983383:PQK983407 QAG983383:QAG983407 QKC983383:QKC983407 QTY983383:QTY983407 RDU983383:RDU983407 RNQ983383:RNQ983407 RXM983383:RXM983407 SHI983383:SHI983407 SRE983383:SRE983407 TBA983383:TBA983407 TKW983383:TKW983407 TUS983383:TUS983407 UEO983383:UEO983407 UOK983383:UOK983407 UYG983383:UYG983407 VIC983383:VIC983407 VRY983383:VRY983407 WBU983383:WBU983407 WLQ983383:WLQ983407 E318:E367" xr:uid="{C4C3D27C-1576-4A75-A7B9-BB479F4F44BA}">
      <formula1>75000</formula1>
      <formula2>250000</formula2>
    </dataValidation>
    <dataValidation type="whole" allowBlank="1" showInputMessage="1" showErrorMessage="1" sqref="D33:D207" xr:uid="{DDB4DBB9-FDB0-8549-81BF-FC2629FFFF43}">
      <formula1>217800</formula1>
      <formula2>300000</formula2>
    </dataValidation>
  </dataValidations>
  <pageMargins left="0.7" right="0.7" top="0.75" bottom="0.75" header="0.3" footer="0.3"/>
  <pageSetup scale="76" orientation="portrait" r:id="rId1"/>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2BADE-76CC-42DA-9467-D323F46BC2E2}">
  <dimension ref="A1:BT339"/>
  <sheetViews>
    <sheetView zoomScaleNormal="100" workbookViewId="0">
      <pane ySplit="2" topLeftCell="A3" activePane="bottomLeft" state="frozen"/>
      <selection activeCell="N7" sqref="N7"/>
      <selection pane="bottomLeft" activeCell="E8" sqref="E8"/>
    </sheetView>
  </sheetViews>
  <sheetFormatPr defaultColWidth="11.42578125" defaultRowHeight="12.75" x14ac:dyDescent="0.2"/>
  <cols>
    <col min="1" max="1" width="3.7109375" style="7" customWidth="1"/>
    <col min="2" max="2" width="4" style="7" customWidth="1"/>
    <col min="3" max="3" width="27.140625" style="7" customWidth="1"/>
    <col min="4" max="4" width="10.28515625" style="7" customWidth="1"/>
    <col min="5" max="5" width="9.85546875" style="7" bestFit="1" customWidth="1"/>
    <col min="6" max="6" width="11.42578125" style="7"/>
    <col min="7" max="7" width="15.7109375" style="7" customWidth="1"/>
    <col min="8" max="8" width="2.7109375" style="7" customWidth="1"/>
    <col min="9" max="9" width="10.28515625" style="7" customWidth="1"/>
    <col min="10" max="10" width="2.7109375" style="7" customWidth="1"/>
    <col min="11" max="12" width="11.42578125" style="7"/>
    <col min="13" max="13" width="7.7109375" style="7" customWidth="1"/>
    <col min="14" max="16" width="6.7109375" style="7" customWidth="1"/>
    <col min="17" max="17" width="5.7109375" style="7" customWidth="1"/>
    <col min="18" max="21" width="11.42578125" style="7"/>
    <col min="22" max="22" width="14.7109375" style="7" customWidth="1"/>
    <col min="23" max="55" width="11.42578125" style="152"/>
    <col min="56" max="56" width="7.28515625" style="152" customWidth="1"/>
    <col min="57" max="59" width="11.42578125" style="152"/>
    <col min="60" max="60" width="14" style="152" customWidth="1"/>
    <col min="61" max="61" width="5.42578125" style="152" customWidth="1"/>
    <col min="62" max="62" width="30.85546875" style="152" customWidth="1"/>
    <col min="63" max="63" width="5.28515625" style="152" customWidth="1"/>
    <col min="64" max="64" width="3.28515625" style="152" bestFit="1" customWidth="1"/>
    <col min="65" max="65" width="3.28515625" style="152" customWidth="1"/>
    <col min="66" max="66" width="3.28515625" style="152" bestFit="1" customWidth="1"/>
    <col min="67" max="67" width="4" style="152" bestFit="1" customWidth="1"/>
    <col min="68" max="68" width="8" style="152" customWidth="1"/>
    <col min="69" max="256" width="11.42578125" style="152"/>
    <col min="257" max="257" width="3.7109375" style="152" customWidth="1"/>
    <col min="258" max="258" width="4" style="152" customWidth="1"/>
    <col min="259" max="259" width="27.140625" style="152" customWidth="1"/>
    <col min="260" max="260" width="10.28515625" style="152" customWidth="1"/>
    <col min="261" max="261" width="9.85546875" style="152" bestFit="1" customWidth="1"/>
    <col min="262" max="262" width="11.42578125" style="152"/>
    <col min="263" max="263" width="10.7109375" style="152" customWidth="1"/>
    <col min="264" max="264" width="2.7109375" style="152" customWidth="1"/>
    <col min="265" max="265" width="10.28515625" style="152" customWidth="1"/>
    <col min="266" max="266" width="2.7109375" style="152" customWidth="1"/>
    <col min="267" max="311" width="11.42578125" style="152"/>
    <col min="312" max="312" width="7.28515625" style="152" customWidth="1"/>
    <col min="313" max="315" width="11.42578125" style="152"/>
    <col min="316" max="316" width="14" style="152" customWidth="1"/>
    <col min="317" max="317" width="5.42578125" style="152" customWidth="1"/>
    <col min="318" max="318" width="30.85546875" style="152" customWidth="1"/>
    <col min="319" max="319" width="5.28515625" style="152" customWidth="1"/>
    <col min="320" max="320" width="3.28515625" style="152" bestFit="1" customWidth="1"/>
    <col min="321" max="321" width="3.28515625" style="152" customWidth="1"/>
    <col min="322" max="322" width="3.28515625" style="152" bestFit="1" customWidth="1"/>
    <col min="323" max="323" width="4" style="152" bestFit="1" customWidth="1"/>
    <col min="324" max="324" width="8" style="152" customWidth="1"/>
    <col min="325" max="512" width="11.42578125" style="152"/>
    <col min="513" max="513" width="3.7109375" style="152" customWidth="1"/>
    <col min="514" max="514" width="4" style="152" customWidth="1"/>
    <col min="515" max="515" width="27.140625" style="152" customWidth="1"/>
    <col min="516" max="516" width="10.28515625" style="152" customWidth="1"/>
    <col min="517" max="517" width="9.85546875" style="152" bestFit="1" customWidth="1"/>
    <col min="518" max="518" width="11.42578125" style="152"/>
    <col min="519" max="519" width="10.7109375" style="152" customWidth="1"/>
    <col min="520" max="520" width="2.7109375" style="152" customWidth="1"/>
    <col min="521" max="521" width="10.28515625" style="152" customWidth="1"/>
    <col min="522" max="522" width="2.7109375" style="152" customWidth="1"/>
    <col min="523" max="567" width="11.42578125" style="152"/>
    <col min="568" max="568" width="7.28515625" style="152" customWidth="1"/>
    <col min="569" max="571" width="11.42578125" style="152"/>
    <col min="572" max="572" width="14" style="152" customWidth="1"/>
    <col min="573" max="573" width="5.42578125" style="152" customWidth="1"/>
    <col min="574" max="574" width="30.85546875" style="152" customWidth="1"/>
    <col min="575" max="575" width="5.28515625" style="152" customWidth="1"/>
    <col min="576" max="576" width="3.28515625" style="152" bestFit="1" customWidth="1"/>
    <col min="577" max="577" width="3.28515625" style="152" customWidth="1"/>
    <col min="578" max="578" width="3.28515625" style="152" bestFit="1" customWidth="1"/>
    <col min="579" max="579" width="4" style="152" bestFit="1" customWidth="1"/>
    <col min="580" max="580" width="8" style="152" customWidth="1"/>
    <col min="581" max="768" width="11.42578125" style="152"/>
    <col min="769" max="769" width="3.7109375" style="152" customWidth="1"/>
    <col min="770" max="770" width="4" style="152" customWidth="1"/>
    <col min="771" max="771" width="27.140625" style="152" customWidth="1"/>
    <col min="772" max="772" width="10.28515625" style="152" customWidth="1"/>
    <col min="773" max="773" width="9.85546875" style="152" bestFit="1" customWidth="1"/>
    <col min="774" max="774" width="11.42578125" style="152"/>
    <col min="775" max="775" width="10.7109375" style="152" customWidth="1"/>
    <col min="776" max="776" width="2.7109375" style="152" customWidth="1"/>
    <col min="777" max="777" width="10.28515625" style="152" customWidth="1"/>
    <col min="778" max="778" width="2.7109375" style="152" customWidth="1"/>
    <col min="779" max="823" width="11.42578125" style="152"/>
    <col min="824" max="824" width="7.28515625" style="152" customWidth="1"/>
    <col min="825" max="827" width="11.42578125" style="152"/>
    <col min="828" max="828" width="14" style="152" customWidth="1"/>
    <col min="829" max="829" width="5.42578125" style="152" customWidth="1"/>
    <col min="830" max="830" width="30.85546875" style="152" customWidth="1"/>
    <col min="831" max="831" width="5.28515625" style="152" customWidth="1"/>
    <col min="832" max="832" width="3.28515625" style="152" bestFit="1" customWidth="1"/>
    <col min="833" max="833" width="3.28515625" style="152" customWidth="1"/>
    <col min="834" max="834" width="3.28515625" style="152" bestFit="1" customWidth="1"/>
    <col min="835" max="835" width="4" style="152" bestFit="1" customWidth="1"/>
    <col min="836" max="836" width="8" style="152" customWidth="1"/>
    <col min="837" max="1024" width="11.42578125" style="152"/>
    <col min="1025" max="1025" width="3.7109375" style="152" customWidth="1"/>
    <col min="1026" max="1026" width="4" style="152" customWidth="1"/>
    <col min="1027" max="1027" width="27.140625" style="152" customWidth="1"/>
    <col min="1028" max="1028" width="10.28515625" style="152" customWidth="1"/>
    <col min="1029" max="1029" width="9.85546875" style="152" bestFit="1" customWidth="1"/>
    <col min="1030" max="1030" width="11.42578125" style="152"/>
    <col min="1031" max="1031" width="10.7109375" style="152" customWidth="1"/>
    <col min="1032" max="1032" width="2.7109375" style="152" customWidth="1"/>
    <col min="1033" max="1033" width="10.28515625" style="152" customWidth="1"/>
    <col min="1034" max="1034" width="2.7109375" style="152" customWidth="1"/>
    <col min="1035" max="1079" width="11.42578125" style="152"/>
    <col min="1080" max="1080" width="7.28515625" style="152" customWidth="1"/>
    <col min="1081" max="1083" width="11.42578125" style="152"/>
    <col min="1084" max="1084" width="14" style="152" customWidth="1"/>
    <col min="1085" max="1085" width="5.42578125" style="152" customWidth="1"/>
    <col min="1086" max="1086" width="30.85546875" style="152" customWidth="1"/>
    <col min="1087" max="1087" width="5.28515625" style="152" customWidth="1"/>
    <col min="1088" max="1088" width="3.28515625" style="152" bestFit="1" customWidth="1"/>
    <col min="1089" max="1089" width="3.28515625" style="152" customWidth="1"/>
    <col min="1090" max="1090" width="3.28515625" style="152" bestFit="1" customWidth="1"/>
    <col min="1091" max="1091" width="4" style="152" bestFit="1" customWidth="1"/>
    <col min="1092" max="1092" width="8" style="152" customWidth="1"/>
    <col min="1093" max="1280" width="11.42578125" style="152"/>
    <col min="1281" max="1281" width="3.7109375" style="152" customWidth="1"/>
    <col min="1282" max="1282" width="4" style="152" customWidth="1"/>
    <col min="1283" max="1283" width="27.140625" style="152" customWidth="1"/>
    <col min="1284" max="1284" width="10.28515625" style="152" customWidth="1"/>
    <col min="1285" max="1285" width="9.85546875" style="152" bestFit="1" customWidth="1"/>
    <col min="1286" max="1286" width="11.42578125" style="152"/>
    <col min="1287" max="1287" width="10.7109375" style="152" customWidth="1"/>
    <col min="1288" max="1288" width="2.7109375" style="152" customWidth="1"/>
    <col min="1289" max="1289" width="10.28515625" style="152" customWidth="1"/>
    <col min="1290" max="1290" width="2.7109375" style="152" customWidth="1"/>
    <col min="1291" max="1335" width="11.42578125" style="152"/>
    <col min="1336" max="1336" width="7.28515625" style="152" customWidth="1"/>
    <col min="1337" max="1339" width="11.42578125" style="152"/>
    <col min="1340" max="1340" width="14" style="152" customWidth="1"/>
    <col min="1341" max="1341" width="5.42578125" style="152" customWidth="1"/>
    <col min="1342" max="1342" width="30.85546875" style="152" customWidth="1"/>
    <col min="1343" max="1343" width="5.28515625" style="152" customWidth="1"/>
    <col min="1344" max="1344" width="3.28515625" style="152" bestFit="1" customWidth="1"/>
    <col min="1345" max="1345" width="3.28515625" style="152" customWidth="1"/>
    <col min="1346" max="1346" width="3.28515625" style="152" bestFit="1" customWidth="1"/>
    <col min="1347" max="1347" width="4" style="152" bestFit="1" customWidth="1"/>
    <col min="1348" max="1348" width="8" style="152" customWidth="1"/>
    <col min="1349" max="1536" width="11.42578125" style="152"/>
    <col min="1537" max="1537" width="3.7109375" style="152" customWidth="1"/>
    <col min="1538" max="1538" width="4" style="152" customWidth="1"/>
    <col min="1539" max="1539" width="27.140625" style="152" customWidth="1"/>
    <col min="1540" max="1540" width="10.28515625" style="152" customWidth="1"/>
    <col min="1541" max="1541" width="9.85546875" style="152" bestFit="1" customWidth="1"/>
    <col min="1542" max="1542" width="11.42578125" style="152"/>
    <col min="1543" max="1543" width="10.7109375" style="152" customWidth="1"/>
    <col min="1544" max="1544" width="2.7109375" style="152" customWidth="1"/>
    <col min="1545" max="1545" width="10.28515625" style="152" customWidth="1"/>
    <col min="1546" max="1546" width="2.7109375" style="152" customWidth="1"/>
    <col min="1547" max="1591" width="11.42578125" style="152"/>
    <col min="1592" max="1592" width="7.28515625" style="152" customWidth="1"/>
    <col min="1593" max="1595" width="11.42578125" style="152"/>
    <col min="1596" max="1596" width="14" style="152" customWidth="1"/>
    <col min="1597" max="1597" width="5.42578125" style="152" customWidth="1"/>
    <col min="1598" max="1598" width="30.85546875" style="152" customWidth="1"/>
    <col min="1599" max="1599" width="5.28515625" style="152" customWidth="1"/>
    <col min="1600" max="1600" width="3.28515625" style="152" bestFit="1" customWidth="1"/>
    <col min="1601" max="1601" width="3.28515625" style="152" customWidth="1"/>
    <col min="1602" max="1602" width="3.28515625" style="152" bestFit="1" customWidth="1"/>
    <col min="1603" max="1603" width="4" style="152" bestFit="1" customWidth="1"/>
    <col min="1604" max="1604" width="8" style="152" customWidth="1"/>
    <col min="1605" max="1792" width="11.42578125" style="152"/>
    <col min="1793" max="1793" width="3.7109375" style="152" customWidth="1"/>
    <col min="1794" max="1794" width="4" style="152" customWidth="1"/>
    <col min="1795" max="1795" width="27.140625" style="152" customWidth="1"/>
    <col min="1796" max="1796" width="10.28515625" style="152" customWidth="1"/>
    <col min="1797" max="1797" width="9.85546875" style="152" bestFit="1" customWidth="1"/>
    <col min="1798" max="1798" width="11.42578125" style="152"/>
    <col min="1799" max="1799" width="10.7109375" style="152" customWidth="1"/>
    <col min="1800" max="1800" width="2.7109375" style="152" customWidth="1"/>
    <col min="1801" max="1801" width="10.28515625" style="152" customWidth="1"/>
    <col min="1802" max="1802" width="2.7109375" style="152" customWidth="1"/>
    <col min="1803" max="1847" width="11.42578125" style="152"/>
    <col min="1848" max="1848" width="7.28515625" style="152" customWidth="1"/>
    <col min="1849" max="1851" width="11.42578125" style="152"/>
    <col min="1852" max="1852" width="14" style="152" customWidth="1"/>
    <col min="1853" max="1853" width="5.42578125" style="152" customWidth="1"/>
    <col min="1854" max="1854" width="30.85546875" style="152" customWidth="1"/>
    <col min="1855" max="1855" width="5.28515625" style="152" customWidth="1"/>
    <col min="1856" max="1856" width="3.28515625" style="152" bestFit="1" customWidth="1"/>
    <col min="1857" max="1857" width="3.28515625" style="152" customWidth="1"/>
    <col min="1858" max="1858" width="3.28515625" style="152" bestFit="1" customWidth="1"/>
    <col min="1859" max="1859" width="4" style="152" bestFit="1" customWidth="1"/>
    <col min="1860" max="1860" width="8" style="152" customWidth="1"/>
    <col min="1861" max="2048" width="11.42578125" style="152"/>
    <col min="2049" max="2049" width="3.7109375" style="152" customWidth="1"/>
    <col min="2050" max="2050" width="4" style="152" customWidth="1"/>
    <col min="2051" max="2051" width="27.140625" style="152" customWidth="1"/>
    <col min="2052" max="2052" width="10.28515625" style="152" customWidth="1"/>
    <col min="2053" max="2053" width="9.85546875" style="152" bestFit="1" customWidth="1"/>
    <col min="2054" max="2054" width="11.42578125" style="152"/>
    <col min="2055" max="2055" width="10.7109375" style="152" customWidth="1"/>
    <col min="2056" max="2056" width="2.7109375" style="152" customWidth="1"/>
    <col min="2057" max="2057" width="10.28515625" style="152" customWidth="1"/>
    <col min="2058" max="2058" width="2.7109375" style="152" customWidth="1"/>
    <col min="2059" max="2103" width="11.42578125" style="152"/>
    <col min="2104" max="2104" width="7.28515625" style="152" customWidth="1"/>
    <col min="2105" max="2107" width="11.42578125" style="152"/>
    <col min="2108" max="2108" width="14" style="152" customWidth="1"/>
    <col min="2109" max="2109" width="5.42578125" style="152" customWidth="1"/>
    <col min="2110" max="2110" width="30.85546875" style="152" customWidth="1"/>
    <col min="2111" max="2111" width="5.28515625" style="152" customWidth="1"/>
    <col min="2112" max="2112" width="3.28515625" style="152" bestFit="1" customWidth="1"/>
    <col min="2113" max="2113" width="3.28515625" style="152" customWidth="1"/>
    <col min="2114" max="2114" width="3.28515625" style="152" bestFit="1" customWidth="1"/>
    <col min="2115" max="2115" width="4" style="152" bestFit="1" customWidth="1"/>
    <col min="2116" max="2116" width="8" style="152" customWidth="1"/>
    <col min="2117" max="2304" width="11.42578125" style="152"/>
    <col min="2305" max="2305" width="3.7109375" style="152" customWidth="1"/>
    <col min="2306" max="2306" width="4" style="152" customWidth="1"/>
    <col min="2307" max="2307" width="27.140625" style="152" customWidth="1"/>
    <col min="2308" max="2308" width="10.28515625" style="152" customWidth="1"/>
    <col min="2309" max="2309" width="9.85546875" style="152" bestFit="1" customWidth="1"/>
    <col min="2310" max="2310" width="11.42578125" style="152"/>
    <col min="2311" max="2311" width="10.7109375" style="152" customWidth="1"/>
    <col min="2312" max="2312" width="2.7109375" style="152" customWidth="1"/>
    <col min="2313" max="2313" width="10.28515625" style="152" customWidth="1"/>
    <col min="2314" max="2314" width="2.7109375" style="152" customWidth="1"/>
    <col min="2315" max="2359" width="11.42578125" style="152"/>
    <col min="2360" max="2360" width="7.28515625" style="152" customWidth="1"/>
    <col min="2361" max="2363" width="11.42578125" style="152"/>
    <col min="2364" max="2364" width="14" style="152" customWidth="1"/>
    <col min="2365" max="2365" width="5.42578125" style="152" customWidth="1"/>
    <col min="2366" max="2366" width="30.85546875" style="152" customWidth="1"/>
    <col min="2367" max="2367" width="5.28515625" style="152" customWidth="1"/>
    <col min="2368" max="2368" width="3.28515625" style="152" bestFit="1" customWidth="1"/>
    <col min="2369" max="2369" width="3.28515625" style="152" customWidth="1"/>
    <col min="2370" max="2370" width="3.28515625" style="152" bestFit="1" customWidth="1"/>
    <col min="2371" max="2371" width="4" style="152" bestFit="1" customWidth="1"/>
    <col min="2372" max="2372" width="8" style="152" customWidth="1"/>
    <col min="2373" max="2560" width="11.42578125" style="152"/>
    <col min="2561" max="2561" width="3.7109375" style="152" customWidth="1"/>
    <col min="2562" max="2562" width="4" style="152" customWidth="1"/>
    <col min="2563" max="2563" width="27.140625" style="152" customWidth="1"/>
    <col min="2564" max="2564" width="10.28515625" style="152" customWidth="1"/>
    <col min="2565" max="2565" width="9.85546875" style="152" bestFit="1" customWidth="1"/>
    <col min="2566" max="2566" width="11.42578125" style="152"/>
    <col min="2567" max="2567" width="10.7109375" style="152" customWidth="1"/>
    <col min="2568" max="2568" width="2.7109375" style="152" customWidth="1"/>
    <col min="2569" max="2569" width="10.28515625" style="152" customWidth="1"/>
    <col min="2570" max="2570" width="2.7109375" style="152" customWidth="1"/>
    <col min="2571" max="2615" width="11.42578125" style="152"/>
    <col min="2616" max="2616" width="7.28515625" style="152" customWidth="1"/>
    <col min="2617" max="2619" width="11.42578125" style="152"/>
    <col min="2620" max="2620" width="14" style="152" customWidth="1"/>
    <col min="2621" max="2621" width="5.42578125" style="152" customWidth="1"/>
    <col min="2622" max="2622" width="30.85546875" style="152" customWidth="1"/>
    <col min="2623" max="2623" width="5.28515625" style="152" customWidth="1"/>
    <col min="2624" max="2624" width="3.28515625" style="152" bestFit="1" customWidth="1"/>
    <col min="2625" max="2625" width="3.28515625" style="152" customWidth="1"/>
    <col min="2626" max="2626" width="3.28515625" style="152" bestFit="1" customWidth="1"/>
    <col min="2627" max="2627" width="4" style="152" bestFit="1" customWidth="1"/>
    <col min="2628" max="2628" width="8" style="152" customWidth="1"/>
    <col min="2629" max="2816" width="11.42578125" style="152"/>
    <col min="2817" max="2817" width="3.7109375" style="152" customWidth="1"/>
    <col min="2818" max="2818" width="4" style="152" customWidth="1"/>
    <col min="2819" max="2819" width="27.140625" style="152" customWidth="1"/>
    <col min="2820" max="2820" width="10.28515625" style="152" customWidth="1"/>
    <col min="2821" max="2821" width="9.85546875" style="152" bestFit="1" customWidth="1"/>
    <col min="2822" max="2822" width="11.42578125" style="152"/>
    <col min="2823" max="2823" width="10.7109375" style="152" customWidth="1"/>
    <col min="2824" max="2824" width="2.7109375" style="152" customWidth="1"/>
    <col min="2825" max="2825" width="10.28515625" style="152" customWidth="1"/>
    <col min="2826" max="2826" width="2.7109375" style="152" customWidth="1"/>
    <col min="2827" max="2871" width="11.42578125" style="152"/>
    <col min="2872" max="2872" width="7.28515625" style="152" customWidth="1"/>
    <col min="2873" max="2875" width="11.42578125" style="152"/>
    <col min="2876" max="2876" width="14" style="152" customWidth="1"/>
    <col min="2877" max="2877" width="5.42578125" style="152" customWidth="1"/>
    <col min="2878" max="2878" width="30.85546875" style="152" customWidth="1"/>
    <col min="2879" max="2879" width="5.28515625" style="152" customWidth="1"/>
    <col min="2880" max="2880" width="3.28515625" style="152" bestFit="1" customWidth="1"/>
    <col min="2881" max="2881" width="3.28515625" style="152" customWidth="1"/>
    <col min="2882" max="2882" width="3.28515625" style="152" bestFit="1" customWidth="1"/>
    <col min="2883" max="2883" width="4" style="152" bestFit="1" customWidth="1"/>
    <col min="2884" max="2884" width="8" style="152" customWidth="1"/>
    <col min="2885" max="3072" width="11.42578125" style="152"/>
    <col min="3073" max="3073" width="3.7109375" style="152" customWidth="1"/>
    <col min="3074" max="3074" width="4" style="152" customWidth="1"/>
    <col min="3075" max="3075" width="27.140625" style="152" customWidth="1"/>
    <col min="3076" max="3076" width="10.28515625" style="152" customWidth="1"/>
    <col min="3077" max="3077" width="9.85546875" style="152" bestFit="1" customWidth="1"/>
    <col min="3078" max="3078" width="11.42578125" style="152"/>
    <col min="3079" max="3079" width="10.7109375" style="152" customWidth="1"/>
    <col min="3080" max="3080" width="2.7109375" style="152" customWidth="1"/>
    <col min="3081" max="3081" width="10.28515625" style="152" customWidth="1"/>
    <col min="3082" max="3082" width="2.7109375" style="152" customWidth="1"/>
    <col min="3083" max="3127" width="11.42578125" style="152"/>
    <col min="3128" max="3128" width="7.28515625" style="152" customWidth="1"/>
    <col min="3129" max="3131" width="11.42578125" style="152"/>
    <col min="3132" max="3132" width="14" style="152" customWidth="1"/>
    <col min="3133" max="3133" width="5.42578125" style="152" customWidth="1"/>
    <col min="3134" max="3134" width="30.85546875" style="152" customWidth="1"/>
    <col min="3135" max="3135" width="5.28515625" style="152" customWidth="1"/>
    <col min="3136" max="3136" width="3.28515625" style="152" bestFit="1" customWidth="1"/>
    <col min="3137" max="3137" width="3.28515625" style="152" customWidth="1"/>
    <col min="3138" max="3138" width="3.28515625" style="152" bestFit="1" customWidth="1"/>
    <col min="3139" max="3139" width="4" style="152" bestFit="1" customWidth="1"/>
    <col min="3140" max="3140" width="8" style="152" customWidth="1"/>
    <col min="3141" max="3328" width="11.42578125" style="152"/>
    <col min="3329" max="3329" width="3.7109375" style="152" customWidth="1"/>
    <col min="3330" max="3330" width="4" style="152" customWidth="1"/>
    <col min="3331" max="3331" width="27.140625" style="152" customWidth="1"/>
    <col min="3332" max="3332" width="10.28515625" style="152" customWidth="1"/>
    <col min="3333" max="3333" width="9.85546875" style="152" bestFit="1" customWidth="1"/>
    <col min="3334" max="3334" width="11.42578125" style="152"/>
    <col min="3335" max="3335" width="10.7109375" style="152" customWidth="1"/>
    <col min="3336" max="3336" width="2.7109375" style="152" customWidth="1"/>
    <col min="3337" max="3337" width="10.28515625" style="152" customWidth="1"/>
    <col min="3338" max="3338" width="2.7109375" style="152" customWidth="1"/>
    <col min="3339" max="3383" width="11.42578125" style="152"/>
    <col min="3384" max="3384" width="7.28515625" style="152" customWidth="1"/>
    <col min="3385" max="3387" width="11.42578125" style="152"/>
    <col min="3388" max="3388" width="14" style="152" customWidth="1"/>
    <col min="3389" max="3389" width="5.42578125" style="152" customWidth="1"/>
    <col min="3390" max="3390" width="30.85546875" style="152" customWidth="1"/>
    <col min="3391" max="3391" width="5.28515625" style="152" customWidth="1"/>
    <col min="3392" max="3392" width="3.28515625" style="152" bestFit="1" customWidth="1"/>
    <col min="3393" max="3393" width="3.28515625" style="152" customWidth="1"/>
    <col min="3394" max="3394" width="3.28515625" style="152" bestFit="1" customWidth="1"/>
    <col min="3395" max="3395" width="4" style="152" bestFit="1" customWidth="1"/>
    <col min="3396" max="3396" width="8" style="152" customWidth="1"/>
    <col min="3397" max="3584" width="11.42578125" style="152"/>
    <col min="3585" max="3585" width="3.7109375" style="152" customWidth="1"/>
    <col min="3586" max="3586" width="4" style="152" customWidth="1"/>
    <col min="3587" max="3587" width="27.140625" style="152" customWidth="1"/>
    <col min="3588" max="3588" width="10.28515625" style="152" customWidth="1"/>
    <col min="3589" max="3589" width="9.85546875" style="152" bestFit="1" customWidth="1"/>
    <col min="3590" max="3590" width="11.42578125" style="152"/>
    <col min="3591" max="3591" width="10.7109375" style="152" customWidth="1"/>
    <col min="3592" max="3592" width="2.7109375" style="152" customWidth="1"/>
    <col min="3593" max="3593" width="10.28515625" style="152" customWidth="1"/>
    <col min="3594" max="3594" width="2.7109375" style="152" customWidth="1"/>
    <col min="3595" max="3639" width="11.42578125" style="152"/>
    <col min="3640" max="3640" width="7.28515625" style="152" customWidth="1"/>
    <col min="3641" max="3643" width="11.42578125" style="152"/>
    <col min="3644" max="3644" width="14" style="152" customWidth="1"/>
    <col min="3645" max="3645" width="5.42578125" style="152" customWidth="1"/>
    <col min="3646" max="3646" width="30.85546875" style="152" customWidth="1"/>
    <col min="3647" max="3647" width="5.28515625" style="152" customWidth="1"/>
    <col min="3648" max="3648" width="3.28515625" style="152" bestFit="1" customWidth="1"/>
    <col min="3649" max="3649" width="3.28515625" style="152" customWidth="1"/>
    <col min="3650" max="3650" width="3.28515625" style="152" bestFit="1" customWidth="1"/>
    <col min="3651" max="3651" width="4" style="152" bestFit="1" customWidth="1"/>
    <col min="3652" max="3652" width="8" style="152" customWidth="1"/>
    <col min="3653" max="3840" width="11.42578125" style="152"/>
    <col min="3841" max="3841" width="3.7109375" style="152" customWidth="1"/>
    <col min="3842" max="3842" width="4" style="152" customWidth="1"/>
    <col min="3843" max="3843" width="27.140625" style="152" customWidth="1"/>
    <col min="3844" max="3844" width="10.28515625" style="152" customWidth="1"/>
    <col min="3845" max="3845" width="9.85546875" style="152" bestFit="1" customWidth="1"/>
    <col min="3846" max="3846" width="11.42578125" style="152"/>
    <col min="3847" max="3847" width="10.7109375" style="152" customWidth="1"/>
    <col min="3848" max="3848" width="2.7109375" style="152" customWidth="1"/>
    <col min="3849" max="3849" width="10.28515625" style="152" customWidth="1"/>
    <col min="3850" max="3850" width="2.7109375" style="152" customWidth="1"/>
    <col min="3851" max="3895" width="11.42578125" style="152"/>
    <col min="3896" max="3896" width="7.28515625" style="152" customWidth="1"/>
    <col min="3897" max="3899" width="11.42578125" style="152"/>
    <col min="3900" max="3900" width="14" style="152" customWidth="1"/>
    <col min="3901" max="3901" width="5.42578125" style="152" customWidth="1"/>
    <col min="3902" max="3902" width="30.85546875" style="152" customWidth="1"/>
    <col min="3903" max="3903" width="5.28515625" style="152" customWidth="1"/>
    <col min="3904" max="3904" width="3.28515625" style="152" bestFit="1" customWidth="1"/>
    <col min="3905" max="3905" width="3.28515625" style="152" customWidth="1"/>
    <col min="3906" max="3906" width="3.28515625" style="152" bestFit="1" customWidth="1"/>
    <col min="3907" max="3907" width="4" style="152" bestFit="1" customWidth="1"/>
    <col min="3908" max="3908" width="8" style="152" customWidth="1"/>
    <col min="3909" max="4096" width="11.42578125" style="152"/>
    <col min="4097" max="4097" width="3.7109375" style="152" customWidth="1"/>
    <col min="4098" max="4098" width="4" style="152" customWidth="1"/>
    <col min="4099" max="4099" width="27.140625" style="152" customWidth="1"/>
    <col min="4100" max="4100" width="10.28515625" style="152" customWidth="1"/>
    <col min="4101" max="4101" width="9.85546875" style="152" bestFit="1" customWidth="1"/>
    <col min="4102" max="4102" width="11.42578125" style="152"/>
    <col min="4103" max="4103" width="10.7109375" style="152" customWidth="1"/>
    <col min="4104" max="4104" width="2.7109375" style="152" customWidth="1"/>
    <col min="4105" max="4105" width="10.28515625" style="152" customWidth="1"/>
    <col min="4106" max="4106" width="2.7109375" style="152" customWidth="1"/>
    <col min="4107" max="4151" width="11.42578125" style="152"/>
    <col min="4152" max="4152" width="7.28515625" style="152" customWidth="1"/>
    <col min="4153" max="4155" width="11.42578125" style="152"/>
    <col min="4156" max="4156" width="14" style="152" customWidth="1"/>
    <col min="4157" max="4157" width="5.42578125" style="152" customWidth="1"/>
    <col min="4158" max="4158" width="30.85546875" style="152" customWidth="1"/>
    <col min="4159" max="4159" width="5.28515625" style="152" customWidth="1"/>
    <col min="4160" max="4160" width="3.28515625" style="152" bestFit="1" customWidth="1"/>
    <col min="4161" max="4161" width="3.28515625" style="152" customWidth="1"/>
    <col min="4162" max="4162" width="3.28515625" style="152" bestFit="1" customWidth="1"/>
    <col min="4163" max="4163" width="4" style="152" bestFit="1" customWidth="1"/>
    <col min="4164" max="4164" width="8" style="152" customWidth="1"/>
    <col min="4165" max="4352" width="11.42578125" style="152"/>
    <col min="4353" max="4353" width="3.7109375" style="152" customWidth="1"/>
    <col min="4354" max="4354" width="4" style="152" customWidth="1"/>
    <col min="4355" max="4355" width="27.140625" style="152" customWidth="1"/>
    <col min="4356" max="4356" width="10.28515625" style="152" customWidth="1"/>
    <col min="4357" max="4357" width="9.85546875" style="152" bestFit="1" customWidth="1"/>
    <col min="4358" max="4358" width="11.42578125" style="152"/>
    <col min="4359" max="4359" width="10.7109375" style="152" customWidth="1"/>
    <col min="4360" max="4360" width="2.7109375" style="152" customWidth="1"/>
    <col min="4361" max="4361" width="10.28515625" style="152" customWidth="1"/>
    <col min="4362" max="4362" width="2.7109375" style="152" customWidth="1"/>
    <col min="4363" max="4407" width="11.42578125" style="152"/>
    <col min="4408" max="4408" width="7.28515625" style="152" customWidth="1"/>
    <col min="4409" max="4411" width="11.42578125" style="152"/>
    <col min="4412" max="4412" width="14" style="152" customWidth="1"/>
    <col min="4413" max="4413" width="5.42578125" style="152" customWidth="1"/>
    <col min="4414" max="4414" width="30.85546875" style="152" customWidth="1"/>
    <col min="4415" max="4415" width="5.28515625" style="152" customWidth="1"/>
    <col min="4416" max="4416" width="3.28515625" style="152" bestFit="1" customWidth="1"/>
    <col min="4417" max="4417" width="3.28515625" style="152" customWidth="1"/>
    <col min="4418" max="4418" width="3.28515625" style="152" bestFit="1" customWidth="1"/>
    <col min="4419" max="4419" width="4" style="152" bestFit="1" customWidth="1"/>
    <col min="4420" max="4420" width="8" style="152" customWidth="1"/>
    <col min="4421" max="4608" width="11.42578125" style="152"/>
    <col min="4609" max="4609" width="3.7109375" style="152" customWidth="1"/>
    <col min="4610" max="4610" width="4" style="152" customWidth="1"/>
    <col min="4611" max="4611" width="27.140625" style="152" customWidth="1"/>
    <col min="4612" max="4612" width="10.28515625" style="152" customWidth="1"/>
    <col min="4613" max="4613" width="9.85546875" style="152" bestFit="1" customWidth="1"/>
    <col min="4614" max="4614" width="11.42578125" style="152"/>
    <col min="4615" max="4615" width="10.7109375" style="152" customWidth="1"/>
    <col min="4616" max="4616" width="2.7109375" style="152" customWidth="1"/>
    <col min="4617" max="4617" width="10.28515625" style="152" customWidth="1"/>
    <col min="4618" max="4618" width="2.7109375" style="152" customWidth="1"/>
    <col min="4619" max="4663" width="11.42578125" style="152"/>
    <col min="4664" max="4664" width="7.28515625" style="152" customWidth="1"/>
    <col min="4665" max="4667" width="11.42578125" style="152"/>
    <col min="4668" max="4668" width="14" style="152" customWidth="1"/>
    <col min="4669" max="4669" width="5.42578125" style="152" customWidth="1"/>
    <col min="4670" max="4670" width="30.85546875" style="152" customWidth="1"/>
    <col min="4671" max="4671" width="5.28515625" style="152" customWidth="1"/>
    <col min="4672" max="4672" width="3.28515625" style="152" bestFit="1" customWidth="1"/>
    <col min="4673" max="4673" width="3.28515625" style="152" customWidth="1"/>
    <col min="4674" max="4674" width="3.28515625" style="152" bestFit="1" customWidth="1"/>
    <col min="4675" max="4675" width="4" style="152" bestFit="1" customWidth="1"/>
    <col min="4676" max="4676" width="8" style="152" customWidth="1"/>
    <col min="4677" max="4864" width="11.42578125" style="152"/>
    <col min="4865" max="4865" width="3.7109375" style="152" customWidth="1"/>
    <col min="4866" max="4866" width="4" style="152" customWidth="1"/>
    <col min="4867" max="4867" width="27.140625" style="152" customWidth="1"/>
    <col min="4868" max="4868" width="10.28515625" style="152" customWidth="1"/>
    <col min="4869" max="4869" width="9.85546875" style="152" bestFit="1" customWidth="1"/>
    <col min="4870" max="4870" width="11.42578125" style="152"/>
    <col min="4871" max="4871" width="10.7109375" style="152" customWidth="1"/>
    <col min="4872" max="4872" width="2.7109375" style="152" customWidth="1"/>
    <col min="4873" max="4873" width="10.28515625" style="152" customWidth="1"/>
    <col min="4874" max="4874" width="2.7109375" style="152" customWidth="1"/>
    <col min="4875" max="4919" width="11.42578125" style="152"/>
    <col min="4920" max="4920" width="7.28515625" style="152" customWidth="1"/>
    <col min="4921" max="4923" width="11.42578125" style="152"/>
    <col min="4924" max="4924" width="14" style="152" customWidth="1"/>
    <col min="4925" max="4925" width="5.42578125" style="152" customWidth="1"/>
    <col min="4926" max="4926" width="30.85546875" style="152" customWidth="1"/>
    <col min="4927" max="4927" width="5.28515625" style="152" customWidth="1"/>
    <col min="4928" max="4928" width="3.28515625" style="152" bestFit="1" customWidth="1"/>
    <col min="4929" max="4929" width="3.28515625" style="152" customWidth="1"/>
    <col min="4930" max="4930" width="3.28515625" style="152" bestFit="1" customWidth="1"/>
    <col min="4931" max="4931" width="4" style="152" bestFit="1" customWidth="1"/>
    <col min="4932" max="4932" width="8" style="152" customWidth="1"/>
    <col min="4933" max="5120" width="11.42578125" style="152"/>
    <col min="5121" max="5121" width="3.7109375" style="152" customWidth="1"/>
    <col min="5122" max="5122" width="4" style="152" customWidth="1"/>
    <col min="5123" max="5123" width="27.140625" style="152" customWidth="1"/>
    <col min="5124" max="5124" width="10.28515625" style="152" customWidth="1"/>
    <col min="5125" max="5125" width="9.85546875" style="152" bestFit="1" customWidth="1"/>
    <col min="5126" max="5126" width="11.42578125" style="152"/>
    <col min="5127" max="5127" width="10.7109375" style="152" customWidth="1"/>
    <col min="5128" max="5128" width="2.7109375" style="152" customWidth="1"/>
    <col min="5129" max="5129" width="10.28515625" style="152" customWidth="1"/>
    <col min="5130" max="5130" width="2.7109375" style="152" customWidth="1"/>
    <col min="5131" max="5175" width="11.42578125" style="152"/>
    <col min="5176" max="5176" width="7.28515625" style="152" customWidth="1"/>
    <col min="5177" max="5179" width="11.42578125" style="152"/>
    <col min="5180" max="5180" width="14" style="152" customWidth="1"/>
    <col min="5181" max="5181" width="5.42578125" style="152" customWidth="1"/>
    <col min="5182" max="5182" width="30.85546875" style="152" customWidth="1"/>
    <col min="5183" max="5183" width="5.28515625" style="152" customWidth="1"/>
    <col min="5184" max="5184" width="3.28515625" style="152" bestFit="1" customWidth="1"/>
    <col min="5185" max="5185" width="3.28515625" style="152" customWidth="1"/>
    <col min="5186" max="5186" width="3.28515625" style="152" bestFit="1" customWidth="1"/>
    <col min="5187" max="5187" width="4" style="152" bestFit="1" customWidth="1"/>
    <col min="5188" max="5188" width="8" style="152" customWidth="1"/>
    <col min="5189" max="5376" width="11.42578125" style="152"/>
    <col min="5377" max="5377" width="3.7109375" style="152" customWidth="1"/>
    <col min="5378" max="5378" width="4" style="152" customWidth="1"/>
    <col min="5379" max="5379" width="27.140625" style="152" customWidth="1"/>
    <col min="5380" max="5380" width="10.28515625" style="152" customWidth="1"/>
    <col min="5381" max="5381" width="9.85546875" style="152" bestFit="1" customWidth="1"/>
    <col min="5382" max="5382" width="11.42578125" style="152"/>
    <col min="5383" max="5383" width="10.7109375" style="152" customWidth="1"/>
    <col min="5384" max="5384" width="2.7109375" style="152" customWidth="1"/>
    <col min="5385" max="5385" width="10.28515625" style="152" customWidth="1"/>
    <col min="5386" max="5386" width="2.7109375" style="152" customWidth="1"/>
    <col min="5387" max="5431" width="11.42578125" style="152"/>
    <col min="5432" max="5432" width="7.28515625" style="152" customWidth="1"/>
    <col min="5433" max="5435" width="11.42578125" style="152"/>
    <col min="5436" max="5436" width="14" style="152" customWidth="1"/>
    <col min="5437" max="5437" width="5.42578125" style="152" customWidth="1"/>
    <col min="5438" max="5438" width="30.85546875" style="152" customWidth="1"/>
    <col min="5439" max="5439" width="5.28515625" style="152" customWidth="1"/>
    <col min="5440" max="5440" width="3.28515625" style="152" bestFit="1" customWidth="1"/>
    <col min="5441" max="5441" width="3.28515625" style="152" customWidth="1"/>
    <col min="5442" max="5442" width="3.28515625" style="152" bestFit="1" customWidth="1"/>
    <col min="5443" max="5443" width="4" style="152" bestFit="1" customWidth="1"/>
    <col min="5444" max="5444" width="8" style="152" customWidth="1"/>
    <col min="5445" max="5632" width="11.42578125" style="152"/>
    <col min="5633" max="5633" width="3.7109375" style="152" customWidth="1"/>
    <col min="5634" max="5634" width="4" style="152" customWidth="1"/>
    <col min="5635" max="5635" width="27.140625" style="152" customWidth="1"/>
    <col min="5636" max="5636" width="10.28515625" style="152" customWidth="1"/>
    <col min="5637" max="5637" width="9.85546875" style="152" bestFit="1" customWidth="1"/>
    <col min="5638" max="5638" width="11.42578125" style="152"/>
    <col min="5639" max="5639" width="10.7109375" style="152" customWidth="1"/>
    <col min="5640" max="5640" width="2.7109375" style="152" customWidth="1"/>
    <col min="5641" max="5641" width="10.28515625" style="152" customWidth="1"/>
    <col min="5642" max="5642" width="2.7109375" style="152" customWidth="1"/>
    <col min="5643" max="5687" width="11.42578125" style="152"/>
    <col min="5688" max="5688" width="7.28515625" style="152" customWidth="1"/>
    <col min="5689" max="5691" width="11.42578125" style="152"/>
    <col min="5692" max="5692" width="14" style="152" customWidth="1"/>
    <col min="5693" max="5693" width="5.42578125" style="152" customWidth="1"/>
    <col min="5694" max="5694" width="30.85546875" style="152" customWidth="1"/>
    <col min="5695" max="5695" width="5.28515625" style="152" customWidth="1"/>
    <col min="5696" max="5696" width="3.28515625" style="152" bestFit="1" customWidth="1"/>
    <col min="5697" max="5697" width="3.28515625" style="152" customWidth="1"/>
    <col min="5698" max="5698" width="3.28515625" style="152" bestFit="1" customWidth="1"/>
    <col min="5699" max="5699" width="4" style="152" bestFit="1" customWidth="1"/>
    <col min="5700" max="5700" width="8" style="152" customWidth="1"/>
    <col min="5701" max="5888" width="11.42578125" style="152"/>
    <col min="5889" max="5889" width="3.7109375" style="152" customWidth="1"/>
    <col min="5890" max="5890" width="4" style="152" customWidth="1"/>
    <col min="5891" max="5891" width="27.140625" style="152" customWidth="1"/>
    <col min="5892" max="5892" width="10.28515625" style="152" customWidth="1"/>
    <col min="5893" max="5893" width="9.85546875" style="152" bestFit="1" customWidth="1"/>
    <col min="5894" max="5894" width="11.42578125" style="152"/>
    <col min="5895" max="5895" width="10.7109375" style="152" customWidth="1"/>
    <col min="5896" max="5896" width="2.7109375" style="152" customWidth="1"/>
    <col min="5897" max="5897" width="10.28515625" style="152" customWidth="1"/>
    <col min="5898" max="5898" width="2.7109375" style="152" customWidth="1"/>
    <col min="5899" max="5943" width="11.42578125" style="152"/>
    <col min="5944" max="5944" width="7.28515625" style="152" customWidth="1"/>
    <col min="5945" max="5947" width="11.42578125" style="152"/>
    <col min="5948" max="5948" width="14" style="152" customWidth="1"/>
    <col min="5949" max="5949" width="5.42578125" style="152" customWidth="1"/>
    <col min="5950" max="5950" width="30.85546875" style="152" customWidth="1"/>
    <col min="5951" max="5951" width="5.28515625" style="152" customWidth="1"/>
    <col min="5952" max="5952" width="3.28515625" style="152" bestFit="1" customWidth="1"/>
    <col min="5953" max="5953" width="3.28515625" style="152" customWidth="1"/>
    <col min="5954" max="5954" width="3.28515625" style="152" bestFit="1" customWidth="1"/>
    <col min="5955" max="5955" width="4" style="152" bestFit="1" customWidth="1"/>
    <col min="5956" max="5956" width="8" style="152" customWidth="1"/>
    <col min="5957" max="6144" width="11.42578125" style="152"/>
    <col min="6145" max="6145" width="3.7109375" style="152" customWidth="1"/>
    <col min="6146" max="6146" width="4" style="152" customWidth="1"/>
    <col min="6147" max="6147" width="27.140625" style="152" customWidth="1"/>
    <col min="6148" max="6148" width="10.28515625" style="152" customWidth="1"/>
    <col min="6149" max="6149" width="9.85546875" style="152" bestFit="1" customWidth="1"/>
    <col min="6150" max="6150" width="11.42578125" style="152"/>
    <col min="6151" max="6151" width="10.7109375" style="152" customWidth="1"/>
    <col min="6152" max="6152" width="2.7109375" style="152" customWidth="1"/>
    <col min="6153" max="6153" width="10.28515625" style="152" customWidth="1"/>
    <col min="6154" max="6154" width="2.7109375" style="152" customWidth="1"/>
    <col min="6155" max="6199" width="11.42578125" style="152"/>
    <col min="6200" max="6200" width="7.28515625" style="152" customWidth="1"/>
    <col min="6201" max="6203" width="11.42578125" style="152"/>
    <col min="6204" max="6204" width="14" style="152" customWidth="1"/>
    <col min="6205" max="6205" width="5.42578125" style="152" customWidth="1"/>
    <col min="6206" max="6206" width="30.85546875" style="152" customWidth="1"/>
    <col min="6207" max="6207" width="5.28515625" style="152" customWidth="1"/>
    <col min="6208" max="6208" width="3.28515625" style="152" bestFit="1" customWidth="1"/>
    <col min="6209" max="6209" width="3.28515625" style="152" customWidth="1"/>
    <col min="6210" max="6210" width="3.28515625" style="152" bestFit="1" customWidth="1"/>
    <col min="6211" max="6211" width="4" style="152" bestFit="1" customWidth="1"/>
    <col min="6212" max="6212" width="8" style="152" customWidth="1"/>
    <col min="6213" max="6400" width="11.42578125" style="152"/>
    <col min="6401" max="6401" width="3.7109375" style="152" customWidth="1"/>
    <col min="6402" max="6402" width="4" style="152" customWidth="1"/>
    <col min="6403" max="6403" width="27.140625" style="152" customWidth="1"/>
    <col min="6404" max="6404" width="10.28515625" style="152" customWidth="1"/>
    <col min="6405" max="6405" width="9.85546875" style="152" bestFit="1" customWidth="1"/>
    <col min="6406" max="6406" width="11.42578125" style="152"/>
    <col min="6407" max="6407" width="10.7109375" style="152" customWidth="1"/>
    <col min="6408" max="6408" width="2.7109375" style="152" customWidth="1"/>
    <col min="6409" max="6409" width="10.28515625" style="152" customWidth="1"/>
    <col min="6410" max="6410" width="2.7109375" style="152" customWidth="1"/>
    <col min="6411" max="6455" width="11.42578125" style="152"/>
    <col min="6456" max="6456" width="7.28515625" style="152" customWidth="1"/>
    <col min="6457" max="6459" width="11.42578125" style="152"/>
    <col min="6460" max="6460" width="14" style="152" customWidth="1"/>
    <col min="6461" max="6461" width="5.42578125" style="152" customWidth="1"/>
    <col min="6462" max="6462" width="30.85546875" style="152" customWidth="1"/>
    <col min="6463" max="6463" width="5.28515625" style="152" customWidth="1"/>
    <col min="6464" max="6464" width="3.28515625" style="152" bestFit="1" customWidth="1"/>
    <col min="6465" max="6465" width="3.28515625" style="152" customWidth="1"/>
    <col min="6466" max="6466" width="3.28515625" style="152" bestFit="1" customWidth="1"/>
    <col min="6467" max="6467" width="4" style="152" bestFit="1" customWidth="1"/>
    <col min="6468" max="6468" width="8" style="152" customWidth="1"/>
    <col min="6469" max="6656" width="11.42578125" style="152"/>
    <col min="6657" max="6657" width="3.7109375" style="152" customWidth="1"/>
    <col min="6658" max="6658" width="4" style="152" customWidth="1"/>
    <col min="6659" max="6659" width="27.140625" style="152" customWidth="1"/>
    <col min="6660" max="6660" width="10.28515625" style="152" customWidth="1"/>
    <col min="6661" max="6661" width="9.85546875" style="152" bestFit="1" customWidth="1"/>
    <col min="6662" max="6662" width="11.42578125" style="152"/>
    <col min="6663" max="6663" width="10.7109375" style="152" customWidth="1"/>
    <col min="6664" max="6664" width="2.7109375" style="152" customWidth="1"/>
    <col min="6665" max="6665" width="10.28515625" style="152" customWidth="1"/>
    <col min="6666" max="6666" width="2.7109375" style="152" customWidth="1"/>
    <col min="6667" max="6711" width="11.42578125" style="152"/>
    <col min="6712" max="6712" width="7.28515625" style="152" customWidth="1"/>
    <col min="6713" max="6715" width="11.42578125" style="152"/>
    <col min="6716" max="6716" width="14" style="152" customWidth="1"/>
    <col min="6717" max="6717" width="5.42578125" style="152" customWidth="1"/>
    <col min="6718" max="6718" width="30.85546875" style="152" customWidth="1"/>
    <col min="6719" max="6719" width="5.28515625" style="152" customWidth="1"/>
    <col min="6720" max="6720" width="3.28515625" style="152" bestFit="1" customWidth="1"/>
    <col min="6721" max="6721" width="3.28515625" style="152" customWidth="1"/>
    <col min="6722" max="6722" width="3.28515625" style="152" bestFit="1" customWidth="1"/>
    <col min="6723" max="6723" width="4" style="152" bestFit="1" customWidth="1"/>
    <col min="6724" max="6724" width="8" style="152" customWidth="1"/>
    <col min="6725" max="6912" width="11.42578125" style="152"/>
    <col min="6913" max="6913" width="3.7109375" style="152" customWidth="1"/>
    <col min="6914" max="6914" width="4" style="152" customWidth="1"/>
    <col min="6915" max="6915" width="27.140625" style="152" customWidth="1"/>
    <col min="6916" max="6916" width="10.28515625" style="152" customWidth="1"/>
    <col min="6917" max="6917" width="9.85546875" style="152" bestFit="1" customWidth="1"/>
    <col min="6918" max="6918" width="11.42578125" style="152"/>
    <col min="6919" max="6919" width="10.7109375" style="152" customWidth="1"/>
    <col min="6920" max="6920" width="2.7109375" style="152" customWidth="1"/>
    <col min="6921" max="6921" width="10.28515625" style="152" customWidth="1"/>
    <col min="6922" max="6922" width="2.7109375" style="152" customWidth="1"/>
    <col min="6923" max="6967" width="11.42578125" style="152"/>
    <col min="6968" max="6968" width="7.28515625" style="152" customWidth="1"/>
    <col min="6969" max="6971" width="11.42578125" style="152"/>
    <col min="6972" max="6972" width="14" style="152" customWidth="1"/>
    <col min="6973" max="6973" width="5.42578125" style="152" customWidth="1"/>
    <col min="6974" max="6974" width="30.85546875" style="152" customWidth="1"/>
    <col min="6975" max="6975" width="5.28515625" style="152" customWidth="1"/>
    <col min="6976" max="6976" width="3.28515625" style="152" bestFit="1" customWidth="1"/>
    <col min="6977" max="6977" width="3.28515625" style="152" customWidth="1"/>
    <col min="6978" max="6978" width="3.28515625" style="152" bestFit="1" customWidth="1"/>
    <col min="6979" max="6979" width="4" style="152" bestFit="1" customWidth="1"/>
    <col min="6980" max="6980" width="8" style="152" customWidth="1"/>
    <col min="6981" max="7168" width="11.42578125" style="152"/>
    <col min="7169" max="7169" width="3.7109375" style="152" customWidth="1"/>
    <col min="7170" max="7170" width="4" style="152" customWidth="1"/>
    <col min="7171" max="7171" width="27.140625" style="152" customWidth="1"/>
    <col min="7172" max="7172" width="10.28515625" style="152" customWidth="1"/>
    <col min="7173" max="7173" width="9.85546875" style="152" bestFit="1" customWidth="1"/>
    <col min="7174" max="7174" width="11.42578125" style="152"/>
    <col min="7175" max="7175" width="10.7109375" style="152" customWidth="1"/>
    <col min="7176" max="7176" width="2.7109375" style="152" customWidth="1"/>
    <col min="7177" max="7177" width="10.28515625" style="152" customWidth="1"/>
    <col min="7178" max="7178" width="2.7109375" style="152" customWidth="1"/>
    <col min="7179" max="7223" width="11.42578125" style="152"/>
    <col min="7224" max="7224" width="7.28515625" style="152" customWidth="1"/>
    <col min="7225" max="7227" width="11.42578125" style="152"/>
    <col min="7228" max="7228" width="14" style="152" customWidth="1"/>
    <col min="7229" max="7229" width="5.42578125" style="152" customWidth="1"/>
    <col min="7230" max="7230" width="30.85546875" style="152" customWidth="1"/>
    <col min="7231" max="7231" width="5.28515625" style="152" customWidth="1"/>
    <col min="7232" max="7232" width="3.28515625" style="152" bestFit="1" customWidth="1"/>
    <col min="7233" max="7233" width="3.28515625" style="152" customWidth="1"/>
    <col min="7234" max="7234" width="3.28515625" style="152" bestFit="1" customWidth="1"/>
    <col min="7235" max="7235" width="4" style="152" bestFit="1" customWidth="1"/>
    <col min="7236" max="7236" width="8" style="152" customWidth="1"/>
    <col min="7237" max="7424" width="11.42578125" style="152"/>
    <col min="7425" max="7425" width="3.7109375" style="152" customWidth="1"/>
    <col min="7426" max="7426" width="4" style="152" customWidth="1"/>
    <col min="7427" max="7427" width="27.140625" style="152" customWidth="1"/>
    <col min="7428" max="7428" width="10.28515625" style="152" customWidth="1"/>
    <col min="7429" max="7429" width="9.85546875" style="152" bestFit="1" customWidth="1"/>
    <col min="7430" max="7430" width="11.42578125" style="152"/>
    <col min="7431" max="7431" width="10.7109375" style="152" customWidth="1"/>
    <col min="7432" max="7432" width="2.7109375" style="152" customWidth="1"/>
    <col min="7433" max="7433" width="10.28515625" style="152" customWidth="1"/>
    <col min="7434" max="7434" width="2.7109375" style="152" customWidth="1"/>
    <col min="7435" max="7479" width="11.42578125" style="152"/>
    <col min="7480" max="7480" width="7.28515625" style="152" customWidth="1"/>
    <col min="7481" max="7483" width="11.42578125" style="152"/>
    <col min="7484" max="7484" width="14" style="152" customWidth="1"/>
    <col min="7485" max="7485" width="5.42578125" style="152" customWidth="1"/>
    <col min="7486" max="7486" width="30.85546875" style="152" customWidth="1"/>
    <col min="7487" max="7487" width="5.28515625" style="152" customWidth="1"/>
    <col min="7488" max="7488" width="3.28515625" style="152" bestFit="1" customWidth="1"/>
    <col min="7489" max="7489" width="3.28515625" style="152" customWidth="1"/>
    <col min="7490" max="7490" width="3.28515625" style="152" bestFit="1" customWidth="1"/>
    <col min="7491" max="7491" width="4" style="152" bestFit="1" customWidth="1"/>
    <col min="7492" max="7492" width="8" style="152" customWidth="1"/>
    <col min="7493" max="7680" width="11.42578125" style="152"/>
    <col min="7681" max="7681" width="3.7109375" style="152" customWidth="1"/>
    <col min="7682" max="7682" width="4" style="152" customWidth="1"/>
    <col min="7683" max="7683" width="27.140625" style="152" customWidth="1"/>
    <col min="7684" max="7684" width="10.28515625" style="152" customWidth="1"/>
    <col min="7685" max="7685" width="9.85546875" style="152" bestFit="1" customWidth="1"/>
    <col min="7686" max="7686" width="11.42578125" style="152"/>
    <col min="7687" max="7687" width="10.7109375" style="152" customWidth="1"/>
    <col min="7688" max="7688" width="2.7109375" style="152" customWidth="1"/>
    <col min="7689" max="7689" width="10.28515625" style="152" customWidth="1"/>
    <col min="7690" max="7690" width="2.7109375" style="152" customWidth="1"/>
    <col min="7691" max="7735" width="11.42578125" style="152"/>
    <col min="7736" max="7736" width="7.28515625" style="152" customWidth="1"/>
    <col min="7737" max="7739" width="11.42578125" style="152"/>
    <col min="7740" max="7740" width="14" style="152" customWidth="1"/>
    <col min="7741" max="7741" width="5.42578125" style="152" customWidth="1"/>
    <col min="7742" max="7742" width="30.85546875" style="152" customWidth="1"/>
    <col min="7743" max="7743" width="5.28515625" style="152" customWidth="1"/>
    <col min="7744" max="7744" width="3.28515625" style="152" bestFit="1" customWidth="1"/>
    <col min="7745" max="7745" width="3.28515625" style="152" customWidth="1"/>
    <col min="7746" max="7746" width="3.28515625" style="152" bestFit="1" customWidth="1"/>
    <col min="7747" max="7747" width="4" style="152" bestFit="1" customWidth="1"/>
    <col min="7748" max="7748" width="8" style="152" customWidth="1"/>
    <col min="7749" max="7936" width="11.42578125" style="152"/>
    <col min="7937" max="7937" width="3.7109375" style="152" customWidth="1"/>
    <col min="7938" max="7938" width="4" style="152" customWidth="1"/>
    <col min="7939" max="7939" width="27.140625" style="152" customWidth="1"/>
    <col min="7940" max="7940" width="10.28515625" style="152" customWidth="1"/>
    <col min="7941" max="7941" width="9.85546875" style="152" bestFit="1" customWidth="1"/>
    <col min="7942" max="7942" width="11.42578125" style="152"/>
    <col min="7943" max="7943" width="10.7109375" style="152" customWidth="1"/>
    <col min="7944" max="7944" width="2.7109375" style="152" customWidth="1"/>
    <col min="7945" max="7945" width="10.28515625" style="152" customWidth="1"/>
    <col min="7946" max="7946" width="2.7109375" style="152" customWidth="1"/>
    <col min="7947" max="7991" width="11.42578125" style="152"/>
    <col min="7992" max="7992" width="7.28515625" style="152" customWidth="1"/>
    <col min="7993" max="7995" width="11.42578125" style="152"/>
    <col min="7996" max="7996" width="14" style="152" customWidth="1"/>
    <col min="7997" max="7997" width="5.42578125" style="152" customWidth="1"/>
    <col min="7998" max="7998" width="30.85546875" style="152" customWidth="1"/>
    <col min="7999" max="7999" width="5.28515625" style="152" customWidth="1"/>
    <col min="8000" max="8000" width="3.28515625" style="152" bestFit="1" customWidth="1"/>
    <col min="8001" max="8001" width="3.28515625" style="152" customWidth="1"/>
    <col min="8002" max="8002" width="3.28515625" style="152" bestFit="1" customWidth="1"/>
    <col min="8003" max="8003" width="4" style="152" bestFit="1" customWidth="1"/>
    <col min="8004" max="8004" width="8" style="152" customWidth="1"/>
    <col min="8005" max="8192" width="11.42578125" style="152"/>
    <col min="8193" max="8193" width="3.7109375" style="152" customWidth="1"/>
    <col min="8194" max="8194" width="4" style="152" customWidth="1"/>
    <col min="8195" max="8195" width="27.140625" style="152" customWidth="1"/>
    <col min="8196" max="8196" width="10.28515625" style="152" customWidth="1"/>
    <col min="8197" max="8197" width="9.85546875" style="152" bestFit="1" customWidth="1"/>
    <col min="8198" max="8198" width="11.42578125" style="152"/>
    <col min="8199" max="8199" width="10.7109375" style="152" customWidth="1"/>
    <col min="8200" max="8200" width="2.7109375" style="152" customWidth="1"/>
    <col min="8201" max="8201" width="10.28515625" style="152" customWidth="1"/>
    <col min="8202" max="8202" width="2.7109375" style="152" customWidth="1"/>
    <col min="8203" max="8247" width="11.42578125" style="152"/>
    <col min="8248" max="8248" width="7.28515625" style="152" customWidth="1"/>
    <col min="8249" max="8251" width="11.42578125" style="152"/>
    <col min="8252" max="8252" width="14" style="152" customWidth="1"/>
    <col min="8253" max="8253" width="5.42578125" style="152" customWidth="1"/>
    <col min="8254" max="8254" width="30.85546875" style="152" customWidth="1"/>
    <col min="8255" max="8255" width="5.28515625" style="152" customWidth="1"/>
    <col min="8256" max="8256" width="3.28515625" style="152" bestFit="1" customWidth="1"/>
    <col min="8257" max="8257" width="3.28515625" style="152" customWidth="1"/>
    <col min="8258" max="8258" width="3.28515625" style="152" bestFit="1" customWidth="1"/>
    <col min="8259" max="8259" width="4" style="152" bestFit="1" customWidth="1"/>
    <col min="8260" max="8260" width="8" style="152" customWidth="1"/>
    <col min="8261" max="8448" width="11.42578125" style="152"/>
    <col min="8449" max="8449" width="3.7109375" style="152" customWidth="1"/>
    <col min="8450" max="8450" width="4" style="152" customWidth="1"/>
    <col min="8451" max="8451" width="27.140625" style="152" customWidth="1"/>
    <col min="8452" max="8452" width="10.28515625" style="152" customWidth="1"/>
    <col min="8453" max="8453" width="9.85546875" style="152" bestFit="1" customWidth="1"/>
    <col min="8454" max="8454" width="11.42578125" style="152"/>
    <col min="8455" max="8455" width="10.7109375" style="152" customWidth="1"/>
    <col min="8456" max="8456" width="2.7109375" style="152" customWidth="1"/>
    <col min="8457" max="8457" width="10.28515625" style="152" customWidth="1"/>
    <col min="8458" max="8458" width="2.7109375" style="152" customWidth="1"/>
    <col min="8459" max="8503" width="11.42578125" style="152"/>
    <col min="8504" max="8504" width="7.28515625" style="152" customWidth="1"/>
    <col min="8505" max="8507" width="11.42578125" style="152"/>
    <col min="8508" max="8508" width="14" style="152" customWidth="1"/>
    <col min="8509" max="8509" width="5.42578125" style="152" customWidth="1"/>
    <col min="8510" max="8510" width="30.85546875" style="152" customWidth="1"/>
    <col min="8511" max="8511" width="5.28515625" style="152" customWidth="1"/>
    <col min="8512" max="8512" width="3.28515625" style="152" bestFit="1" customWidth="1"/>
    <col min="8513" max="8513" width="3.28515625" style="152" customWidth="1"/>
    <col min="8514" max="8514" width="3.28515625" style="152" bestFit="1" customWidth="1"/>
    <col min="8515" max="8515" width="4" style="152" bestFit="1" customWidth="1"/>
    <col min="8516" max="8516" width="8" style="152" customWidth="1"/>
    <col min="8517" max="8704" width="11.42578125" style="152"/>
    <col min="8705" max="8705" width="3.7109375" style="152" customWidth="1"/>
    <col min="8706" max="8706" width="4" style="152" customWidth="1"/>
    <col min="8707" max="8707" width="27.140625" style="152" customWidth="1"/>
    <col min="8708" max="8708" width="10.28515625" style="152" customWidth="1"/>
    <col min="8709" max="8709" width="9.85546875" style="152" bestFit="1" customWidth="1"/>
    <col min="8710" max="8710" width="11.42578125" style="152"/>
    <col min="8711" max="8711" width="10.7109375" style="152" customWidth="1"/>
    <col min="8712" max="8712" width="2.7109375" style="152" customWidth="1"/>
    <col min="8713" max="8713" width="10.28515625" style="152" customWidth="1"/>
    <col min="8714" max="8714" width="2.7109375" style="152" customWidth="1"/>
    <col min="8715" max="8759" width="11.42578125" style="152"/>
    <col min="8760" max="8760" width="7.28515625" style="152" customWidth="1"/>
    <col min="8761" max="8763" width="11.42578125" style="152"/>
    <col min="8764" max="8764" width="14" style="152" customWidth="1"/>
    <col min="8765" max="8765" width="5.42578125" style="152" customWidth="1"/>
    <col min="8766" max="8766" width="30.85546875" style="152" customWidth="1"/>
    <col min="8767" max="8767" width="5.28515625" style="152" customWidth="1"/>
    <col min="8768" max="8768" width="3.28515625" style="152" bestFit="1" customWidth="1"/>
    <col min="8769" max="8769" width="3.28515625" style="152" customWidth="1"/>
    <col min="8770" max="8770" width="3.28515625" style="152" bestFit="1" customWidth="1"/>
    <col min="8771" max="8771" width="4" style="152" bestFit="1" customWidth="1"/>
    <col min="8772" max="8772" width="8" style="152" customWidth="1"/>
    <col min="8773" max="8960" width="11.42578125" style="152"/>
    <col min="8961" max="8961" width="3.7109375" style="152" customWidth="1"/>
    <col min="8962" max="8962" width="4" style="152" customWidth="1"/>
    <col min="8963" max="8963" width="27.140625" style="152" customWidth="1"/>
    <col min="8964" max="8964" width="10.28515625" style="152" customWidth="1"/>
    <col min="8965" max="8965" width="9.85546875" style="152" bestFit="1" customWidth="1"/>
    <col min="8966" max="8966" width="11.42578125" style="152"/>
    <col min="8967" max="8967" width="10.7109375" style="152" customWidth="1"/>
    <col min="8968" max="8968" width="2.7109375" style="152" customWidth="1"/>
    <col min="8969" max="8969" width="10.28515625" style="152" customWidth="1"/>
    <col min="8970" max="8970" width="2.7109375" style="152" customWidth="1"/>
    <col min="8971" max="9015" width="11.42578125" style="152"/>
    <col min="9016" max="9016" width="7.28515625" style="152" customWidth="1"/>
    <col min="9017" max="9019" width="11.42578125" style="152"/>
    <col min="9020" max="9020" width="14" style="152" customWidth="1"/>
    <col min="9021" max="9021" width="5.42578125" style="152" customWidth="1"/>
    <col min="9022" max="9022" width="30.85546875" style="152" customWidth="1"/>
    <col min="9023" max="9023" width="5.28515625" style="152" customWidth="1"/>
    <col min="9024" max="9024" width="3.28515625" style="152" bestFit="1" customWidth="1"/>
    <col min="9025" max="9025" width="3.28515625" style="152" customWidth="1"/>
    <col min="9026" max="9026" width="3.28515625" style="152" bestFit="1" customWidth="1"/>
    <col min="9027" max="9027" width="4" style="152" bestFit="1" customWidth="1"/>
    <col min="9028" max="9028" width="8" style="152" customWidth="1"/>
    <col min="9029" max="9216" width="11.42578125" style="152"/>
    <col min="9217" max="9217" width="3.7109375" style="152" customWidth="1"/>
    <col min="9218" max="9218" width="4" style="152" customWidth="1"/>
    <col min="9219" max="9219" width="27.140625" style="152" customWidth="1"/>
    <col min="9220" max="9220" width="10.28515625" style="152" customWidth="1"/>
    <col min="9221" max="9221" width="9.85546875" style="152" bestFit="1" customWidth="1"/>
    <col min="9222" max="9222" width="11.42578125" style="152"/>
    <col min="9223" max="9223" width="10.7109375" style="152" customWidth="1"/>
    <col min="9224" max="9224" width="2.7109375" style="152" customWidth="1"/>
    <col min="9225" max="9225" width="10.28515625" style="152" customWidth="1"/>
    <col min="9226" max="9226" width="2.7109375" style="152" customWidth="1"/>
    <col min="9227" max="9271" width="11.42578125" style="152"/>
    <col min="9272" max="9272" width="7.28515625" style="152" customWidth="1"/>
    <col min="9273" max="9275" width="11.42578125" style="152"/>
    <col min="9276" max="9276" width="14" style="152" customWidth="1"/>
    <col min="9277" max="9277" width="5.42578125" style="152" customWidth="1"/>
    <col min="9278" max="9278" width="30.85546875" style="152" customWidth="1"/>
    <col min="9279" max="9279" width="5.28515625" style="152" customWidth="1"/>
    <col min="9280" max="9280" width="3.28515625" style="152" bestFit="1" customWidth="1"/>
    <col min="9281" max="9281" width="3.28515625" style="152" customWidth="1"/>
    <col min="9282" max="9282" width="3.28515625" style="152" bestFit="1" customWidth="1"/>
    <col min="9283" max="9283" width="4" style="152" bestFit="1" customWidth="1"/>
    <col min="9284" max="9284" width="8" style="152" customWidth="1"/>
    <col min="9285" max="9472" width="11.42578125" style="152"/>
    <col min="9473" max="9473" width="3.7109375" style="152" customWidth="1"/>
    <col min="9474" max="9474" width="4" style="152" customWidth="1"/>
    <col min="9475" max="9475" width="27.140625" style="152" customWidth="1"/>
    <col min="9476" max="9476" width="10.28515625" style="152" customWidth="1"/>
    <col min="9477" max="9477" width="9.85546875" style="152" bestFit="1" customWidth="1"/>
    <col min="9478" max="9478" width="11.42578125" style="152"/>
    <col min="9479" max="9479" width="10.7109375" style="152" customWidth="1"/>
    <col min="9480" max="9480" width="2.7109375" style="152" customWidth="1"/>
    <col min="9481" max="9481" width="10.28515625" style="152" customWidth="1"/>
    <col min="9482" max="9482" width="2.7109375" style="152" customWidth="1"/>
    <col min="9483" max="9527" width="11.42578125" style="152"/>
    <col min="9528" max="9528" width="7.28515625" style="152" customWidth="1"/>
    <col min="9529" max="9531" width="11.42578125" style="152"/>
    <col min="9532" max="9532" width="14" style="152" customWidth="1"/>
    <col min="9533" max="9533" width="5.42578125" style="152" customWidth="1"/>
    <col min="9534" max="9534" width="30.85546875" style="152" customWidth="1"/>
    <col min="9535" max="9535" width="5.28515625" style="152" customWidth="1"/>
    <col min="9536" max="9536" width="3.28515625" style="152" bestFit="1" customWidth="1"/>
    <col min="9537" max="9537" width="3.28515625" style="152" customWidth="1"/>
    <col min="9538" max="9538" width="3.28515625" style="152" bestFit="1" customWidth="1"/>
    <col min="9539" max="9539" width="4" style="152" bestFit="1" customWidth="1"/>
    <col min="9540" max="9540" width="8" style="152" customWidth="1"/>
    <col min="9541" max="9728" width="11.42578125" style="152"/>
    <col min="9729" max="9729" width="3.7109375" style="152" customWidth="1"/>
    <col min="9730" max="9730" width="4" style="152" customWidth="1"/>
    <col min="9731" max="9731" width="27.140625" style="152" customWidth="1"/>
    <col min="9732" max="9732" width="10.28515625" style="152" customWidth="1"/>
    <col min="9733" max="9733" width="9.85546875" style="152" bestFit="1" customWidth="1"/>
    <col min="9734" max="9734" width="11.42578125" style="152"/>
    <col min="9735" max="9735" width="10.7109375" style="152" customWidth="1"/>
    <col min="9736" max="9736" width="2.7109375" style="152" customWidth="1"/>
    <col min="9737" max="9737" width="10.28515625" style="152" customWidth="1"/>
    <col min="9738" max="9738" width="2.7109375" style="152" customWidth="1"/>
    <col min="9739" max="9783" width="11.42578125" style="152"/>
    <col min="9784" max="9784" width="7.28515625" style="152" customWidth="1"/>
    <col min="9785" max="9787" width="11.42578125" style="152"/>
    <col min="9788" max="9788" width="14" style="152" customWidth="1"/>
    <col min="9789" max="9789" width="5.42578125" style="152" customWidth="1"/>
    <col min="9790" max="9790" width="30.85546875" style="152" customWidth="1"/>
    <col min="9791" max="9791" width="5.28515625" style="152" customWidth="1"/>
    <col min="9792" max="9792" width="3.28515625" style="152" bestFit="1" customWidth="1"/>
    <col min="9793" max="9793" width="3.28515625" style="152" customWidth="1"/>
    <col min="9794" max="9794" width="3.28515625" style="152" bestFit="1" customWidth="1"/>
    <col min="9795" max="9795" width="4" style="152" bestFit="1" customWidth="1"/>
    <col min="9796" max="9796" width="8" style="152" customWidth="1"/>
    <col min="9797" max="9984" width="11.42578125" style="152"/>
    <col min="9985" max="9985" width="3.7109375" style="152" customWidth="1"/>
    <col min="9986" max="9986" width="4" style="152" customWidth="1"/>
    <col min="9987" max="9987" width="27.140625" style="152" customWidth="1"/>
    <col min="9988" max="9988" width="10.28515625" style="152" customWidth="1"/>
    <col min="9989" max="9989" width="9.85546875" style="152" bestFit="1" customWidth="1"/>
    <col min="9990" max="9990" width="11.42578125" style="152"/>
    <col min="9991" max="9991" width="10.7109375" style="152" customWidth="1"/>
    <col min="9992" max="9992" width="2.7109375" style="152" customWidth="1"/>
    <col min="9993" max="9993" width="10.28515625" style="152" customWidth="1"/>
    <col min="9994" max="9994" width="2.7109375" style="152" customWidth="1"/>
    <col min="9995" max="10039" width="11.42578125" style="152"/>
    <col min="10040" max="10040" width="7.28515625" style="152" customWidth="1"/>
    <col min="10041" max="10043" width="11.42578125" style="152"/>
    <col min="10044" max="10044" width="14" style="152" customWidth="1"/>
    <col min="10045" max="10045" width="5.42578125" style="152" customWidth="1"/>
    <col min="10046" max="10046" width="30.85546875" style="152" customWidth="1"/>
    <col min="10047" max="10047" width="5.28515625" style="152" customWidth="1"/>
    <col min="10048" max="10048" width="3.28515625" style="152" bestFit="1" customWidth="1"/>
    <col min="10049" max="10049" width="3.28515625" style="152" customWidth="1"/>
    <col min="10050" max="10050" width="3.28515625" style="152" bestFit="1" customWidth="1"/>
    <col min="10051" max="10051" width="4" style="152" bestFit="1" customWidth="1"/>
    <col min="10052" max="10052" width="8" style="152" customWidth="1"/>
    <col min="10053" max="10240" width="11.42578125" style="152"/>
    <col min="10241" max="10241" width="3.7109375" style="152" customWidth="1"/>
    <col min="10242" max="10242" width="4" style="152" customWidth="1"/>
    <col min="10243" max="10243" width="27.140625" style="152" customWidth="1"/>
    <col min="10244" max="10244" width="10.28515625" style="152" customWidth="1"/>
    <col min="10245" max="10245" width="9.85546875" style="152" bestFit="1" customWidth="1"/>
    <col min="10246" max="10246" width="11.42578125" style="152"/>
    <col min="10247" max="10247" width="10.7109375" style="152" customWidth="1"/>
    <col min="10248" max="10248" width="2.7109375" style="152" customWidth="1"/>
    <col min="10249" max="10249" width="10.28515625" style="152" customWidth="1"/>
    <col min="10250" max="10250" width="2.7109375" style="152" customWidth="1"/>
    <col min="10251" max="10295" width="11.42578125" style="152"/>
    <col min="10296" max="10296" width="7.28515625" style="152" customWidth="1"/>
    <col min="10297" max="10299" width="11.42578125" style="152"/>
    <col min="10300" max="10300" width="14" style="152" customWidth="1"/>
    <col min="10301" max="10301" width="5.42578125" style="152" customWidth="1"/>
    <col min="10302" max="10302" width="30.85546875" style="152" customWidth="1"/>
    <col min="10303" max="10303" width="5.28515625" style="152" customWidth="1"/>
    <col min="10304" max="10304" width="3.28515625" style="152" bestFit="1" customWidth="1"/>
    <col min="10305" max="10305" width="3.28515625" style="152" customWidth="1"/>
    <col min="10306" max="10306" width="3.28515625" style="152" bestFit="1" customWidth="1"/>
    <col min="10307" max="10307" width="4" style="152" bestFit="1" customWidth="1"/>
    <col min="10308" max="10308" width="8" style="152" customWidth="1"/>
    <col min="10309" max="10496" width="11.42578125" style="152"/>
    <col min="10497" max="10497" width="3.7109375" style="152" customWidth="1"/>
    <col min="10498" max="10498" width="4" style="152" customWidth="1"/>
    <col min="10499" max="10499" width="27.140625" style="152" customWidth="1"/>
    <col min="10500" max="10500" width="10.28515625" style="152" customWidth="1"/>
    <col min="10501" max="10501" width="9.85546875" style="152" bestFit="1" customWidth="1"/>
    <col min="10502" max="10502" width="11.42578125" style="152"/>
    <col min="10503" max="10503" width="10.7109375" style="152" customWidth="1"/>
    <col min="10504" max="10504" width="2.7109375" style="152" customWidth="1"/>
    <col min="10505" max="10505" width="10.28515625" style="152" customWidth="1"/>
    <col min="10506" max="10506" width="2.7109375" style="152" customWidth="1"/>
    <col min="10507" max="10551" width="11.42578125" style="152"/>
    <col min="10552" max="10552" width="7.28515625" style="152" customWidth="1"/>
    <col min="10553" max="10555" width="11.42578125" style="152"/>
    <col min="10556" max="10556" width="14" style="152" customWidth="1"/>
    <col min="10557" max="10557" width="5.42578125" style="152" customWidth="1"/>
    <col min="10558" max="10558" width="30.85546875" style="152" customWidth="1"/>
    <col min="10559" max="10559" width="5.28515625" style="152" customWidth="1"/>
    <col min="10560" max="10560" width="3.28515625" style="152" bestFit="1" customWidth="1"/>
    <col min="10561" max="10561" width="3.28515625" style="152" customWidth="1"/>
    <col min="10562" max="10562" width="3.28515625" style="152" bestFit="1" customWidth="1"/>
    <col min="10563" max="10563" width="4" style="152" bestFit="1" customWidth="1"/>
    <col min="10564" max="10564" width="8" style="152" customWidth="1"/>
    <col min="10565" max="10752" width="11.42578125" style="152"/>
    <col min="10753" max="10753" width="3.7109375" style="152" customWidth="1"/>
    <col min="10754" max="10754" width="4" style="152" customWidth="1"/>
    <col min="10755" max="10755" width="27.140625" style="152" customWidth="1"/>
    <col min="10756" max="10756" width="10.28515625" style="152" customWidth="1"/>
    <col min="10757" max="10757" width="9.85546875" style="152" bestFit="1" customWidth="1"/>
    <col min="10758" max="10758" width="11.42578125" style="152"/>
    <col min="10759" max="10759" width="10.7109375" style="152" customWidth="1"/>
    <col min="10760" max="10760" width="2.7109375" style="152" customWidth="1"/>
    <col min="10761" max="10761" width="10.28515625" style="152" customWidth="1"/>
    <col min="10762" max="10762" width="2.7109375" style="152" customWidth="1"/>
    <col min="10763" max="10807" width="11.42578125" style="152"/>
    <col min="10808" max="10808" width="7.28515625" style="152" customWidth="1"/>
    <col min="10809" max="10811" width="11.42578125" style="152"/>
    <col min="10812" max="10812" width="14" style="152" customWidth="1"/>
    <col min="10813" max="10813" width="5.42578125" style="152" customWidth="1"/>
    <col min="10814" max="10814" width="30.85546875" style="152" customWidth="1"/>
    <col min="10815" max="10815" width="5.28515625" style="152" customWidth="1"/>
    <col min="10816" max="10816" width="3.28515625" style="152" bestFit="1" customWidth="1"/>
    <col min="10817" max="10817" width="3.28515625" style="152" customWidth="1"/>
    <col min="10818" max="10818" width="3.28515625" style="152" bestFit="1" customWidth="1"/>
    <col min="10819" max="10819" width="4" style="152" bestFit="1" customWidth="1"/>
    <col min="10820" max="10820" width="8" style="152" customWidth="1"/>
    <col min="10821" max="11008" width="11.42578125" style="152"/>
    <col min="11009" max="11009" width="3.7109375" style="152" customWidth="1"/>
    <col min="11010" max="11010" width="4" style="152" customWidth="1"/>
    <col min="11011" max="11011" width="27.140625" style="152" customWidth="1"/>
    <col min="11012" max="11012" width="10.28515625" style="152" customWidth="1"/>
    <col min="11013" max="11013" width="9.85546875" style="152" bestFit="1" customWidth="1"/>
    <col min="11014" max="11014" width="11.42578125" style="152"/>
    <col min="11015" max="11015" width="10.7109375" style="152" customWidth="1"/>
    <col min="11016" max="11016" width="2.7109375" style="152" customWidth="1"/>
    <col min="11017" max="11017" width="10.28515625" style="152" customWidth="1"/>
    <col min="11018" max="11018" width="2.7109375" style="152" customWidth="1"/>
    <col min="11019" max="11063" width="11.42578125" style="152"/>
    <col min="11064" max="11064" width="7.28515625" style="152" customWidth="1"/>
    <col min="11065" max="11067" width="11.42578125" style="152"/>
    <col min="11068" max="11068" width="14" style="152" customWidth="1"/>
    <col min="11069" max="11069" width="5.42578125" style="152" customWidth="1"/>
    <col min="11070" max="11070" width="30.85546875" style="152" customWidth="1"/>
    <col min="11071" max="11071" width="5.28515625" style="152" customWidth="1"/>
    <col min="11072" max="11072" width="3.28515625" style="152" bestFit="1" customWidth="1"/>
    <col min="11073" max="11073" width="3.28515625" style="152" customWidth="1"/>
    <col min="11074" max="11074" width="3.28515625" style="152" bestFit="1" customWidth="1"/>
    <col min="11075" max="11075" width="4" style="152" bestFit="1" customWidth="1"/>
    <col min="11076" max="11076" width="8" style="152" customWidth="1"/>
    <col min="11077" max="11264" width="11.42578125" style="152"/>
    <col min="11265" max="11265" width="3.7109375" style="152" customWidth="1"/>
    <col min="11266" max="11266" width="4" style="152" customWidth="1"/>
    <col min="11267" max="11267" width="27.140625" style="152" customWidth="1"/>
    <col min="11268" max="11268" width="10.28515625" style="152" customWidth="1"/>
    <col min="11269" max="11269" width="9.85546875" style="152" bestFit="1" customWidth="1"/>
    <col min="11270" max="11270" width="11.42578125" style="152"/>
    <col min="11271" max="11271" width="10.7109375" style="152" customWidth="1"/>
    <col min="11272" max="11272" width="2.7109375" style="152" customWidth="1"/>
    <col min="11273" max="11273" width="10.28515625" style="152" customWidth="1"/>
    <col min="11274" max="11274" width="2.7109375" style="152" customWidth="1"/>
    <col min="11275" max="11319" width="11.42578125" style="152"/>
    <col min="11320" max="11320" width="7.28515625" style="152" customWidth="1"/>
    <col min="11321" max="11323" width="11.42578125" style="152"/>
    <col min="11324" max="11324" width="14" style="152" customWidth="1"/>
    <col min="11325" max="11325" width="5.42578125" style="152" customWidth="1"/>
    <col min="11326" max="11326" width="30.85546875" style="152" customWidth="1"/>
    <col min="11327" max="11327" width="5.28515625" style="152" customWidth="1"/>
    <col min="11328" max="11328" width="3.28515625" style="152" bestFit="1" customWidth="1"/>
    <col min="11329" max="11329" width="3.28515625" style="152" customWidth="1"/>
    <col min="11330" max="11330" width="3.28515625" style="152" bestFit="1" customWidth="1"/>
    <col min="11331" max="11331" width="4" style="152" bestFit="1" customWidth="1"/>
    <col min="11332" max="11332" width="8" style="152" customWidth="1"/>
    <col min="11333" max="11520" width="11.42578125" style="152"/>
    <col min="11521" max="11521" width="3.7109375" style="152" customWidth="1"/>
    <col min="11522" max="11522" width="4" style="152" customWidth="1"/>
    <col min="11523" max="11523" width="27.140625" style="152" customWidth="1"/>
    <col min="11524" max="11524" width="10.28515625" style="152" customWidth="1"/>
    <col min="11525" max="11525" width="9.85546875" style="152" bestFit="1" customWidth="1"/>
    <col min="11526" max="11526" width="11.42578125" style="152"/>
    <col min="11527" max="11527" width="10.7109375" style="152" customWidth="1"/>
    <col min="11528" max="11528" width="2.7109375" style="152" customWidth="1"/>
    <col min="11529" max="11529" width="10.28515625" style="152" customWidth="1"/>
    <col min="11530" max="11530" width="2.7109375" style="152" customWidth="1"/>
    <col min="11531" max="11575" width="11.42578125" style="152"/>
    <col min="11576" max="11576" width="7.28515625" style="152" customWidth="1"/>
    <col min="11577" max="11579" width="11.42578125" style="152"/>
    <col min="11580" max="11580" width="14" style="152" customWidth="1"/>
    <col min="11581" max="11581" width="5.42578125" style="152" customWidth="1"/>
    <col min="11582" max="11582" width="30.85546875" style="152" customWidth="1"/>
    <col min="11583" max="11583" width="5.28515625" style="152" customWidth="1"/>
    <col min="11584" max="11584" width="3.28515625" style="152" bestFit="1" customWidth="1"/>
    <col min="11585" max="11585" width="3.28515625" style="152" customWidth="1"/>
    <col min="11586" max="11586" width="3.28515625" style="152" bestFit="1" customWidth="1"/>
    <col min="11587" max="11587" width="4" style="152" bestFit="1" customWidth="1"/>
    <col min="11588" max="11588" width="8" style="152" customWidth="1"/>
    <col min="11589" max="11776" width="11.42578125" style="152"/>
    <col min="11777" max="11777" width="3.7109375" style="152" customWidth="1"/>
    <col min="11778" max="11778" width="4" style="152" customWidth="1"/>
    <col min="11779" max="11779" width="27.140625" style="152" customWidth="1"/>
    <col min="11780" max="11780" width="10.28515625" style="152" customWidth="1"/>
    <col min="11781" max="11781" width="9.85546875" style="152" bestFit="1" customWidth="1"/>
    <col min="11782" max="11782" width="11.42578125" style="152"/>
    <col min="11783" max="11783" width="10.7109375" style="152" customWidth="1"/>
    <col min="11784" max="11784" width="2.7109375" style="152" customWidth="1"/>
    <col min="11785" max="11785" width="10.28515625" style="152" customWidth="1"/>
    <col min="11786" max="11786" width="2.7109375" style="152" customWidth="1"/>
    <col min="11787" max="11831" width="11.42578125" style="152"/>
    <col min="11832" max="11832" width="7.28515625" style="152" customWidth="1"/>
    <col min="11833" max="11835" width="11.42578125" style="152"/>
    <col min="11836" max="11836" width="14" style="152" customWidth="1"/>
    <col min="11837" max="11837" width="5.42578125" style="152" customWidth="1"/>
    <col min="11838" max="11838" width="30.85546875" style="152" customWidth="1"/>
    <col min="11839" max="11839" width="5.28515625" style="152" customWidth="1"/>
    <col min="11840" max="11840" width="3.28515625" style="152" bestFit="1" customWidth="1"/>
    <col min="11841" max="11841" width="3.28515625" style="152" customWidth="1"/>
    <col min="11842" max="11842" width="3.28515625" style="152" bestFit="1" customWidth="1"/>
    <col min="11843" max="11843" width="4" style="152" bestFit="1" customWidth="1"/>
    <col min="11844" max="11844" width="8" style="152" customWidth="1"/>
    <col min="11845" max="12032" width="11.42578125" style="152"/>
    <col min="12033" max="12033" width="3.7109375" style="152" customWidth="1"/>
    <col min="12034" max="12034" width="4" style="152" customWidth="1"/>
    <col min="12035" max="12035" width="27.140625" style="152" customWidth="1"/>
    <col min="12036" max="12036" width="10.28515625" style="152" customWidth="1"/>
    <col min="12037" max="12037" width="9.85546875" style="152" bestFit="1" customWidth="1"/>
    <col min="12038" max="12038" width="11.42578125" style="152"/>
    <col min="12039" max="12039" width="10.7109375" style="152" customWidth="1"/>
    <col min="12040" max="12040" width="2.7109375" style="152" customWidth="1"/>
    <col min="12041" max="12041" width="10.28515625" style="152" customWidth="1"/>
    <col min="12042" max="12042" width="2.7109375" style="152" customWidth="1"/>
    <col min="12043" max="12087" width="11.42578125" style="152"/>
    <col min="12088" max="12088" width="7.28515625" style="152" customWidth="1"/>
    <col min="12089" max="12091" width="11.42578125" style="152"/>
    <col min="12092" max="12092" width="14" style="152" customWidth="1"/>
    <col min="12093" max="12093" width="5.42578125" style="152" customWidth="1"/>
    <col min="12094" max="12094" width="30.85546875" style="152" customWidth="1"/>
    <col min="12095" max="12095" width="5.28515625" style="152" customWidth="1"/>
    <col min="12096" max="12096" width="3.28515625" style="152" bestFit="1" customWidth="1"/>
    <col min="12097" max="12097" width="3.28515625" style="152" customWidth="1"/>
    <col min="12098" max="12098" width="3.28515625" style="152" bestFit="1" customWidth="1"/>
    <col min="12099" max="12099" width="4" style="152" bestFit="1" customWidth="1"/>
    <col min="12100" max="12100" width="8" style="152" customWidth="1"/>
    <col min="12101" max="12288" width="11.42578125" style="152"/>
    <col min="12289" max="12289" width="3.7109375" style="152" customWidth="1"/>
    <col min="12290" max="12290" width="4" style="152" customWidth="1"/>
    <col min="12291" max="12291" width="27.140625" style="152" customWidth="1"/>
    <col min="12292" max="12292" width="10.28515625" style="152" customWidth="1"/>
    <col min="12293" max="12293" width="9.85546875" style="152" bestFit="1" customWidth="1"/>
    <col min="12294" max="12294" width="11.42578125" style="152"/>
    <col min="12295" max="12295" width="10.7109375" style="152" customWidth="1"/>
    <col min="12296" max="12296" width="2.7109375" style="152" customWidth="1"/>
    <col min="12297" max="12297" width="10.28515625" style="152" customWidth="1"/>
    <col min="12298" max="12298" width="2.7109375" style="152" customWidth="1"/>
    <col min="12299" max="12343" width="11.42578125" style="152"/>
    <col min="12344" max="12344" width="7.28515625" style="152" customWidth="1"/>
    <col min="12345" max="12347" width="11.42578125" style="152"/>
    <col min="12348" max="12348" width="14" style="152" customWidth="1"/>
    <col min="12349" max="12349" width="5.42578125" style="152" customWidth="1"/>
    <col min="12350" max="12350" width="30.85546875" style="152" customWidth="1"/>
    <col min="12351" max="12351" width="5.28515625" style="152" customWidth="1"/>
    <col min="12352" max="12352" width="3.28515625" style="152" bestFit="1" customWidth="1"/>
    <col min="12353" max="12353" width="3.28515625" style="152" customWidth="1"/>
    <col min="12354" max="12354" width="3.28515625" style="152" bestFit="1" customWidth="1"/>
    <col min="12355" max="12355" width="4" style="152" bestFit="1" customWidth="1"/>
    <col min="12356" max="12356" width="8" style="152" customWidth="1"/>
    <col min="12357" max="12544" width="11.42578125" style="152"/>
    <col min="12545" max="12545" width="3.7109375" style="152" customWidth="1"/>
    <col min="12546" max="12546" width="4" style="152" customWidth="1"/>
    <col min="12547" max="12547" width="27.140625" style="152" customWidth="1"/>
    <col min="12548" max="12548" width="10.28515625" style="152" customWidth="1"/>
    <col min="12549" max="12549" width="9.85546875" style="152" bestFit="1" customWidth="1"/>
    <col min="12550" max="12550" width="11.42578125" style="152"/>
    <col min="12551" max="12551" width="10.7109375" style="152" customWidth="1"/>
    <col min="12552" max="12552" width="2.7109375" style="152" customWidth="1"/>
    <col min="12553" max="12553" width="10.28515625" style="152" customWidth="1"/>
    <col min="12554" max="12554" width="2.7109375" style="152" customWidth="1"/>
    <col min="12555" max="12599" width="11.42578125" style="152"/>
    <col min="12600" max="12600" width="7.28515625" style="152" customWidth="1"/>
    <col min="12601" max="12603" width="11.42578125" style="152"/>
    <col min="12604" max="12604" width="14" style="152" customWidth="1"/>
    <col min="12605" max="12605" width="5.42578125" style="152" customWidth="1"/>
    <col min="12606" max="12606" width="30.85546875" style="152" customWidth="1"/>
    <col min="12607" max="12607" width="5.28515625" style="152" customWidth="1"/>
    <col min="12608" max="12608" width="3.28515625" style="152" bestFit="1" customWidth="1"/>
    <col min="12609" max="12609" width="3.28515625" style="152" customWidth="1"/>
    <col min="12610" max="12610" width="3.28515625" style="152" bestFit="1" customWidth="1"/>
    <col min="12611" max="12611" width="4" style="152" bestFit="1" customWidth="1"/>
    <col min="12612" max="12612" width="8" style="152" customWidth="1"/>
    <col min="12613" max="12800" width="11.42578125" style="152"/>
    <col min="12801" max="12801" width="3.7109375" style="152" customWidth="1"/>
    <col min="12802" max="12802" width="4" style="152" customWidth="1"/>
    <col min="12803" max="12803" width="27.140625" style="152" customWidth="1"/>
    <col min="12804" max="12804" width="10.28515625" style="152" customWidth="1"/>
    <col min="12805" max="12805" width="9.85546875" style="152" bestFit="1" customWidth="1"/>
    <col min="12806" max="12806" width="11.42578125" style="152"/>
    <col min="12807" max="12807" width="10.7109375" style="152" customWidth="1"/>
    <col min="12808" max="12808" width="2.7109375" style="152" customWidth="1"/>
    <col min="12809" max="12809" width="10.28515625" style="152" customWidth="1"/>
    <col min="12810" max="12810" width="2.7109375" style="152" customWidth="1"/>
    <col min="12811" max="12855" width="11.42578125" style="152"/>
    <col min="12856" max="12856" width="7.28515625" style="152" customWidth="1"/>
    <col min="12857" max="12859" width="11.42578125" style="152"/>
    <col min="12860" max="12860" width="14" style="152" customWidth="1"/>
    <col min="12861" max="12861" width="5.42578125" style="152" customWidth="1"/>
    <col min="12862" max="12862" width="30.85546875" style="152" customWidth="1"/>
    <col min="12863" max="12863" width="5.28515625" style="152" customWidth="1"/>
    <col min="12864" max="12864" width="3.28515625" style="152" bestFit="1" customWidth="1"/>
    <col min="12865" max="12865" width="3.28515625" style="152" customWidth="1"/>
    <col min="12866" max="12866" width="3.28515625" style="152" bestFit="1" customWidth="1"/>
    <col min="12867" max="12867" width="4" style="152" bestFit="1" customWidth="1"/>
    <col min="12868" max="12868" width="8" style="152" customWidth="1"/>
    <col min="12869" max="13056" width="11.42578125" style="152"/>
    <col min="13057" max="13057" width="3.7109375" style="152" customWidth="1"/>
    <col min="13058" max="13058" width="4" style="152" customWidth="1"/>
    <col min="13059" max="13059" width="27.140625" style="152" customWidth="1"/>
    <col min="13060" max="13060" width="10.28515625" style="152" customWidth="1"/>
    <col min="13061" max="13061" width="9.85546875" style="152" bestFit="1" customWidth="1"/>
    <col min="13062" max="13062" width="11.42578125" style="152"/>
    <col min="13063" max="13063" width="10.7109375" style="152" customWidth="1"/>
    <col min="13064" max="13064" width="2.7109375" style="152" customWidth="1"/>
    <col min="13065" max="13065" width="10.28515625" style="152" customWidth="1"/>
    <col min="13066" max="13066" width="2.7109375" style="152" customWidth="1"/>
    <col min="13067" max="13111" width="11.42578125" style="152"/>
    <col min="13112" max="13112" width="7.28515625" style="152" customWidth="1"/>
    <col min="13113" max="13115" width="11.42578125" style="152"/>
    <col min="13116" max="13116" width="14" style="152" customWidth="1"/>
    <col min="13117" max="13117" width="5.42578125" style="152" customWidth="1"/>
    <col min="13118" max="13118" width="30.85546875" style="152" customWidth="1"/>
    <col min="13119" max="13119" width="5.28515625" style="152" customWidth="1"/>
    <col min="13120" max="13120" width="3.28515625" style="152" bestFit="1" customWidth="1"/>
    <col min="13121" max="13121" width="3.28515625" style="152" customWidth="1"/>
    <col min="13122" max="13122" width="3.28515625" style="152" bestFit="1" customWidth="1"/>
    <col min="13123" max="13123" width="4" style="152" bestFit="1" customWidth="1"/>
    <col min="13124" max="13124" width="8" style="152" customWidth="1"/>
    <col min="13125" max="13312" width="11.42578125" style="152"/>
    <col min="13313" max="13313" width="3.7109375" style="152" customWidth="1"/>
    <col min="13314" max="13314" width="4" style="152" customWidth="1"/>
    <col min="13315" max="13315" width="27.140625" style="152" customWidth="1"/>
    <col min="13316" max="13316" width="10.28515625" style="152" customWidth="1"/>
    <col min="13317" max="13317" width="9.85546875" style="152" bestFit="1" customWidth="1"/>
    <col min="13318" max="13318" width="11.42578125" style="152"/>
    <col min="13319" max="13319" width="10.7109375" style="152" customWidth="1"/>
    <col min="13320" max="13320" width="2.7109375" style="152" customWidth="1"/>
    <col min="13321" max="13321" width="10.28515625" style="152" customWidth="1"/>
    <col min="13322" max="13322" width="2.7109375" style="152" customWidth="1"/>
    <col min="13323" max="13367" width="11.42578125" style="152"/>
    <col min="13368" max="13368" width="7.28515625" style="152" customWidth="1"/>
    <col min="13369" max="13371" width="11.42578125" style="152"/>
    <col min="13372" max="13372" width="14" style="152" customWidth="1"/>
    <col min="13373" max="13373" width="5.42578125" style="152" customWidth="1"/>
    <col min="13374" max="13374" width="30.85546875" style="152" customWidth="1"/>
    <col min="13375" max="13375" width="5.28515625" style="152" customWidth="1"/>
    <col min="13376" max="13376" width="3.28515625" style="152" bestFit="1" customWidth="1"/>
    <col min="13377" max="13377" width="3.28515625" style="152" customWidth="1"/>
    <col min="13378" max="13378" width="3.28515625" style="152" bestFit="1" customWidth="1"/>
    <col min="13379" max="13379" width="4" style="152" bestFit="1" customWidth="1"/>
    <col min="13380" max="13380" width="8" style="152" customWidth="1"/>
    <col min="13381" max="13568" width="11.42578125" style="152"/>
    <col min="13569" max="13569" width="3.7109375" style="152" customWidth="1"/>
    <col min="13570" max="13570" width="4" style="152" customWidth="1"/>
    <col min="13571" max="13571" width="27.140625" style="152" customWidth="1"/>
    <col min="13572" max="13572" width="10.28515625" style="152" customWidth="1"/>
    <col min="13573" max="13573" width="9.85546875" style="152" bestFit="1" customWidth="1"/>
    <col min="13574" max="13574" width="11.42578125" style="152"/>
    <col min="13575" max="13575" width="10.7109375" style="152" customWidth="1"/>
    <col min="13576" max="13576" width="2.7109375" style="152" customWidth="1"/>
    <col min="13577" max="13577" width="10.28515625" style="152" customWidth="1"/>
    <col min="13578" max="13578" width="2.7109375" style="152" customWidth="1"/>
    <col min="13579" max="13623" width="11.42578125" style="152"/>
    <col min="13624" max="13624" width="7.28515625" style="152" customWidth="1"/>
    <col min="13625" max="13627" width="11.42578125" style="152"/>
    <col min="13628" max="13628" width="14" style="152" customWidth="1"/>
    <col min="13629" max="13629" width="5.42578125" style="152" customWidth="1"/>
    <col min="13630" max="13630" width="30.85546875" style="152" customWidth="1"/>
    <col min="13631" max="13631" width="5.28515625" style="152" customWidth="1"/>
    <col min="13632" max="13632" width="3.28515625" style="152" bestFit="1" customWidth="1"/>
    <col min="13633" max="13633" width="3.28515625" style="152" customWidth="1"/>
    <col min="13634" max="13634" width="3.28515625" style="152" bestFit="1" customWidth="1"/>
    <col min="13635" max="13635" width="4" style="152" bestFit="1" customWidth="1"/>
    <col min="13636" max="13636" width="8" style="152" customWidth="1"/>
    <col min="13637" max="13824" width="11.42578125" style="152"/>
    <col min="13825" max="13825" width="3.7109375" style="152" customWidth="1"/>
    <col min="13826" max="13826" width="4" style="152" customWidth="1"/>
    <col min="13827" max="13827" width="27.140625" style="152" customWidth="1"/>
    <col min="13828" max="13828" width="10.28515625" style="152" customWidth="1"/>
    <col min="13829" max="13829" width="9.85546875" style="152" bestFit="1" customWidth="1"/>
    <col min="13830" max="13830" width="11.42578125" style="152"/>
    <col min="13831" max="13831" width="10.7109375" style="152" customWidth="1"/>
    <col min="13832" max="13832" width="2.7109375" style="152" customWidth="1"/>
    <col min="13833" max="13833" width="10.28515625" style="152" customWidth="1"/>
    <col min="13834" max="13834" width="2.7109375" style="152" customWidth="1"/>
    <col min="13835" max="13879" width="11.42578125" style="152"/>
    <col min="13880" max="13880" width="7.28515625" style="152" customWidth="1"/>
    <col min="13881" max="13883" width="11.42578125" style="152"/>
    <col min="13884" max="13884" width="14" style="152" customWidth="1"/>
    <col min="13885" max="13885" width="5.42578125" style="152" customWidth="1"/>
    <col min="13886" max="13886" width="30.85546875" style="152" customWidth="1"/>
    <col min="13887" max="13887" width="5.28515625" style="152" customWidth="1"/>
    <col min="13888" max="13888" width="3.28515625" style="152" bestFit="1" customWidth="1"/>
    <col min="13889" max="13889" width="3.28515625" style="152" customWidth="1"/>
    <col min="13890" max="13890" width="3.28515625" style="152" bestFit="1" customWidth="1"/>
    <col min="13891" max="13891" width="4" style="152" bestFit="1" customWidth="1"/>
    <col min="13892" max="13892" width="8" style="152" customWidth="1"/>
    <col min="13893" max="14080" width="11.42578125" style="152"/>
    <col min="14081" max="14081" width="3.7109375" style="152" customWidth="1"/>
    <col min="14082" max="14082" width="4" style="152" customWidth="1"/>
    <col min="14083" max="14083" width="27.140625" style="152" customWidth="1"/>
    <col min="14084" max="14084" width="10.28515625" style="152" customWidth="1"/>
    <col min="14085" max="14085" width="9.85546875" style="152" bestFit="1" customWidth="1"/>
    <col min="14086" max="14086" width="11.42578125" style="152"/>
    <col min="14087" max="14087" width="10.7109375" style="152" customWidth="1"/>
    <col min="14088" max="14088" width="2.7109375" style="152" customWidth="1"/>
    <col min="14089" max="14089" width="10.28515625" style="152" customWidth="1"/>
    <col min="14090" max="14090" width="2.7109375" style="152" customWidth="1"/>
    <col min="14091" max="14135" width="11.42578125" style="152"/>
    <col min="14136" max="14136" width="7.28515625" style="152" customWidth="1"/>
    <col min="14137" max="14139" width="11.42578125" style="152"/>
    <col min="14140" max="14140" width="14" style="152" customWidth="1"/>
    <col min="14141" max="14141" width="5.42578125" style="152" customWidth="1"/>
    <col min="14142" max="14142" width="30.85546875" style="152" customWidth="1"/>
    <col min="14143" max="14143" width="5.28515625" style="152" customWidth="1"/>
    <col min="14144" max="14144" width="3.28515625" style="152" bestFit="1" customWidth="1"/>
    <col min="14145" max="14145" width="3.28515625" style="152" customWidth="1"/>
    <col min="14146" max="14146" width="3.28515625" style="152" bestFit="1" customWidth="1"/>
    <col min="14147" max="14147" width="4" style="152" bestFit="1" customWidth="1"/>
    <col min="14148" max="14148" width="8" style="152" customWidth="1"/>
    <col min="14149" max="14336" width="11.42578125" style="152"/>
    <col min="14337" max="14337" width="3.7109375" style="152" customWidth="1"/>
    <col min="14338" max="14338" width="4" style="152" customWidth="1"/>
    <col min="14339" max="14339" width="27.140625" style="152" customWidth="1"/>
    <col min="14340" max="14340" width="10.28515625" style="152" customWidth="1"/>
    <col min="14341" max="14341" width="9.85546875" style="152" bestFit="1" customWidth="1"/>
    <col min="14342" max="14342" width="11.42578125" style="152"/>
    <col min="14343" max="14343" width="10.7109375" style="152" customWidth="1"/>
    <col min="14344" max="14344" width="2.7109375" style="152" customWidth="1"/>
    <col min="14345" max="14345" width="10.28515625" style="152" customWidth="1"/>
    <col min="14346" max="14346" width="2.7109375" style="152" customWidth="1"/>
    <col min="14347" max="14391" width="11.42578125" style="152"/>
    <col min="14392" max="14392" width="7.28515625" style="152" customWidth="1"/>
    <col min="14393" max="14395" width="11.42578125" style="152"/>
    <col min="14396" max="14396" width="14" style="152" customWidth="1"/>
    <col min="14397" max="14397" width="5.42578125" style="152" customWidth="1"/>
    <col min="14398" max="14398" width="30.85546875" style="152" customWidth="1"/>
    <col min="14399" max="14399" width="5.28515625" style="152" customWidth="1"/>
    <col min="14400" max="14400" width="3.28515625" style="152" bestFit="1" customWidth="1"/>
    <col min="14401" max="14401" width="3.28515625" style="152" customWidth="1"/>
    <col min="14402" max="14402" width="3.28515625" style="152" bestFit="1" customWidth="1"/>
    <col min="14403" max="14403" width="4" style="152" bestFit="1" customWidth="1"/>
    <col min="14404" max="14404" width="8" style="152" customWidth="1"/>
    <col min="14405" max="14592" width="11.42578125" style="152"/>
    <col min="14593" max="14593" width="3.7109375" style="152" customWidth="1"/>
    <col min="14594" max="14594" width="4" style="152" customWidth="1"/>
    <col min="14595" max="14595" width="27.140625" style="152" customWidth="1"/>
    <col min="14596" max="14596" width="10.28515625" style="152" customWidth="1"/>
    <col min="14597" max="14597" width="9.85546875" style="152" bestFit="1" customWidth="1"/>
    <col min="14598" max="14598" width="11.42578125" style="152"/>
    <col min="14599" max="14599" width="10.7109375" style="152" customWidth="1"/>
    <col min="14600" max="14600" width="2.7109375" style="152" customWidth="1"/>
    <col min="14601" max="14601" width="10.28515625" style="152" customWidth="1"/>
    <col min="14602" max="14602" width="2.7109375" style="152" customWidth="1"/>
    <col min="14603" max="14647" width="11.42578125" style="152"/>
    <col min="14648" max="14648" width="7.28515625" style="152" customWidth="1"/>
    <col min="14649" max="14651" width="11.42578125" style="152"/>
    <col min="14652" max="14652" width="14" style="152" customWidth="1"/>
    <col min="14653" max="14653" width="5.42578125" style="152" customWidth="1"/>
    <col min="14654" max="14654" width="30.85546875" style="152" customWidth="1"/>
    <col min="14655" max="14655" width="5.28515625" style="152" customWidth="1"/>
    <col min="14656" max="14656" width="3.28515625" style="152" bestFit="1" customWidth="1"/>
    <col min="14657" max="14657" width="3.28515625" style="152" customWidth="1"/>
    <col min="14658" max="14658" width="3.28515625" style="152" bestFit="1" customWidth="1"/>
    <col min="14659" max="14659" width="4" style="152" bestFit="1" customWidth="1"/>
    <col min="14660" max="14660" width="8" style="152" customWidth="1"/>
    <col min="14661" max="14848" width="11.42578125" style="152"/>
    <col min="14849" max="14849" width="3.7109375" style="152" customWidth="1"/>
    <col min="14850" max="14850" width="4" style="152" customWidth="1"/>
    <col min="14851" max="14851" width="27.140625" style="152" customWidth="1"/>
    <col min="14852" max="14852" width="10.28515625" style="152" customWidth="1"/>
    <col min="14853" max="14853" width="9.85546875" style="152" bestFit="1" customWidth="1"/>
    <col min="14854" max="14854" width="11.42578125" style="152"/>
    <col min="14855" max="14855" width="10.7109375" style="152" customWidth="1"/>
    <col min="14856" max="14856" width="2.7109375" style="152" customWidth="1"/>
    <col min="14857" max="14857" width="10.28515625" style="152" customWidth="1"/>
    <col min="14858" max="14858" width="2.7109375" style="152" customWidth="1"/>
    <col min="14859" max="14903" width="11.42578125" style="152"/>
    <col min="14904" max="14904" width="7.28515625" style="152" customWidth="1"/>
    <col min="14905" max="14907" width="11.42578125" style="152"/>
    <col min="14908" max="14908" width="14" style="152" customWidth="1"/>
    <col min="14909" max="14909" width="5.42578125" style="152" customWidth="1"/>
    <col min="14910" max="14910" width="30.85546875" style="152" customWidth="1"/>
    <col min="14911" max="14911" width="5.28515625" style="152" customWidth="1"/>
    <col min="14912" max="14912" width="3.28515625" style="152" bestFit="1" customWidth="1"/>
    <col min="14913" max="14913" width="3.28515625" style="152" customWidth="1"/>
    <col min="14914" max="14914" width="3.28515625" style="152" bestFit="1" customWidth="1"/>
    <col min="14915" max="14915" width="4" style="152" bestFit="1" customWidth="1"/>
    <col min="14916" max="14916" width="8" style="152" customWidth="1"/>
    <col min="14917" max="15104" width="11.42578125" style="152"/>
    <col min="15105" max="15105" width="3.7109375" style="152" customWidth="1"/>
    <col min="15106" max="15106" width="4" style="152" customWidth="1"/>
    <col min="15107" max="15107" width="27.140625" style="152" customWidth="1"/>
    <col min="15108" max="15108" width="10.28515625" style="152" customWidth="1"/>
    <col min="15109" max="15109" width="9.85546875" style="152" bestFit="1" customWidth="1"/>
    <col min="15110" max="15110" width="11.42578125" style="152"/>
    <col min="15111" max="15111" width="10.7109375" style="152" customWidth="1"/>
    <col min="15112" max="15112" width="2.7109375" style="152" customWidth="1"/>
    <col min="15113" max="15113" width="10.28515625" style="152" customWidth="1"/>
    <col min="15114" max="15114" width="2.7109375" style="152" customWidth="1"/>
    <col min="15115" max="15159" width="11.42578125" style="152"/>
    <col min="15160" max="15160" width="7.28515625" style="152" customWidth="1"/>
    <col min="15161" max="15163" width="11.42578125" style="152"/>
    <col min="15164" max="15164" width="14" style="152" customWidth="1"/>
    <col min="15165" max="15165" width="5.42578125" style="152" customWidth="1"/>
    <col min="15166" max="15166" width="30.85546875" style="152" customWidth="1"/>
    <col min="15167" max="15167" width="5.28515625" style="152" customWidth="1"/>
    <col min="15168" max="15168" width="3.28515625" style="152" bestFit="1" customWidth="1"/>
    <col min="15169" max="15169" width="3.28515625" style="152" customWidth="1"/>
    <col min="15170" max="15170" width="3.28515625" style="152" bestFit="1" customWidth="1"/>
    <col min="15171" max="15171" width="4" style="152" bestFit="1" customWidth="1"/>
    <col min="15172" max="15172" width="8" style="152" customWidth="1"/>
    <col min="15173" max="15360" width="11.42578125" style="152"/>
    <col min="15361" max="15361" width="3.7109375" style="152" customWidth="1"/>
    <col min="15362" max="15362" width="4" style="152" customWidth="1"/>
    <col min="15363" max="15363" width="27.140625" style="152" customWidth="1"/>
    <col min="15364" max="15364" width="10.28515625" style="152" customWidth="1"/>
    <col min="15365" max="15365" width="9.85546875" style="152" bestFit="1" customWidth="1"/>
    <col min="15366" max="15366" width="11.42578125" style="152"/>
    <col min="15367" max="15367" width="10.7109375" style="152" customWidth="1"/>
    <col min="15368" max="15368" width="2.7109375" style="152" customWidth="1"/>
    <col min="15369" max="15369" width="10.28515625" style="152" customWidth="1"/>
    <col min="15370" max="15370" width="2.7109375" style="152" customWidth="1"/>
    <col min="15371" max="15415" width="11.42578125" style="152"/>
    <col min="15416" max="15416" width="7.28515625" style="152" customWidth="1"/>
    <col min="15417" max="15419" width="11.42578125" style="152"/>
    <col min="15420" max="15420" width="14" style="152" customWidth="1"/>
    <col min="15421" max="15421" width="5.42578125" style="152" customWidth="1"/>
    <col min="15422" max="15422" width="30.85546875" style="152" customWidth="1"/>
    <col min="15423" max="15423" width="5.28515625" style="152" customWidth="1"/>
    <col min="15424" max="15424" width="3.28515625" style="152" bestFit="1" customWidth="1"/>
    <col min="15425" max="15425" width="3.28515625" style="152" customWidth="1"/>
    <col min="15426" max="15426" width="3.28515625" style="152" bestFit="1" customWidth="1"/>
    <col min="15427" max="15427" width="4" style="152" bestFit="1" customWidth="1"/>
    <col min="15428" max="15428" width="8" style="152" customWidth="1"/>
    <col min="15429" max="15616" width="11.42578125" style="152"/>
    <col min="15617" max="15617" width="3.7109375" style="152" customWidth="1"/>
    <col min="15618" max="15618" width="4" style="152" customWidth="1"/>
    <col min="15619" max="15619" width="27.140625" style="152" customWidth="1"/>
    <col min="15620" max="15620" width="10.28515625" style="152" customWidth="1"/>
    <col min="15621" max="15621" width="9.85546875" style="152" bestFit="1" customWidth="1"/>
    <col min="15622" max="15622" width="11.42578125" style="152"/>
    <col min="15623" max="15623" width="10.7109375" style="152" customWidth="1"/>
    <col min="15624" max="15624" width="2.7109375" style="152" customWidth="1"/>
    <col min="15625" max="15625" width="10.28515625" style="152" customWidth="1"/>
    <col min="15626" max="15626" width="2.7109375" style="152" customWidth="1"/>
    <col min="15627" max="15671" width="11.42578125" style="152"/>
    <col min="15672" max="15672" width="7.28515625" style="152" customWidth="1"/>
    <col min="15673" max="15675" width="11.42578125" style="152"/>
    <col min="15676" max="15676" width="14" style="152" customWidth="1"/>
    <col min="15677" max="15677" width="5.42578125" style="152" customWidth="1"/>
    <col min="15678" max="15678" width="30.85546875" style="152" customWidth="1"/>
    <col min="15679" max="15679" width="5.28515625" style="152" customWidth="1"/>
    <col min="15680" max="15680" width="3.28515625" style="152" bestFit="1" customWidth="1"/>
    <col min="15681" max="15681" width="3.28515625" style="152" customWidth="1"/>
    <col min="15682" max="15682" width="3.28515625" style="152" bestFit="1" customWidth="1"/>
    <col min="15683" max="15683" width="4" style="152" bestFit="1" customWidth="1"/>
    <col min="15684" max="15684" width="8" style="152" customWidth="1"/>
    <col min="15685" max="15872" width="11.42578125" style="152"/>
    <col min="15873" max="15873" width="3.7109375" style="152" customWidth="1"/>
    <col min="15874" max="15874" width="4" style="152" customWidth="1"/>
    <col min="15875" max="15875" width="27.140625" style="152" customWidth="1"/>
    <col min="15876" max="15876" width="10.28515625" style="152" customWidth="1"/>
    <col min="15877" max="15877" width="9.85546875" style="152" bestFit="1" customWidth="1"/>
    <col min="15878" max="15878" width="11.42578125" style="152"/>
    <col min="15879" max="15879" width="10.7109375" style="152" customWidth="1"/>
    <col min="15880" max="15880" width="2.7109375" style="152" customWidth="1"/>
    <col min="15881" max="15881" width="10.28515625" style="152" customWidth="1"/>
    <col min="15882" max="15882" width="2.7109375" style="152" customWidth="1"/>
    <col min="15883" max="15927" width="11.42578125" style="152"/>
    <col min="15928" max="15928" width="7.28515625" style="152" customWidth="1"/>
    <col min="15929" max="15931" width="11.42578125" style="152"/>
    <col min="15932" max="15932" width="14" style="152" customWidth="1"/>
    <col min="15933" max="15933" width="5.42578125" style="152" customWidth="1"/>
    <col min="15934" max="15934" width="30.85546875" style="152" customWidth="1"/>
    <col min="15935" max="15935" width="5.28515625" style="152" customWidth="1"/>
    <col min="15936" max="15936" width="3.28515625" style="152" bestFit="1" customWidth="1"/>
    <col min="15937" max="15937" width="3.28515625" style="152" customWidth="1"/>
    <col min="15938" max="15938" width="3.28515625" style="152" bestFit="1" customWidth="1"/>
    <col min="15939" max="15939" width="4" style="152" bestFit="1" customWidth="1"/>
    <col min="15940" max="15940" width="8" style="152" customWidth="1"/>
    <col min="15941" max="16128" width="11.42578125" style="152"/>
    <col min="16129" max="16129" width="3.7109375" style="152" customWidth="1"/>
    <col min="16130" max="16130" width="4" style="152" customWidth="1"/>
    <col min="16131" max="16131" width="27.140625" style="152" customWidth="1"/>
    <col min="16132" max="16132" width="10.28515625" style="152" customWidth="1"/>
    <col min="16133" max="16133" width="9.85546875" style="152" bestFit="1" customWidth="1"/>
    <col min="16134" max="16134" width="11.42578125" style="152"/>
    <col min="16135" max="16135" width="10.7109375" style="152" customWidth="1"/>
    <col min="16136" max="16136" width="2.7109375" style="152" customWidth="1"/>
    <col min="16137" max="16137" width="10.28515625" style="152" customWidth="1"/>
    <col min="16138" max="16138" width="2.7109375" style="152" customWidth="1"/>
    <col min="16139" max="16183" width="11.42578125" style="152"/>
    <col min="16184" max="16184" width="7.28515625" style="152" customWidth="1"/>
    <col min="16185" max="16187" width="11.42578125" style="152"/>
    <col min="16188" max="16188" width="14" style="152" customWidth="1"/>
    <col min="16189" max="16189" width="5.42578125" style="152" customWidth="1"/>
    <col min="16190" max="16190" width="30.85546875" style="152" customWidth="1"/>
    <col min="16191" max="16191" width="5.28515625" style="152" customWidth="1"/>
    <col min="16192" max="16192" width="3.28515625" style="152" bestFit="1" customWidth="1"/>
    <col min="16193" max="16193" width="3.28515625" style="152" customWidth="1"/>
    <col min="16194" max="16194" width="3.28515625" style="152" bestFit="1" customWidth="1"/>
    <col min="16195" max="16195" width="4" style="152" bestFit="1" customWidth="1"/>
    <col min="16196" max="16196" width="8" style="152" customWidth="1"/>
    <col min="16197" max="16384" width="11.42578125" style="152"/>
  </cols>
  <sheetData>
    <row r="1" spans="1:72" x14ac:dyDescent="0.2">
      <c r="A1" s="199"/>
      <c r="B1" s="202" t="s">
        <v>389</v>
      </c>
      <c r="C1" s="202"/>
      <c r="D1" s="29"/>
      <c r="E1" s="29"/>
      <c r="F1" s="29"/>
      <c r="G1" s="168"/>
      <c r="H1" s="143" t="s">
        <v>35</v>
      </c>
      <c r="I1" s="137">
        <f>SUM(I308:I310)</f>
        <v>0</v>
      </c>
      <c r="J1" s="29"/>
      <c r="K1" s="3"/>
      <c r="L1" s="3"/>
      <c r="M1" s="3"/>
      <c r="N1" s="3"/>
      <c r="O1" s="3"/>
      <c r="P1" s="3"/>
      <c r="Q1" s="3"/>
      <c r="R1" s="3"/>
      <c r="S1" s="53">
        <f>'1 - Media Publicity'!$S$1</f>
        <v>2021</v>
      </c>
      <c r="T1" s="16">
        <f>'1 - Media Publicity'!$T$1</f>
        <v>44197</v>
      </c>
      <c r="U1" s="16">
        <f>'1 - Media Publicity'!$U$1</f>
        <v>44561</v>
      </c>
      <c r="V1" s="3"/>
    </row>
    <row r="2" spans="1:72" x14ac:dyDescent="0.2">
      <c r="A2" s="57">
        <v>12</v>
      </c>
      <c r="B2" s="208" t="s">
        <v>390</v>
      </c>
      <c r="C2" s="202"/>
      <c r="D2" s="199"/>
      <c r="E2" s="199"/>
      <c r="F2" s="199"/>
      <c r="G2" s="168"/>
      <c r="H2" s="143"/>
      <c r="I2" s="137"/>
      <c r="J2" s="199"/>
      <c r="K2" s="3"/>
      <c r="L2" s="222"/>
      <c r="M2" s="3"/>
      <c r="N2" s="3"/>
      <c r="O2" s="3"/>
      <c r="P2" s="3"/>
      <c r="Q2" s="3"/>
      <c r="R2" s="3"/>
      <c r="S2" s="53"/>
      <c r="T2" s="16"/>
      <c r="U2" s="16"/>
      <c r="V2" s="3"/>
    </row>
    <row r="3" spans="1:72" ht="78.75" customHeight="1" x14ac:dyDescent="0.25">
      <c r="A3" s="199"/>
      <c r="B3" s="369" t="s">
        <v>516</v>
      </c>
      <c r="C3" s="412"/>
      <c r="D3" s="412"/>
      <c r="E3" s="412"/>
      <c r="F3" s="412"/>
      <c r="G3" s="412"/>
      <c r="H3" s="412"/>
      <c r="I3" s="412"/>
      <c r="J3" s="29"/>
      <c r="K3" s="3"/>
      <c r="L3" s="213"/>
      <c r="M3" s="3"/>
      <c r="N3" s="3"/>
      <c r="O3" s="3"/>
      <c r="P3" s="3"/>
      <c r="Q3" s="3"/>
      <c r="R3" s="3"/>
      <c r="S3" s="3"/>
      <c r="T3" s="76"/>
      <c r="U3" s="3"/>
      <c r="V3" s="3"/>
      <c r="BJ3" s="170" t="s">
        <v>391</v>
      </c>
      <c r="BK3" s="171"/>
      <c r="BL3" s="172" t="s">
        <v>392</v>
      </c>
      <c r="BM3" s="172" t="s">
        <v>393</v>
      </c>
      <c r="BN3" s="172" t="s">
        <v>394</v>
      </c>
      <c r="BO3" s="172"/>
      <c r="BP3" s="170" t="s">
        <v>115</v>
      </c>
    </row>
    <row r="4" spans="1:72" ht="3.75" customHeight="1" x14ac:dyDescent="0.2">
      <c r="A4" s="199"/>
      <c r="B4" s="68"/>
      <c r="C4" s="139"/>
      <c r="D4" s="139"/>
      <c r="E4" s="139"/>
      <c r="F4" s="139"/>
      <c r="G4" s="139"/>
      <c r="H4" s="29"/>
      <c r="I4" s="169"/>
      <c r="J4" s="29"/>
      <c r="K4" s="3"/>
      <c r="L4" s="213"/>
      <c r="M4" s="3"/>
      <c r="N4" s="3"/>
      <c r="O4" s="3"/>
      <c r="P4" s="3"/>
      <c r="Q4" s="3"/>
      <c r="R4" s="3"/>
      <c r="S4" s="3"/>
      <c r="T4" s="3"/>
      <c r="U4" s="3"/>
      <c r="V4" s="3"/>
    </row>
    <row r="5" spans="1:72" ht="51" customHeight="1" x14ac:dyDescent="0.2">
      <c r="A5" s="29"/>
      <c r="B5" s="413" t="s">
        <v>485</v>
      </c>
      <c r="C5" s="408"/>
      <c r="D5" s="408"/>
      <c r="E5" s="408"/>
      <c r="F5" s="408"/>
      <c r="G5" s="408"/>
      <c r="H5" s="408"/>
      <c r="I5" s="368"/>
      <c r="J5" s="29"/>
      <c r="K5" s="3"/>
      <c r="L5" s="3"/>
      <c r="M5" s="15">
        <f>IF(SUM(M8:M307)&gt;300,300,SUM(M8:M307))</f>
        <v>0</v>
      </c>
      <c r="N5" s="15">
        <f>SUM(N8:N307)</f>
        <v>0</v>
      </c>
      <c r="O5" s="15">
        <f t="shared" ref="O5:R5" si="0">SUM(O8:O307)</f>
        <v>0</v>
      </c>
      <c r="P5" s="15">
        <f t="shared" si="0"/>
        <v>0</v>
      </c>
      <c r="Q5" s="15"/>
      <c r="R5" s="15">
        <f t="shared" si="0"/>
        <v>0</v>
      </c>
      <c r="S5" s="15"/>
      <c r="T5" s="15">
        <f>SUM(M5:R5)</f>
        <v>0</v>
      </c>
      <c r="U5" s="3"/>
      <c r="V5" s="3"/>
      <c r="BE5" s="173"/>
      <c r="BF5" s="173"/>
      <c r="BG5" s="173"/>
      <c r="BH5" s="173"/>
      <c r="BJ5" s="170"/>
      <c r="BP5" s="172"/>
      <c r="BR5" s="174"/>
      <c r="BS5" s="174"/>
      <c r="BT5" s="174"/>
    </row>
    <row r="6" spans="1:72" ht="38.25" customHeight="1" x14ac:dyDescent="0.2">
      <c r="A6" s="57"/>
      <c r="B6" s="69"/>
      <c r="C6" s="68" t="s">
        <v>101</v>
      </c>
      <c r="D6" s="81" t="s">
        <v>449</v>
      </c>
      <c r="E6" s="69" t="s">
        <v>47</v>
      </c>
      <c r="F6" s="81" t="s">
        <v>395</v>
      </c>
      <c r="G6" s="228" t="str">
        <f>V14&amp;" / "&amp;V15</f>
        <v>Continental Uniform / Militia</v>
      </c>
      <c r="H6" s="29"/>
      <c r="I6" s="81" t="s">
        <v>396</v>
      </c>
      <c r="J6" s="29"/>
      <c r="K6" s="231"/>
      <c r="L6" s="231"/>
      <c r="M6" s="211" t="s">
        <v>438</v>
      </c>
      <c r="N6" s="212" t="s">
        <v>439</v>
      </c>
      <c r="O6" s="212" t="s">
        <v>440</v>
      </c>
      <c r="P6" s="212" t="s">
        <v>36</v>
      </c>
      <c r="Q6" s="209" t="s">
        <v>393</v>
      </c>
      <c r="R6" s="209" t="s">
        <v>434</v>
      </c>
      <c r="S6" s="53"/>
      <c r="T6" s="209" t="s">
        <v>437</v>
      </c>
      <c r="U6" s="231"/>
      <c r="V6" s="231"/>
      <c r="BE6" s="175" t="s">
        <v>397</v>
      </c>
      <c r="BF6" s="175" t="s">
        <v>398</v>
      </c>
      <c r="BG6" s="175"/>
      <c r="BH6" s="175" t="s">
        <v>399</v>
      </c>
      <c r="BK6" s="170"/>
      <c r="BL6" s="170"/>
      <c r="BM6" s="170"/>
      <c r="BN6" s="170"/>
      <c r="BO6" s="170"/>
      <c r="BS6" s="174"/>
      <c r="BT6" s="174"/>
    </row>
    <row r="7" spans="1:72" ht="0.6" customHeight="1" x14ac:dyDescent="0.2">
      <c r="A7" s="57"/>
      <c r="B7" s="159"/>
      <c r="C7" s="110"/>
      <c r="D7" s="176"/>
      <c r="E7" s="159"/>
      <c r="F7" s="159"/>
      <c r="G7" s="69"/>
      <c r="H7" s="29"/>
      <c r="I7" s="107"/>
      <c r="J7" s="29"/>
      <c r="K7" s="231"/>
      <c r="L7" s="231"/>
      <c r="M7" s="15"/>
      <c r="N7" s="15"/>
      <c r="O7" s="15"/>
      <c r="P7" s="15"/>
      <c r="Q7" s="15"/>
      <c r="R7" s="15"/>
      <c r="S7" s="15"/>
      <c r="T7" s="15"/>
      <c r="U7" s="231"/>
      <c r="V7" s="231"/>
      <c r="BS7" s="174"/>
      <c r="BT7" s="174"/>
    </row>
    <row r="8" spans="1:72" x14ac:dyDescent="0.2">
      <c r="A8" s="29"/>
      <c r="B8" s="59">
        <v>1</v>
      </c>
      <c r="C8" s="95"/>
      <c r="D8" s="75"/>
      <c r="E8" s="62"/>
      <c r="F8" s="153"/>
      <c r="G8" s="153"/>
      <c r="H8" s="29"/>
      <c r="I8" s="63">
        <f>T8</f>
        <v>0</v>
      </c>
      <c r="J8" s="29"/>
      <c r="K8" s="15"/>
      <c r="L8" s="15" t="s">
        <v>436</v>
      </c>
      <c r="M8" s="53">
        <f>IF($C8=0,0,IF($D8="C",15,0))</f>
        <v>0</v>
      </c>
      <c r="N8" s="53">
        <f>IF($C8=0,0,IF($D8="T",15,0))</f>
        <v>0</v>
      </c>
      <c r="O8" s="53">
        <f>IF($D8="D",10,0)</f>
        <v>0</v>
      </c>
      <c r="P8" s="53">
        <f>IF($D8="S",5,0)</f>
        <v>0</v>
      </c>
      <c r="Q8" s="53">
        <f>IF($C8=0,0,IF($D8=0,0,IF($E8=0,0,IF($F8="yes",1,0))))</f>
        <v>0</v>
      </c>
      <c r="R8" s="53">
        <f t="shared" ref="R8" si="1">IF($C8=0,0,IF($D8=0,0,IF($E8=0,0,IF($G8=$V$14,10*Q8,IF($G8=$V$15,10*Q8,0)))))</f>
        <v>0</v>
      </c>
      <c r="S8" s="53"/>
      <c r="T8" s="53">
        <f>IF($C8=0,0,IF($D8=0,0,IF($E8=0,0,SUM(M8,N8,O8,P8,R8))))</f>
        <v>0</v>
      </c>
      <c r="U8" s="217"/>
      <c r="V8" s="15"/>
      <c r="BE8" s="170">
        <f t="shared" ref="BE8:BE71" si="2">IF(F8="Yes",1,0)</f>
        <v>0</v>
      </c>
      <c r="BF8" s="170">
        <f t="shared" ref="BF8:BF71" si="3">IF(G8&lt;&gt;0,1,0)</f>
        <v>0</v>
      </c>
      <c r="BG8" s="170"/>
      <c r="BH8" s="170" t="str">
        <f t="shared" ref="BH8:BH71" si="4">D8&amp;BE8&amp;BF8</f>
        <v>00</v>
      </c>
      <c r="BJ8" s="170" t="s">
        <v>517</v>
      </c>
      <c r="BK8" s="170"/>
      <c r="BL8" s="170" t="s">
        <v>400</v>
      </c>
      <c r="BM8" s="170">
        <v>1</v>
      </c>
      <c r="BN8" s="170">
        <v>0</v>
      </c>
      <c r="BO8" s="170" t="str">
        <f>BL8&amp;BM8&amp;BN8</f>
        <v>N10</v>
      </c>
      <c r="BP8" s="170">
        <v>15</v>
      </c>
      <c r="BS8" s="174"/>
      <c r="BT8" s="174"/>
    </row>
    <row r="9" spans="1:72" x14ac:dyDescent="0.2">
      <c r="A9" s="29"/>
      <c r="B9" s="59">
        <v>2</v>
      </c>
      <c r="C9" s="95"/>
      <c r="D9" s="75"/>
      <c r="E9" s="62"/>
      <c r="F9" s="153"/>
      <c r="G9" s="153"/>
      <c r="H9" s="29"/>
      <c r="I9" s="63">
        <f t="shared" ref="I9:I72" si="5">T9</f>
        <v>0</v>
      </c>
      <c r="J9" s="29"/>
      <c r="K9" s="15"/>
      <c r="L9" s="15" t="s">
        <v>435</v>
      </c>
      <c r="M9" s="53">
        <f t="shared" ref="M9:M72" si="6">IF($C9=0,0,IF($D9="C",15,0))</f>
        <v>0</v>
      </c>
      <c r="N9" s="53">
        <f t="shared" ref="N9:N72" si="7">IF($C9=0,0,IF($D9="T",15,0))</f>
        <v>0</v>
      </c>
      <c r="O9" s="53">
        <f t="shared" ref="O9:O72" si="8">IF($D9="D",10,0)</f>
        <v>0</v>
      </c>
      <c r="P9" s="53">
        <f t="shared" ref="P9:P72" si="9">IF($D9="S",5,0)</f>
        <v>0</v>
      </c>
      <c r="Q9" s="53">
        <f t="shared" ref="Q9:Q72" si="10">IF($C9=0,0,IF($D9=0,0,IF($E9=0,0,IF($F9="yes",1,0))))</f>
        <v>0</v>
      </c>
      <c r="R9" s="53">
        <f>IF($C9=0,0,IF($D9=0,0,IF($E9=0,0,IF($G9=$V$14,10*Q9,IF($G9=$V$15,10*Q9,0)))))</f>
        <v>0</v>
      </c>
      <c r="S9" s="53"/>
      <c r="T9" s="53">
        <f t="shared" ref="T9:T72" si="11">IF($C9=0,0,IF($D9=0,0,IF($E9=0,0,SUM(M9,N9,O9,P9,R9))))</f>
        <v>0</v>
      </c>
      <c r="U9" s="217"/>
      <c r="V9" s="15"/>
      <c r="BE9" s="170">
        <f t="shared" si="2"/>
        <v>0</v>
      </c>
      <c r="BF9" s="170">
        <f t="shared" si="3"/>
        <v>0</v>
      </c>
      <c r="BG9" s="170"/>
      <c r="BH9" s="170" t="str">
        <f t="shared" si="4"/>
        <v>00</v>
      </c>
      <c r="BJ9" s="170" t="s">
        <v>518</v>
      </c>
      <c r="BK9" s="170"/>
      <c r="BL9" s="170" t="s">
        <v>401</v>
      </c>
      <c r="BM9" s="170">
        <v>1</v>
      </c>
      <c r="BN9" s="170">
        <v>0</v>
      </c>
      <c r="BO9" s="170" t="str">
        <f t="shared" ref="BO9:BO19" si="12">BL9&amp;BM9&amp;BN9</f>
        <v>D10</v>
      </c>
      <c r="BP9" s="170">
        <v>10</v>
      </c>
      <c r="BS9" s="174"/>
      <c r="BT9" s="174"/>
    </row>
    <row r="10" spans="1:72" x14ac:dyDescent="0.2">
      <c r="A10" s="29"/>
      <c r="B10" s="59">
        <v>3</v>
      </c>
      <c r="C10" s="95"/>
      <c r="D10" s="75"/>
      <c r="E10" s="62"/>
      <c r="F10" s="153"/>
      <c r="G10" s="153"/>
      <c r="H10" s="29"/>
      <c r="I10" s="63">
        <f t="shared" si="5"/>
        <v>0</v>
      </c>
      <c r="J10" s="29"/>
      <c r="K10" s="15"/>
      <c r="L10" s="15" t="s">
        <v>401</v>
      </c>
      <c r="M10" s="53">
        <f t="shared" si="6"/>
        <v>0</v>
      </c>
      <c r="N10" s="53">
        <f t="shared" si="7"/>
        <v>0</v>
      </c>
      <c r="O10" s="53">
        <f t="shared" si="8"/>
        <v>0</v>
      </c>
      <c r="P10" s="53">
        <f t="shared" si="9"/>
        <v>0</v>
      </c>
      <c r="Q10" s="53">
        <f t="shared" si="10"/>
        <v>0</v>
      </c>
      <c r="R10" s="53">
        <f t="shared" ref="R10:R73" si="13">IF($C10=0,0,IF($D10=0,0,IF($E10=0,0,IF($G10=$V$14,10*Q10,IF($G10=$V$15,10*Q10,0)))))</f>
        <v>0</v>
      </c>
      <c r="S10" s="53"/>
      <c r="T10" s="53">
        <f t="shared" si="11"/>
        <v>0</v>
      </c>
      <c r="U10" s="217"/>
      <c r="V10" s="15"/>
      <c r="BE10" s="170">
        <f t="shared" si="2"/>
        <v>0</v>
      </c>
      <c r="BF10" s="170">
        <f t="shared" si="3"/>
        <v>0</v>
      </c>
      <c r="BG10" s="170"/>
      <c r="BH10" s="170" t="str">
        <f t="shared" si="4"/>
        <v>00</v>
      </c>
      <c r="BJ10" s="170" t="s">
        <v>519</v>
      </c>
      <c r="BK10" s="170"/>
      <c r="BL10" s="170" t="s">
        <v>402</v>
      </c>
      <c r="BM10" s="170">
        <v>1</v>
      </c>
      <c r="BN10" s="170">
        <v>0</v>
      </c>
      <c r="BO10" s="170" t="str">
        <f t="shared" si="12"/>
        <v>S10</v>
      </c>
      <c r="BP10" s="170">
        <v>5</v>
      </c>
      <c r="BS10" s="174"/>
      <c r="BT10" s="174"/>
    </row>
    <row r="11" spans="1:72" x14ac:dyDescent="0.2">
      <c r="A11" s="29"/>
      <c r="B11" s="59">
        <v>4</v>
      </c>
      <c r="C11" s="95"/>
      <c r="D11" s="75"/>
      <c r="E11" s="62"/>
      <c r="F11" s="153"/>
      <c r="G11" s="153"/>
      <c r="H11" s="29"/>
      <c r="I11" s="63">
        <f t="shared" si="5"/>
        <v>0</v>
      </c>
      <c r="J11" s="29"/>
      <c r="K11" s="15"/>
      <c r="L11" s="15" t="s">
        <v>402</v>
      </c>
      <c r="M11" s="53">
        <f t="shared" si="6"/>
        <v>0</v>
      </c>
      <c r="N11" s="53">
        <f t="shared" si="7"/>
        <v>0</v>
      </c>
      <c r="O11" s="53">
        <f t="shared" si="8"/>
        <v>0</v>
      </c>
      <c r="P11" s="53">
        <f t="shared" si="9"/>
        <v>0</v>
      </c>
      <c r="Q11" s="53">
        <f t="shared" si="10"/>
        <v>0</v>
      </c>
      <c r="R11" s="53">
        <f t="shared" si="13"/>
        <v>0</v>
      </c>
      <c r="S11" s="53"/>
      <c r="T11" s="53">
        <f t="shared" si="11"/>
        <v>0</v>
      </c>
      <c r="U11" s="217"/>
      <c r="V11" s="15"/>
      <c r="BE11" s="170">
        <f t="shared" si="2"/>
        <v>0</v>
      </c>
      <c r="BF11" s="170">
        <f t="shared" si="3"/>
        <v>0</v>
      </c>
      <c r="BG11" s="170"/>
      <c r="BH11" s="170" t="str">
        <f t="shared" si="4"/>
        <v>00</v>
      </c>
      <c r="BJ11" s="170" t="s">
        <v>520</v>
      </c>
      <c r="BK11" s="170"/>
      <c r="BL11" s="170" t="s">
        <v>400</v>
      </c>
      <c r="BM11" s="170">
        <v>1</v>
      </c>
      <c r="BN11" s="170">
        <v>1</v>
      </c>
      <c r="BO11" s="170" t="str">
        <f t="shared" si="12"/>
        <v>N11</v>
      </c>
      <c r="BP11" s="170">
        <f>15+10</f>
        <v>25</v>
      </c>
      <c r="BS11" s="174"/>
      <c r="BT11" s="174"/>
    </row>
    <row r="12" spans="1:72" x14ac:dyDescent="0.2">
      <c r="A12" s="29"/>
      <c r="B12" s="59">
        <v>5</v>
      </c>
      <c r="C12" s="95"/>
      <c r="D12" s="75"/>
      <c r="E12" s="62"/>
      <c r="F12" s="153"/>
      <c r="G12" s="153"/>
      <c r="H12" s="29"/>
      <c r="I12" s="63">
        <f t="shared" si="5"/>
        <v>0</v>
      </c>
      <c r="J12" s="29"/>
      <c r="K12" s="15"/>
      <c r="L12" s="15"/>
      <c r="M12" s="53">
        <f t="shared" si="6"/>
        <v>0</v>
      </c>
      <c r="N12" s="53">
        <f t="shared" si="7"/>
        <v>0</v>
      </c>
      <c r="O12" s="53">
        <f t="shared" si="8"/>
        <v>0</v>
      </c>
      <c r="P12" s="53">
        <f t="shared" si="9"/>
        <v>0</v>
      </c>
      <c r="Q12" s="53">
        <f t="shared" si="10"/>
        <v>0</v>
      </c>
      <c r="R12" s="53">
        <f t="shared" si="13"/>
        <v>0</v>
      </c>
      <c r="S12" s="53"/>
      <c r="T12" s="53">
        <f t="shared" si="11"/>
        <v>0</v>
      </c>
      <c r="U12" s="217"/>
      <c r="V12" s="15"/>
      <c r="BE12" s="170">
        <f t="shared" si="2"/>
        <v>0</v>
      </c>
      <c r="BF12" s="170">
        <f t="shared" si="3"/>
        <v>0</v>
      </c>
      <c r="BG12" s="170"/>
      <c r="BH12" s="170" t="str">
        <f t="shared" si="4"/>
        <v>00</v>
      </c>
      <c r="BJ12" s="170" t="s">
        <v>521</v>
      </c>
      <c r="BK12" s="170"/>
      <c r="BL12" s="170" t="s">
        <v>401</v>
      </c>
      <c r="BM12" s="170">
        <v>1</v>
      </c>
      <c r="BN12" s="170">
        <v>1</v>
      </c>
      <c r="BO12" s="170" t="str">
        <f t="shared" si="12"/>
        <v>D11</v>
      </c>
      <c r="BP12" s="170">
        <f>10+10</f>
        <v>20</v>
      </c>
      <c r="BS12" s="174"/>
      <c r="BT12" s="174"/>
    </row>
    <row r="13" spans="1:72" x14ac:dyDescent="0.2">
      <c r="A13" s="29"/>
      <c r="B13" s="59">
        <v>6</v>
      </c>
      <c r="C13" s="95"/>
      <c r="D13" s="75"/>
      <c r="E13" s="62"/>
      <c r="F13" s="153"/>
      <c r="G13" s="153"/>
      <c r="H13" s="29"/>
      <c r="I13" s="63">
        <f t="shared" si="5"/>
        <v>0</v>
      </c>
      <c r="J13" s="29"/>
      <c r="K13" s="15"/>
      <c r="L13" s="15"/>
      <c r="M13" s="53">
        <f t="shared" si="6"/>
        <v>0</v>
      </c>
      <c r="N13" s="53">
        <f t="shared" si="7"/>
        <v>0</v>
      </c>
      <c r="O13" s="53">
        <f t="shared" si="8"/>
        <v>0</v>
      </c>
      <c r="P13" s="53">
        <f t="shared" si="9"/>
        <v>0</v>
      </c>
      <c r="Q13" s="53">
        <f t="shared" si="10"/>
        <v>0</v>
      </c>
      <c r="R13" s="53">
        <f t="shared" si="13"/>
        <v>0</v>
      </c>
      <c r="S13" s="53"/>
      <c r="T13" s="53">
        <f t="shared" si="11"/>
        <v>0</v>
      </c>
      <c r="U13" s="217"/>
      <c r="V13" s="15"/>
      <c r="BE13" s="170">
        <f t="shared" si="2"/>
        <v>0</v>
      </c>
      <c r="BF13" s="170">
        <f t="shared" si="3"/>
        <v>0</v>
      </c>
      <c r="BG13" s="170"/>
      <c r="BH13" s="170" t="str">
        <f t="shared" si="4"/>
        <v>00</v>
      </c>
      <c r="BJ13" s="170" t="s">
        <v>522</v>
      </c>
      <c r="BK13" s="170"/>
      <c r="BL13" s="170" t="s">
        <v>402</v>
      </c>
      <c r="BM13" s="170">
        <v>1</v>
      </c>
      <c r="BN13" s="170">
        <v>1</v>
      </c>
      <c r="BO13" s="170" t="str">
        <f t="shared" si="12"/>
        <v>S11</v>
      </c>
      <c r="BP13" s="170">
        <f>5+10</f>
        <v>15</v>
      </c>
      <c r="BS13" s="174"/>
      <c r="BT13" s="174"/>
    </row>
    <row r="14" spans="1:72" x14ac:dyDescent="0.2">
      <c r="A14" s="29"/>
      <c r="B14" s="59">
        <v>7</v>
      </c>
      <c r="C14" s="95"/>
      <c r="D14" s="75"/>
      <c r="E14" s="62"/>
      <c r="F14" s="153"/>
      <c r="G14" s="153"/>
      <c r="H14" s="29"/>
      <c r="I14" s="63">
        <f t="shared" si="5"/>
        <v>0</v>
      </c>
      <c r="J14" s="29"/>
      <c r="K14" s="15"/>
      <c r="L14" s="15"/>
      <c r="M14" s="53">
        <f t="shared" si="6"/>
        <v>0</v>
      </c>
      <c r="N14" s="53">
        <f t="shared" si="7"/>
        <v>0</v>
      </c>
      <c r="O14" s="53">
        <f t="shared" si="8"/>
        <v>0</v>
      </c>
      <c r="P14" s="53">
        <f t="shared" si="9"/>
        <v>0</v>
      </c>
      <c r="Q14" s="53">
        <f t="shared" si="10"/>
        <v>0</v>
      </c>
      <c r="R14" s="53">
        <f t="shared" si="13"/>
        <v>0</v>
      </c>
      <c r="S14" s="53"/>
      <c r="T14" s="53">
        <f t="shared" si="11"/>
        <v>0</v>
      </c>
      <c r="U14" s="217"/>
      <c r="V14" s="15" t="s">
        <v>461</v>
      </c>
      <c r="BE14" s="170">
        <f t="shared" si="2"/>
        <v>0</v>
      </c>
      <c r="BF14" s="170">
        <f t="shared" si="3"/>
        <v>0</v>
      </c>
      <c r="BG14" s="170"/>
      <c r="BH14" s="170" t="str">
        <f t="shared" si="4"/>
        <v>00</v>
      </c>
      <c r="BJ14" s="170" t="s">
        <v>523</v>
      </c>
      <c r="BK14" s="170"/>
      <c r="BL14" s="170" t="s">
        <v>400</v>
      </c>
      <c r="BM14" s="170">
        <v>0</v>
      </c>
      <c r="BN14" s="170">
        <v>0</v>
      </c>
      <c r="BO14" s="170" t="str">
        <f t="shared" si="12"/>
        <v>N00</v>
      </c>
      <c r="BP14" s="170">
        <v>15</v>
      </c>
      <c r="BS14" s="174"/>
      <c r="BT14" s="174"/>
    </row>
    <row r="15" spans="1:72" x14ac:dyDescent="0.2">
      <c r="A15" s="29"/>
      <c r="B15" s="59">
        <v>8</v>
      </c>
      <c r="C15" s="95"/>
      <c r="D15" s="75"/>
      <c r="E15" s="62"/>
      <c r="F15" s="153"/>
      <c r="G15" s="153"/>
      <c r="H15" s="29"/>
      <c r="I15" s="63">
        <f t="shared" si="5"/>
        <v>0</v>
      </c>
      <c r="J15" s="29"/>
      <c r="K15" s="15"/>
      <c r="L15" s="15"/>
      <c r="M15" s="53">
        <f t="shared" si="6"/>
        <v>0</v>
      </c>
      <c r="N15" s="53">
        <f t="shared" si="7"/>
        <v>0</v>
      </c>
      <c r="O15" s="53">
        <f t="shared" si="8"/>
        <v>0</v>
      </c>
      <c r="P15" s="53">
        <f t="shared" si="9"/>
        <v>0</v>
      </c>
      <c r="Q15" s="53">
        <f t="shared" si="10"/>
        <v>0</v>
      </c>
      <c r="R15" s="53">
        <f t="shared" si="13"/>
        <v>0</v>
      </c>
      <c r="S15" s="53"/>
      <c r="T15" s="53">
        <f t="shared" si="11"/>
        <v>0</v>
      </c>
      <c r="U15" s="217"/>
      <c r="V15" s="15" t="s">
        <v>443</v>
      </c>
      <c r="BE15" s="170">
        <f t="shared" si="2"/>
        <v>0</v>
      </c>
      <c r="BF15" s="170">
        <f t="shared" si="3"/>
        <v>0</v>
      </c>
      <c r="BG15" s="170"/>
      <c r="BH15" s="170" t="str">
        <f t="shared" si="4"/>
        <v>00</v>
      </c>
      <c r="BJ15" s="170" t="s">
        <v>524</v>
      </c>
      <c r="BK15" s="170"/>
      <c r="BL15" s="170" t="s">
        <v>401</v>
      </c>
      <c r="BM15" s="170">
        <v>0</v>
      </c>
      <c r="BN15" s="170">
        <v>0</v>
      </c>
      <c r="BO15" s="170" t="str">
        <f t="shared" si="12"/>
        <v>D00</v>
      </c>
      <c r="BP15" s="170">
        <v>10</v>
      </c>
      <c r="BS15" s="174"/>
      <c r="BT15" s="174"/>
    </row>
    <row r="16" spans="1:72" x14ac:dyDescent="0.2">
      <c r="A16" s="29"/>
      <c r="B16" s="59">
        <v>9</v>
      </c>
      <c r="C16" s="95"/>
      <c r="D16" s="75"/>
      <c r="E16" s="62"/>
      <c r="F16" s="153"/>
      <c r="G16" s="153"/>
      <c r="H16" s="29"/>
      <c r="I16" s="63">
        <f t="shared" si="5"/>
        <v>0</v>
      </c>
      <c r="J16" s="29"/>
      <c r="K16" s="15"/>
      <c r="L16" s="15"/>
      <c r="M16" s="53">
        <f t="shared" si="6"/>
        <v>0</v>
      </c>
      <c r="N16" s="53">
        <f t="shared" si="7"/>
        <v>0</v>
      </c>
      <c r="O16" s="53">
        <f t="shared" si="8"/>
        <v>0</v>
      </c>
      <c r="P16" s="53">
        <f t="shared" si="9"/>
        <v>0</v>
      </c>
      <c r="Q16" s="53">
        <f t="shared" si="10"/>
        <v>0</v>
      </c>
      <c r="R16" s="53">
        <f t="shared" si="13"/>
        <v>0</v>
      </c>
      <c r="S16" s="53"/>
      <c r="T16" s="53">
        <f t="shared" si="11"/>
        <v>0</v>
      </c>
      <c r="U16" s="217"/>
      <c r="V16" s="15"/>
      <c r="BE16" s="170">
        <f t="shared" si="2"/>
        <v>0</v>
      </c>
      <c r="BF16" s="170">
        <f t="shared" si="3"/>
        <v>0</v>
      </c>
      <c r="BG16" s="170"/>
      <c r="BH16" s="170" t="str">
        <f t="shared" si="4"/>
        <v>00</v>
      </c>
      <c r="BJ16" s="170" t="s">
        <v>525</v>
      </c>
      <c r="BK16" s="170"/>
      <c r="BL16" s="170" t="s">
        <v>402</v>
      </c>
      <c r="BM16" s="170">
        <v>0</v>
      </c>
      <c r="BN16" s="170">
        <v>0</v>
      </c>
      <c r="BO16" s="170" t="str">
        <f t="shared" si="12"/>
        <v>S00</v>
      </c>
      <c r="BP16" s="170">
        <v>5</v>
      </c>
      <c r="BS16" s="174"/>
      <c r="BT16" s="174"/>
    </row>
    <row r="17" spans="1:72" x14ac:dyDescent="0.2">
      <c r="A17" s="29"/>
      <c r="B17" s="59">
        <v>10</v>
      </c>
      <c r="C17" s="95"/>
      <c r="D17" s="75"/>
      <c r="E17" s="62"/>
      <c r="F17" s="153"/>
      <c r="G17" s="153"/>
      <c r="H17" s="29"/>
      <c r="I17" s="63">
        <f t="shared" si="5"/>
        <v>0</v>
      </c>
      <c r="J17" s="29"/>
      <c r="K17" s="15"/>
      <c r="L17" s="15"/>
      <c r="M17" s="53">
        <f t="shared" si="6"/>
        <v>0</v>
      </c>
      <c r="N17" s="53">
        <f t="shared" si="7"/>
        <v>0</v>
      </c>
      <c r="O17" s="53">
        <f t="shared" si="8"/>
        <v>0</v>
      </c>
      <c r="P17" s="53">
        <f t="shared" si="9"/>
        <v>0</v>
      </c>
      <c r="Q17" s="53">
        <f t="shared" si="10"/>
        <v>0</v>
      </c>
      <c r="R17" s="53">
        <f t="shared" si="13"/>
        <v>0</v>
      </c>
      <c r="S17" s="53"/>
      <c r="T17" s="53">
        <f t="shared" si="11"/>
        <v>0</v>
      </c>
      <c r="U17" s="217"/>
      <c r="V17" s="15"/>
      <c r="BE17" s="170">
        <f t="shared" si="2"/>
        <v>0</v>
      </c>
      <c r="BF17" s="170">
        <f t="shared" si="3"/>
        <v>0</v>
      </c>
      <c r="BG17" s="170"/>
      <c r="BH17" s="170" t="str">
        <f t="shared" si="4"/>
        <v>00</v>
      </c>
      <c r="BJ17" s="170" t="s">
        <v>526</v>
      </c>
      <c r="BK17" s="170"/>
      <c r="BL17" s="170" t="s">
        <v>400</v>
      </c>
      <c r="BM17" s="170">
        <v>0</v>
      </c>
      <c r="BN17" s="170">
        <v>1</v>
      </c>
      <c r="BO17" s="170" t="str">
        <f t="shared" si="12"/>
        <v>N01</v>
      </c>
      <c r="BP17" s="170">
        <v>15</v>
      </c>
      <c r="BS17" s="174"/>
      <c r="BT17" s="174"/>
    </row>
    <row r="18" spans="1:72" x14ac:dyDescent="0.2">
      <c r="A18" s="29"/>
      <c r="B18" s="59">
        <v>11</v>
      </c>
      <c r="C18" s="95"/>
      <c r="D18" s="75"/>
      <c r="E18" s="62"/>
      <c r="F18" s="153"/>
      <c r="G18" s="153"/>
      <c r="H18" s="29"/>
      <c r="I18" s="63">
        <f t="shared" si="5"/>
        <v>0</v>
      </c>
      <c r="J18" s="29"/>
      <c r="K18" s="15"/>
      <c r="L18" s="15"/>
      <c r="M18" s="53">
        <f t="shared" si="6"/>
        <v>0</v>
      </c>
      <c r="N18" s="53">
        <f t="shared" si="7"/>
        <v>0</v>
      </c>
      <c r="O18" s="53">
        <f t="shared" si="8"/>
        <v>0</v>
      </c>
      <c r="P18" s="53">
        <f t="shared" si="9"/>
        <v>0</v>
      </c>
      <c r="Q18" s="53">
        <f t="shared" si="10"/>
        <v>0</v>
      </c>
      <c r="R18" s="53">
        <f t="shared" si="13"/>
        <v>0</v>
      </c>
      <c r="S18" s="53"/>
      <c r="T18" s="53">
        <f t="shared" si="11"/>
        <v>0</v>
      </c>
      <c r="U18" s="217"/>
      <c r="V18" s="15"/>
      <c r="BE18" s="170">
        <f t="shared" si="2"/>
        <v>0</v>
      </c>
      <c r="BF18" s="170">
        <f t="shared" si="3"/>
        <v>0</v>
      </c>
      <c r="BG18" s="170"/>
      <c r="BH18" s="170" t="str">
        <f t="shared" si="4"/>
        <v>00</v>
      </c>
      <c r="BJ18" s="170" t="s">
        <v>527</v>
      </c>
      <c r="BK18" s="170"/>
      <c r="BL18" s="170" t="s">
        <v>401</v>
      </c>
      <c r="BM18" s="170">
        <v>0</v>
      </c>
      <c r="BN18" s="170">
        <v>1</v>
      </c>
      <c r="BO18" s="170" t="str">
        <f t="shared" si="12"/>
        <v>D01</v>
      </c>
      <c r="BP18" s="170">
        <v>10</v>
      </c>
      <c r="BS18" s="174"/>
      <c r="BT18" s="174"/>
    </row>
    <row r="19" spans="1:72" x14ac:dyDescent="0.2">
      <c r="A19" s="29"/>
      <c r="B19" s="59">
        <v>12</v>
      </c>
      <c r="C19" s="95"/>
      <c r="D19" s="75"/>
      <c r="E19" s="62"/>
      <c r="F19" s="153"/>
      <c r="G19" s="153"/>
      <c r="H19" s="29"/>
      <c r="I19" s="63">
        <f t="shared" si="5"/>
        <v>0</v>
      </c>
      <c r="J19" s="29"/>
      <c r="K19" s="15"/>
      <c r="L19" s="15"/>
      <c r="M19" s="53">
        <f t="shared" si="6"/>
        <v>0</v>
      </c>
      <c r="N19" s="53">
        <f t="shared" si="7"/>
        <v>0</v>
      </c>
      <c r="O19" s="53">
        <f t="shared" si="8"/>
        <v>0</v>
      </c>
      <c r="P19" s="53">
        <f t="shared" si="9"/>
        <v>0</v>
      </c>
      <c r="Q19" s="53">
        <f t="shared" si="10"/>
        <v>0</v>
      </c>
      <c r="R19" s="53">
        <f t="shared" si="13"/>
        <v>0</v>
      </c>
      <c r="S19" s="53"/>
      <c r="T19" s="53">
        <f t="shared" si="11"/>
        <v>0</v>
      </c>
      <c r="U19" s="217"/>
      <c r="V19" s="15"/>
      <c r="BE19" s="170">
        <f t="shared" si="2"/>
        <v>0</v>
      </c>
      <c r="BF19" s="170">
        <f t="shared" si="3"/>
        <v>0</v>
      </c>
      <c r="BG19" s="170"/>
      <c r="BH19" s="170" t="str">
        <f t="shared" si="4"/>
        <v>00</v>
      </c>
      <c r="BJ19" s="170" t="s">
        <v>528</v>
      </c>
      <c r="BK19" s="170"/>
      <c r="BL19" s="170" t="s">
        <v>402</v>
      </c>
      <c r="BM19" s="170">
        <v>0</v>
      </c>
      <c r="BN19" s="170">
        <v>1</v>
      </c>
      <c r="BO19" s="170" t="str">
        <f t="shared" si="12"/>
        <v>S01</v>
      </c>
      <c r="BP19" s="170">
        <v>5</v>
      </c>
      <c r="BS19" s="174"/>
      <c r="BT19" s="174"/>
    </row>
    <row r="20" spans="1:72" x14ac:dyDescent="0.2">
      <c r="A20" s="29"/>
      <c r="B20" s="59">
        <v>13</v>
      </c>
      <c r="C20" s="95"/>
      <c r="D20" s="75"/>
      <c r="E20" s="62"/>
      <c r="F20" s="153"/>
      <c r="G20" s="153"/>
      <c r="H20" s="29"/>
      <c r="I20" s="63">
        <f t="shared" si="5"/>
        <v>0</v>
      </c>
      <c r="J20" s="29"/>
      <c r="K20" s="15"/>
      <c r="L20" s="15"/>
      <c r="M20" s="53">
        <f t="shared" si="6"/>
        <v>0</v>
      </c>
      <c r="N20" s="53">
        <f t="shared" si="7"/>
        <v>0</v>
      </c>
      <c r="O20" s="53">
        <f t="shared" si="8"/>
        <v>0</v>
      </c>
      <c r="P20" s="53">
        <f t="shared" si="9"/>
        <v>0</v>
      </c>
      <c r="Q20" s="53">
        <f t="shared" si="10"/>
        <v>0</v>
      </c>
      <c r="R20" s="53">
        <f t="shared" si="13"/>
        <v>0</v>
      </c>
      <c r="S20" s="53"/>
      <c r="T20" s="53">
        <f t="shared" si="11"/>
        <v>0</v>
      </c>
      <c r="U20" s="217"/>
      <c r="V20" s="15"/>
      <c r="BE20" s="170">
        <f t="shared" si="2"/>
        <v>0</v>
      </c>
      <c r="BF20" s="170">
        <f t="shared" si="3"/>
        <v>0</v>
      </c>
      <c r="BG20" s="170"/>
      <c r="BH20" s="170" t="str">
        <f t="shared" si="4"/>
        <v>00</v>
      </c>
      <c r="BS20" s="174"/>
      <c r="BT20" s="174"/>
    </row>
    <row r="21" spans="1:72" x14ac:dyDescent="0.2">
      <c r="A21" s="29"/>
      <c r="B21" s="59">
        <v>14</v>
      </c>
      <c r="C21" s="95"/>
      <c r="D21" s="75"/>
      <c r="E21" s="62"/>
      <c r="F21" s="153"/>
      <c r="G21" s="153"/>
      <c r="H21" s="29"/>
      <c r="I21" s="63">
        <f t="shared" si="5"/>
        <v>0</v>
      </c>
      <c r="J21" s="29"/>
      <c r="K21" s="15"/>
      <c r="L21" s="15"/>
      <c r="M21" s="53">
        <f t="shared" si="6"/>
        <v>0</v>
      </c>
      <c r="N21" s="53">
        <f t="shared" si="7"/>
        <v>0</v>
      </c>
      <c r="O21" s="53">
        <f t="shared" si="8"/>
        <v>0</v>
      </c>
      <c r="P21" s="53">
        <f t="shared" si="9"/>
        <v>0</v>
      </c>
      <c r="Q21" s="53">
        <f t="shared" si="10"/>
        <v>0</v>
      </c>
      <c r="R21" s="53">
        <f t="shared" si="13"/>
        <v>0</v>
      </c>
      <c r="S21" s="53"/>
      <c r="T21" s="53">
        <f t="shared" si="11"/>
        <v>0</v>
      </c>
      <c r="U21" s="217"/>
      <c r="V21" s="15"/>
      <c r="BE21" s="170">
        <f t="shared" si="2"/>
        <v>0</v>
      </c>
      <c r="BF21" s="170">
        <f t="shared" si="3"/>
        <v>0</v>
      </c>
      <c r="BG21" s="170"/>
      <c r="BH21" s="170" t="str">
        <f t="shared" si="4"/>
        <v>00</v>
      </c>
      <c r="BS21" s="174"/>
      <c r="BT21" s="174"/>
    </row>
    <row r="22" spans="1:72" x14ac:dyDescent="0.2">
      <c r="A22" s="29"/>
      <c r="B22" s="59">
        <v>15</v>
      </c>
      <c r="C22" s="95"/>
      <c r="D22" s="75"/>
      <c r="E22" s="62"/>
      <c r="F22" s="153"/>
      <c r="G22" s="153"/>
      <c r="H22" s="29"/>
      <c r="I22" s="63">
        <f t="shared" si="5"/>
        <v>0</v>
      </c>
      <c r="J22" s="29"/>
      <c r="K22" s="15"/>
      <c r="L22" s="15"/>
      <c r="M22" s="53">
        <f t="shared" si="6"/>
        <v>0</v>
      </c>
      <c r="N22" s="53">
        <f t="shared" si="7"/>
        <v>0</v>
      </c>
      <c r="O22" s="53">
        <f t="shared" si="8"/>
        <v>0</v>
      </c>
      <c r="P22" s="53">
        <f t="shared" si="9"/>
        <v>0</v>
      </c>
      <c r="Q22" s="53">
        <f t="shared" si="10"/>
        <v>0</v>
      </c>
      <c r="R22" s="53">
        <f t="shared" si="13"/>
        <v>0</v>
      </c>
      <c r="S22" s="53"/>
      <c r="T22" s="53">
        <f t="shared" si="11"/>
        <v>0</v>
      </c>
      <c r="U22" s="217"/>
      <c r="V22" s="15"/>
      <c r="BE22" s="170">
        <f t="shared" si="2"/>
        <v>0</v>
      </c>
      <c r="BF22" s="170">
        <f t="shared" si="3"/>
        <v>0</v>
      </c>
      <c r="BG22" s="170"/>
      <c r="BH22" s="170" t="str">
        <f t="shared" si="4"/>
        <v>00</v>
      </c>
      <c r="BS22" s="174"/>
      <c r="BT22" s="174"/>
    </row>
    <row r="23" spans="1:72" x14ac:dyDescent="0.2">
      <c r="A23" s="29"/>
      <c r="B23" s="59">
        <v>16</v>
      </c>
      <c r="C23" s="95"/>
      <c r="D23" s="75"/>
      <c r="E23" s="62"/>
      <c r="F23" s="153"/>
      <c r="G23" s="153"/>
      <c r="H23" s="29"/>
      <c r="I23" s="63">
        <f t="shared" si="5"/>
        <v>0</v>
      </c>
      <c r="J23" s="29"/>
      <c r="K23" s="15"/>
      <c r="L23" s="15"/>
      <c r="M23" s="53">
        <f t="shared" si="6"/>
        <v>0</v>
      </c>
      <c r="N23" s="53">
        <f t="shared" si="7"/>
        <v>0</v>
      </c>
      <c r="O23" s="53">
        <f t="shared" si="8"/>
        <v>0</v>
      </c>
      <c r="P23" s="53">
        <f t="shared" si="9"/>
        <v>0</v>
      </c>
      <c r="Q23" s="53">
        <f t="shared" si="10"/>
        <v>0</v>
      </c>
      <c r="R23" s="53">
        <f t="shared" si="13"/>
        <v>0</v>
      </c>
      <c r="S23" s="53"/>
      <c r="T23" s="53">
        <f t="shared" si="11"/>
        <v>0</v>
      </c>
      <c r="U23" s="217"/>
      <c r="V23" s="15"/>
      <c r="BE23" s="170">
        <f t="shared" si="2"/>
        <v>0</v>
      </c>
      <c r="BF23" s="170">
        <f t="shared" si="3"/>
        <v>0</v>
      </c>
      <c r="BG23" s="170"/>
      <c r="BH23" s="170" t="str">
        <f t="shared" si="4"/>
        <v>00</v>
      </c>
      <c r="BS23" s="174"/>
      <c r="BT23" s="174"/>
    </row>
    <row r="24" spans="1:72" x14ac:dyDescent="0.2">
      <c r="A24" s="29"/>
      <c r="B24" s="59">
        <v>17</v>
      </c>
      <c r="C24" s="95"/>
      <c r="D24" s="75"/>
      <c r="E24" s="62"/>
      <c r="F24" s="153"/>
      <c r="G24" s="153"/>
      <c r="H24" s="29"/>
      <c r="I24" s="63">
        <f t="shared" si="5"/>
        <v>0</v>
      </c>
      <c r="J24" s="29"/>
      <c r="K24" s="15"/>
      <c r="L24" s="15"/>
      <c r="M24" s="53">
        <f t="shared" si="6"/>
        <v>0</v>
      </c>
      <c r="N24" s="53">
        <f t="shared" si="7"/>
        <v>0</v>
      </c>
      <c r="O24" s="53">
        <f t="shared" si="8"/>
        <v>0</v>
      </c>
      <c r="P24" s="53">
        <f t="shared" si="9"/>
        <v>0</v>
      </c>
      <c r="Q24" s="53">
        <f t="shared" si="10"/>
        <v>0</v>
      </c>
      <c r="R24" s="53">
        <f t="shared" si="13"/>
        <v>0</v>
      </c>
      <c r="S24" s="53"/>
      <c r="T24" s="53">
        <f t="shared" si="11"/>
        <v>0</v>
      </c>
      <c r="U24" s="217"/>
      <c r="V24" s="15"/>
      <c r="BE24" s="170">
        <f t="shared" si="2"/>
        <v>0</v>
      </c>
      <c r="BF24" s="170">
        <f t="shared" si="3"/>
        <v>0</v>
      </c>
      <c r="BG24" s="170"/>
      <c r="BH24" s="170" t="str">
        <f t="shared" si="4"/>
        <v>00</v>
      </c>
      <c r="BS24" s="174"/>
      <c r="BT24" s="174"/>
    </row>
    <row r="25" spans="1:72" x14ac:dyDescent="0.2">
      <c r="A25" s="29"/>
      <c r="B25" s="59">
        <v>18</v>
      </c>
      <c r="C25" s="95"/>
      <c r="D25" s="75"/>
      <c r="E25" s="62"/>
      <c r="F25" s="153"/>
      <c r="G25" s="153"/>
      <c r="H25" s="29"/>
      <c r="I25" s="63">
        <f t="shared" si="5"/>
        <v>0</v>
      </c>
      <c r="J25" s="29"/>
      <c r="K25" s="15"/>
      <c r="L25" s="15"/>
      <c r="M25" s="53">
        <f t="shared" si="6"/>
        <v>0</v>
      </c>
      <c r="N25" s="53">
        <f t="shared" si="7"/>
        <v>0</v>
      </c>
      <c r="O25" s="53">
        <f t="shared" si="8"/>
        <v>0</v>
      </c>
      <c r="P25" s="53">
        <f t="shared" si="9"/>
        <v>0</v>
      </c>
      <c r="Q25" s="53">
        <f t="shared" si="10"/>
        <v>0</v>
      </c>
      <c r="R25" s="53">
        <f t="shared" si="13"/>
        <v>0</v>
      </c>
      <c r="S25" s="53"/>
      <c r="T25" s="53">
        <f t="shared" si="11"/>
        <v>0</v>
      </c>
      <c r="U25" s="217"/>
      <c r="V25" s="15"/>
      <c r="BE25" s="170">
        <f t="shared" si="2"/>
        <v>0</v>
      </c>
      <c r="BF25" s="170">
        <f t="shared" si="3"/>
        <v>0</v>
      </c>
      <c r="BG25" s="170"/>
      <c r="BH25" s="170" t="str">
        <f t="shared" si="4"/>
        <v>00</v>
      </c>
      <c r="BS25" s="174"/>
      <c r="BT25" s="174"/>
    </row>
    <row r="26" spans="1:72" x14ac:dyDescent="0.2">
      <c r="A26" s="29"/>
      <c r="B26" s="59">
        <v>19</v>
      </c>
      <c r="C26" s="95"/>
      <c r="D26" s="75"/>
      <c r="E26" s="62"/>
      <c r="F26" s="153"/>
      <c r="G26" s="153"/>
      <c r="H26" s="29"/>
      <c r="I26" s="63">
        <f t="shared" si="5"/>
        <v>0</v>
      </c>
      <c r="J26" s="29"/>
      <c r="K26" s="15"/>
      <c r="L26" s="15"/>
      <c r="M26" s="53">
        <f t="shared" si="6"/>
        <v>0</v>
      </c>
      <c r="N26" s="53">
        <f t="shared" si="7"/>
        <v>0</v>
      </c>
      <c r="O26" s="53">
        <f t="shared" si="8"/>
        <v>0</v>
      </c>
      <c r="P26" s="53">
        <f t="shared" si="9"/>
        <v>0</v>
      </c>
      <c r="Q26" s="53">
        <f t="shared" si="10"/>
        <v>0</v>
      </c>
      <c r="R26" s="53">
        <f t="shared" si="13"/>
        <v>0</v>
      </c>
      <c r="S26" s="53"/>
      <c r="T26" s="53">
        <f t="shared" si="11"/>
        <v>0</v>
      </c>
      <c r="U26" s="217"/>
      <c r="V26" s="15"/>
      <c r="BE26" s="170">
        <f t="shared" si="2"/>
        <v>0</v>
      </c>
      <c r="BF26" s="170">
        <f t="shared" si="3"/>
        <v>0</v>
      </c>
      <c r="BG26" s="170"/>
      <c r="BH26" s="170" t="str">
        <f t="shared" si="4"/>
        <v>00</v>
      </c>
      <c r="BS26" s="174"/>
      <c r="BT26" s="174"/>
    </row>
    <row r="27" spans="1:72" x14ac:dyDescent="0.2">
      <c r="A27" s="29"/>
      <c r="B27" s="59">
        <v>20</v>
      </c>
      <c r="C27" s="95"/>
      <c r="D27" s="75"/>
      <c r="E27" s="62"/>
      <c r="F27" s="153"/>
      <c r="G27" s="153"/>
      <c r="H27" s="29"/>
      <c r="I27" s="63">
        <f t="shared" si="5"/>
        <v>0</v>
      </c>
      <c r="J27" s="29"/>
      <c r="K27" s="15"/>
      <c r="L27" s="15"/>
      <c r="M27" s="53">
        <f t="shared" si="6"/>
        <v>0</v>
      </c>
      <c r="N27" s="53">
        <f t="shared" si="7"/>
        <v>0</v>
      </c>
      <c r="O27" s="53">
        <f t="shared" si="8"/>
        <v>0</v>
      </c>
      <c r="P27" s="53">
        <f t="shared" si="9"/>
        <v>0</v>
      </c>
      <c r="Q27" s="53">
        <f t="shared" si="10"/>
        <v>0</v>
      </c>
      <c r="R27" s="53">
        <f t="shared" si="13"/>
        <v>0</v>
      </c>
      <c r="S27" s="53"/>
      <c r="T27" s="53">
        <f t="shared" si="11"/>
        <v>0</v>
      </c>
      <c r="U27" s="217"/>
      <c r="V27" s="15"/>
      <c r="BE27" s="170">
        <f t="shared" si="2"/>
        <v>0</v>
      </c>
      <c r="BF27" s="170">
        <f t="shared" si="3"/>
        <v>0</v>
      </c>
      <c r="BG27" s="170"/>
      <c r="BH27" s="170" t="str">
        <f t="shared" si="4"/>
        <v>00</v>
      </c>
      <c r="BS27" s="174"/>
      <c r="BT27" s="174"/>
    </row>
    <row r="28" spans="1:72" x14ac:dyDescent="0.2">
      <c r="A28" s="29"/>
      <c r="B28" s="59">
        <v>21</v>
      </c>
      <c r="C28" s="95"/>
      <c r="D28" s="75"/>
      <c r="E28" s="62"/>
      <c r="F28" s="153"/>
      <c r="G28" s="153"/>
      <c r="H28" s="29"/>
      <c r="I28" s="63">
        <f t="shared" si="5"/>
        <v>0</v>
      </c>
      <c r="J28" s="29"/>
      <c r="K28" s="15"/>
      <c r="L28" s="15"/>
      <c r="M28" s="53">
        <f t="shared" si="6"/>
        <v>0</v>
      </c>
      <c r="N28" s="53">
        <f t="shared" si="7"/>
        <v>0</v>
      </c>
      <c r="O28" s="53">
        <f t="shared" si="8"/>
        <v>0</v>
      </c>
      <c r="P28" s="53">
        <f t="shared" si="9"/>
        <v>0</v>
      </c>
      <c r="Q28" s="53">
        <f t="shared" si="10"/>
        <v>0</v>
      </c>
      <c r="R28" s="53">
        <f t="shared" si="13"/>
        <v>0</v>
      </c>
      <c r="S28" s="53"/>
      <c r="T28" s="53">
        <f t="shared" si="11"/>
        <v>0</v>
      </c>
      <c r="U28" s="217"/>
      <c r="V28" s="15"/>
      <c r="BE28" s="170">
        <f t="shared" si="2"/>
        <v>0</v>
      </c>
      <c r="BF28" s="170">
        <f t="shared" si="3"/>
        <v>0</v>
      </c>
      <c r="BG28" s="170"/>
      <c r="BH28" s="170" t="str">
        <f t="shared" si="4"/>
        <v>00</v>
      </c>
      <c r="BS28" s="174"/>
      <c r="BT28" s="174"/>
    </row>
    <row r="29" spans="1:72" x14ac:dyDescent="0.2">
      <c r="A29" s="29"/>
      <c r="B29" s="59">
        <v>22</v>
      </c>
      <c r="C29" s="95"/>
      <c r="D29" s="75"/>
      <c r="E29" s="62"/>
      <c r="F29" s="153"/>
      <c r="G29" s="153"/>
      <c r="H29" s="29"/>
      <c r="I29" s="63">
        <f t="shared" si="5"/>
        <v>0</v>
      </c>
      <c r="J29" s="29"/>
      <c r="K29" s="15"/>
      <c r="L29" s="15"/>
      <c r="M29" s="53">
        <f t="shared" si="6"/>
        <v>0</v>
      </c>
      <c r="N29" s="53">
        <f t="shared" si="7"/>
        <v>0</v>
      </c>
      <c r="O29" s="53">
        <f t="shared" si="8"/>
        <v>0</v>
      </c>
      <c r="P29" s="53">
        <f t="shared" si="9"/>
        <v>0</v>
      </c>
      <c r="Q29" s="53">
        <f t="shared" si="10"/>
        <v>0</v>
      </c>
      <c r="R29" s="53">
        <f t="shared" si="13"/>
        <v>0</v>
      </c>
      <c r="S29" s="53"/>
      <c r="T29" s="53">
        <f t="shared" si="11"/>
        <v>0</v>
      </c>
      <c r="U29" s="217"/>
      <c r="V29" s="15"/>
      <c r="BE29" s="170">
        <f t="shared" si="2"/>
        <v>0</v>
      </c>
      <c r="BF29" s="170">
        <f t="shared" si="3"/>
        <v>0</v>
      </c>
      <c r="BG29" s="170"/>
      <c r="BH29" s="170" t="str">
        <f t="shared" si="4"/>
        <v>00</v>
      </c>
      <c r="BS29" s="174"/>
      <c r="BT29" s="174"/>
    </row>
    <row r="30" spans="1:72" x14ac:dyDescent="0.2">
      <c r="A30" s="29"/>
      <c r="B30" s="59">
        <v>23</v>
      </c>
      <c r="C30" s="95"/>
      <c r="D30" s="75"/>
      <c r="E30" s="62"/>
      <c r="F30" s="153"/>
      <c r="G30" s="153"/>
      <c r="H30" s="29"/>
      <c r="I30" s="63">
        <f t="shared" si="5"/>
        <v>0</v>
      </c>
      <c r="J30" s="29"/>
      <c r="K30" s="15"/>
      <c r="L30" s="15"/>
      <c r="M30" s="53">
        <f t="shared" si="6"/>
        <v>0</v>
      </c>
      <c r="N30" s="53">
        <f t="shared" si="7"/>
        <v>0</v>
      </c>
      <c r="O30" s="53">
        <f t="shared" si="8"/>
        <v>0</v>
      </c>
      <c r="P30" s="53">
        <f t="shared" si="9"/>
        <v>0</v>
      </c>
      <c r="Q30" s="53">
        <f t="shared" si="10"/>
        <v>0</v>
      </c>
      <c r="R30" s="53">
        <f t="shared" si="13"/>
        <v>0</v>
      </c>
      <c r="S30" s="53"/>
      <c r="T30" s="53">
        <f t="shared" si="11"/>
        <v>0</v>
      </c>
      <c r="U30" s="217"/>
      <c r="V30" s="15"/>
      <c r="BE30" s="170">
        <f t="shared" si="2"/>
        <v>0</v>
      </c>
      <c r="BF30" s="170">
        <f t="shared" si="3"/>
        <v>0</v>
      </c>
      <c r="BG30" s="170"/>
      <c r="BH30" s="170" t="str">
        <f t="shared" si="4"/>
        <v>00</v>
      </c>
      <c r="BS30" s="174"/>
      <c r="BT30" s="174"/>
    </row>
    <row r="31" spans="1:72" x14ac:dyDescent="0.2">
      <c r="A31" s="29"/>
      <c r="B31" s="59">
        <v>24</v>
      </c>
      <c r="C31" s="95"/>
      <c r="D31" s="75"/>
      <c r="E31" s="62"/>
      <c r="F31" s="153"/>
      <c r="G31" s="153"/>
      <c r="H31" s="29"/>
      <c r="I31" s="63">
        <f t="shared" si="5"/>
        <v>0</v>
      </c>
      <c r="J31" s="29"/>
      <c r="K31" s="15"/>
      <c r="L31" s="15"/>
      <c r="M31" s="53">
        <f t="shared" si="6"/>
        <v>0</v>
      </c>
      <c r="N31" s="53">
        <f t="shared" si="7"/>
        <v>0</v>
      </c>
      <c r="O31" s="53">
        <f t="shared" si="8"/>
        <v>0</v>
      </c>
      <c r="P31" s="53">
        <f t="shared" si="9"/>
        <v>0</v>
      </c>
      <c r="Q31" s="53">
        <f t="shared" si="10"/>
        <v>0</v>
      </c>
      <c r="R31" s="53">
        <f t="shared" si="13"/>
        <v>0</v>
      </c>
      <c r="S31" s="53"/>
      <c r="T31" s="53">
        <f t="shared" si="11"/>
        <v>0</v>
      </c>
      <c r="U31" s="217"/>
      <c r="V31" s="15"/>
      <c r="BE31" s="170">
        <f t="shared" si="2"/>
        <v>0</v>
      </c>
      <c r="BF31" s="170">
        <f t="shared" si="3"/>
        <v>0</v>
      </c>
      <c r="BG31" s="170"/>
      <c r="BH31" s="170" t="str">
        <f t="shared" si="4"/>
        <v>00</v>
      </c>
      <c r="BS31" s="174"/>
      <c r="BT31" s="174"/>
    </row>
    <row r="32" spans="1:72" x14ac:dyDescent="0.2">
      <c r="A32" s="29"/>
      <c r="B32" s="59">
        <v>25</v>
      </c>
      <c r="C32" s="95"/>
      <c r="D32" s="75"/>
      <c r="E32" s="62"/>
      <c r="F32" s="153"/>
      <c r="G32" s="153"/>
      <c r="H32" s="29"/>
      <c r="I32" s="63">
        <f t="shared" si="5"/>
        <v>0</v>
      </c>
      <c r="J32" s="29"/>
      <c r="K32" s="15"/>
      <c r="L32" s="15"/>
      <c r="M32" s="53">
        <f t="shared" si="6"/>
        <v>0</v>
      </c>
      <c r="N32" s="53">
        <f t="shared" si="7"/>
        <v>0</v>
      </c>
      <c r="O32" s="53">
        <f t="shared" si="8"/>
        <v>0</v>
      </c>
      <c r="P32" s="53">
        <f t="shared" si="9"/>
        <v>0</v>
      </c>
      <c r="Q32" s="53">
        <f t="shared" si="10"/>
        <v>0</v>
      </c>
      <c r="R32" s="53">
        <f t="shared" si="13"/>
        <v>0</v>
      </c>
      <c r="S32" s="53"/>
      <c r="T32" s="53">
        <f t="shared" si="11"/>
        <v>0</v>
      </c>
      <c r="U32" s="217"/>
      <c r="V32" s="15"/>
      <c r="BE32" s="170">
        <f t="shared" si="2"/>
        <v>0</v>
      </c>
      <c r="BF32" s="170">
        <f t="shared" si="3"/>
        <v>0</v>
      </c>
      <c r="BG32" s="170"/>
      <c r="BH32" s="170" t="str">
        <f t="shared" si="4"/>
        <v>00</v>
      </c>
      <c r="BS32" s="174"/>
      <c r="BT32" s="174"/>
    </row>
    <row r="33" spans="1:72" x14ac:dyDescent="0.2">
      <c r="A33" s="29"/>
      <c r="B33" s="59">
        <v>26</v>
      </c>
      <c r="C33" s="95"/>
      <c r="D33" s="75"/>
      <c r="E33" s="62"/>
      <c r="F33" s="153"/>
      <c r="G33" s="153"/>
      <c r="H33" s="29"/>
      <c r="I33" s="63">
        <f t="shared" si="5"/>
        <v>0</v>
      </c>
      <c r="J33" s="29"/>
      <c r="K33" s="15"/>
      <c r="L33" s="15"/>
      <c r="M33" s="53">
        <f t="shared" si="6"/>
        <v>0</v>
      </c>
      <c r="N33" s="53">
        <f t="shared" si="7"/>
        <v>0</v>
      </c>
      <c r="O33" s="53">
        <f t="shared" si="8"/>
        <v>0</v>
      </c>
      <c r="P33" s="53">
        <f t="shared" si="9"/>
        <v>0</v>
      </c>
      <c r="Q33" s="53">
        <f t="shared" si="10"/>
        <v>0</v>
      </c>
      <c r="R33" s="53">
        <f t="shared" si="13"/>
        <v>0</v>
      </c>
      <c r="S33" s="53"/>
      <c r="T33" s="53">
        <f t="shared" si="11"/>
        <v>0</v>
      </c>
      <c r="U33" s="217"/>
      <c r="V33" s="15"/>
      <c r="BE33" s="170">
        <f t="shared" si="2"/>
        <v>0</v>
      </c>
      <c r="BF33" s="170">
        <f t="shared" si="3"/>
        <v>0</v>
      </c>
      <c r="BG33" s="170"/>
      <c r="BH33" s="170" t="str">
        <f t="shared" si="4"/>
        <v>00</v>
      </c>
      <c r="BS33" s="174"/>
      <c r="BT33" s="174"/>
    </row>
    <row r="34" spans="1:72" x14ac:dyDescent="0.2">
      <c r="A34" s="29"/>
      <c r="B34" s="59">
        <v>27</v>
      </c>
      <c r="C34" s="95"/>
      <c r="D34" s="75"/>
      <c r="E34" s="62"/>
      <c r="F34" s="153"/>
      <c r="G34" s="153"/>
      <c r="H34" s="29"/>
      <c r="I34" s="63">
        <f t="shared" si="5"/>
        <v>0</v>
      </c>
      <c r="J34" s="29"/>
      <c r="K34" s="15"/>
      <c r="L34" s="15"/>
      <c r="M34" s="53">
        <f t="shared" si="6"/>
        <v>0</v>
      </c>
      <c r="N34" s="53">
        <f t="shared" si="7"/>
        <v>0</v>
      </c>
      <c r="O34" s="53">
        <f t="shared" si="8"/>
        <v>0</v>
      </c>
      <c r="P34" s="53">
        <f t="shared" si="9"/>
        <v>0</v>
      </c>
      <c r="Q34" s="53">
        <f t="shared" si="10"/>
        <v>0</v>
      </c>
      <c r="R34" s="53">
        <f t="shared" si="13"/>
        <v>0</v>
      </c>
      <c r="S34" s="53"/>
      <c r="T34" s="53">
        <f t="shared" si="11"/>
        <v>0</v>
      </c>
      <c r="U34" s="217"/>
      <c r="V34" s="15"/>
      <c r="BE34" s="170">
        <f t="shared" si="2"/>
        <v>0</v>
      </c>
      <c r="BF34" s="170">
        <f t="shared" si="3"/>
        <v>0</v>
      </c>
      <c r="BG34" s="170"/>
      <c r="BH34" s="170" t="str">
        <f t="shared" si="4"/>
        <v>00</v>
      </c>
      <c r="BS34" s="174"/>
      <c r="BT34" s="174"/>
    </row>
    <row r="35" spans="1:72" x14ac:dyDescent="0.2">
      <c r="A35" s="29"/>
      <c r="B35" s="59">
        <v>28</v>
      </c>
      <c r="C35" s="95"/>
      <c r="D35" s="75"/>
      <c r="E35" s="62"/>
      <c r="F35" s="153"/>
      <c r="G35" s="153"/>
      <c r="H35" s="29"/>
      <c r="I35" s="63">
        <f t="shared" si="5"/>
        <v>0</v>
      </c>
      <c r="J35" s="29"/>
      <c r="K35" s="15"/>
      <c r="L35" s="15"/>
      <c r="M35" s="53">
        <f t="shared" si="6"/>
        <v>0</v>
      </c>
      <c r="N35" s="53">
        <f t="shared" si="7"/>
        <v>0</v>
      </c>
      <c r="O35" s="53">
        <f t="shared" si="8"/>
        <v>0</v>
      </c>
      <c r="P35" s="53">
        <f t="shared" si="9"/>
        <v>0</v>
      </c>
      <c r="Q35" s="53">
        <f t="shared" si="10"/>
        <v>0</v>
      </c>
      <c r="R35" s="53">
        <f t="shared" si="13"/>
        <v>0</v>
      </c>
      <c r="S35" s="53"/>
      <c r="T35" s="53">
        <f t="shared" si="11"/>
        <v>0</v>
      </c>
      <c r="U35" s="217"/>
      <c r="V35" s="15"/>
      <c r="BE35" s="170">
        <f t="shared" si="2"/>
        <v>0</v>
      </c>
      <c r="BF35" s="170">
        <f t="shared" si="3"/>
        <v>0</v>
      </c>
      <c r="BG35" s="170"/>
      <c r="BH35" s="170" t="str">
        <f t="shared" si="4"/>
        <v>00</v>
      </c>
      <c r="BS35" s="174"/>
      <c r="BT35" s="174"/>
    </row>
    <row r="36" spans="1:72" x14ac:dyDescent="0.2">
      <c r="A36" s="29"/>
      <c r="B36" s="59">
        <v>29</v>
      </c>
      <c r="C36" s="95"/>
      <c r="D36" s="75"/>
      <c r="E36" s="62"/>
      <c r="F36" s="153"/>
      <c r="G36" s="153"/>
      <c r="H36" s="29"/>
      <c r="I36" s="63">
        <f t="shared" si="5"/>
        <v>0</v>
      </c>
      <c r="J36" s="29"/>
      <c r="K36" s="15"/>
      <c r="L36" s="15"/>
      <c r="M36" s="53">
        <f t="shared" si="6"/>
        <v>0</v>
      </c>
      <c r="N36" s="53">
        <f t="shared" si="7"/>
        <v>0</v>
      </c>
      <c r="O36" s="53">
        <f t="shared" si="8"/>
        <v>0</v>
      </c>
      <c r="P36" s="53">
        <f t="shared" si="9"/>
        <v>0</v>
      </c>
      <c r="Q36" s="53">
        <f t="shared" si="10"/>
        <v>0</v>
      </c>
      <c r="R36" s="53">
        <f t="shared" si="13"/>
        <v>0</v>
      </c>
      <c r="S36" s="53"/>
      <c r="T36" s="53">
        <f t="shared" si="11"/>
        <v>0</v>
      </c>
      <c r="U36" s="217"/>
      <c r="V36" s="15"/>
      <c r="BE36" s="170">
        <f t="shared" si="2"/>
        <v>0</v>
      </c>
      <c r="BF36" s="170">
        <f t="shared" si="3"/>
        <v>0</v>
      </c>
      <c r="BG36" s="170"/>
      <c r="BH36" s="170" t="str">
        <f t="shared" si="4"/>
        <v>00</v>
      </c>
      <c r="BS36" s="174"/>
      <c r="BT36" s="174"/>
    </row>
    <row r="37" spans="1:72" x14ac:dyDescent="0.2">
      <c r="A37" s="29"/>
      <c r="B37" s="59">
        <v>30</v>
      </c>
      <c r="C37" s="95"/>
      <c r="D37" s="75"/>
      <c r="E37" s="62"/>
      <c r="F37" s="153"/>
      <c r="G37" s="153"/>
      <c r="H37" s="29"/>
      <c r="I37" s="63">
        <f t="shared" si="5"/>
        <v>0</v>
      </c>
      <c r="J37" s="29"/>
      <c r="K37" s="15"/>
      <c r="L37" s="15"/>
      <c r="M37" s="53">
        <f t="shared" si="6"/>
        <v>0</v>
      </c>
      <c r="N37" s="53">
        <f t="shared" si="7"/>
        <v>0</v>
      </c>
      <c r="O37" s="53">
        <f t="shared" si="8"/>
        <v>0</v>
      </c>
      <c r="P37" s="53">
        <f t="shared" si="9"/>
        <v>0</v>
      </c>
      <c r="Q37" s="53">
        <f t="shared" si="10"/>
        <v>0</v>
      </c>
      <c r="R37" s="53">
        <f t="shared" si="13"/>
        <v>0</v>
      </c>
      <c r="S37" s="53"/>
      <c r="T37" s="53">
        <f t="shared" si="11"/>
        <v>0</v>
      </c>
      <c r="U37" s="217"/>
      <c r="V37" s="15"/>
      <c r="BE37" s="170">
        <f t="shared" si="2"/>
        <v>0</v>
      </c>
      <c r="BF37" s="170">
        <f t="shared" si="3"/>
        <v>0</v>
      </c>
      <c r="BG37" s="170"/>
      <c r="BH37" s="170" t="str">
        <f t="shared" si="4"/>
        <v>00</v>
      </c>
      <c r="BI37" s="170"/>
      <c r="BJ37" s="170"/>
      <c r="BK37" s="170"/>
      <c r="BL37" s="170"/>
      <c r="BM37" s="170"/>
      <c r="BN37" s="170"/>
      <c r="BO37" s="170"/>
      <c r="BP37" s="170"/>
      <c r="BS37" s="174"/>
      <c r="BT37" s="174"/>
    </row>
    <row r="38" spans="1:72" x14ac:dyDescent="0.2">
      <c r="A38" s="29"/>
      <c r="B38" s="59">
        <v>31</v>
      </c>
      <c r="C38" s="95"/>
      <c r="D38" s="75"/>
      <c r="E38" s="62"/>
      <c r="F38" s="153"/>
      <c r="G38" s="153"/>
      <c r="H38" s="29"/>
      <c r="I38" s="63">
        <f t="shared" si="5"/>
        <v>0</v>
      </c>
      <c r="J38" s="29"/>
      <c r="K38" s="15"/>
      <c r="L38" s="15"/>
      <c r="M38" s="53">
        <f t="shared" si="6"/>
        <v>0</v>
      </c>
      <c r="N38" s="53">
        <f t="shared" si="7"/>
        <v>0</v>
      </c>
      <c r="O38" s="53">
        <f t="shared" si="8"/>
        <v>0</v>
      </c>
      <c r="P38" s="53">
        <f t="shared" si="9"/>
        <v>0</v>
      </c>
      <c r="Q38" s="53">
        <f t="shared" si="10"/>
        <v>0</v>
      </c>
      <c r="R38" s="53">
        <f t="shared" si="13"/>
        <v>0</v>
      </c>
      <c r="S38" s="53"/>
      <c r="T38" s="53">
        <f t="shared" si="11"/>
        <v>0</v>
      </c>
      <c r="U38" s="217"/>
      <c r="V38" s="15"/>
      <c r="BE38" s="170">
        <f t="shared" si="2"/>
        <v>0</v>
      </c>
      <c r="BF38" s="170">
        <f t="shared" si="3"/>
        <v>0</v>
      </c>
      <c r="BG38" s="170"/>
      <c r="BH38" s="170" t="str">
        <f t="shared" si="4"/>
        <v>00</v>
      </c>
      <c r="BI38" s="170"/>
      <c r="BJ38" s="170"/>
      <c r="BK38" s="170"/>
      <c r="BL38" s="170"/>
      <c r="BM38" s="170"/>
      <c r="BN38" s="170"/>
      <c r="BO38" s="170"/>
      <c r="BP38" s="170"/>
      <c r="BS38" s="174"/>
      <c r="BT38" s="174"/>
    </row>
    <row r="39" spans="1:72" x14ac:dyDescent="0.2">
      <c r="A39" s="29"/>
      <c r="B39" s="59">
        <v>32</v>
      </c>
      <c r="C39" s="95"/>
      <c r="D39" s="75"/>
      <c r="E39" s="62"/>
      <c r="F39" s="153"/>
      <c r="G39" s="153"/>
      <c r="H39" s="29"/>
      <c r="I39" s="63">
        <f t="shared" si="5"/>
        <v>0</v>
      </c>
      <c r="J39" s="29"/>
      <c r="K39" s="15"/>
      <c r="L39" s="15"/>
      <c r="M39" s="53">
        <f t="shared" si="6"/>
        <v>0</v>
      </c>
      <c r="N39" s="53">
        <f t="shared" si="7"/>
        <v>0</v>
      </c>
      <c r="O39" s="53">
        <f t="shared" si="8"/>
        <v>0</v>
      </c>
      <c r="P39" s="53">
        <f t="shared" si="9"/>
        <v>0</v>
      </c>
      <c r="Q39" s="53">
        <f t="shared" si="10"/>
        <v>0</v>
      </c>
      <c r="R39" s="53">
        <f t="shared" si="13"/>
        <v>0</v>
      </c>
      <c r="S39" s="53"/>
      <c r="T39" s="53">
        <f t="shared" si="11"/>
        <v>0</v>
      </c>
      <c r="U39" s="217"/>
      <c r="V39" s="15"/>
      <c r="BE39" s="170">
        <f t="shared" si="2"/>
        <v>0</v>
      </c>
      <c r="BF39" s="170">
        <f t="shared" si="3"/>
        <v>0</v>
      </c>
      <c r="BG39" s="170"/>
      <c r="BH39" s="170" t="str">
        <f t="shared" si="4"/>
        <v>00</v>
      </c>
      <c r="BI39" s="170"/>
      <c r="BJ39" s="170"/>
      <c r="BK39" s="170"/>
      <c r="BL39" s="170"/>
      <c r="BM39" s="170"/>
      <c r="BN39" s="170"/>
      <c r="BO39" s="170"/>
      <c r="BP39" s="170"/>
      <c r="BS39" s="174"/>
      <c r="BT39" s="174"/>
    </row>
    <row r="40" spans="1:72" x14ac:dyDescent="0.2">
      <c r="A40" s="29"/>
      <c r="B40" s="59">
        <v>33</v>
      </c>
      <c r="C40" s="95"/>
      <c r="D40" s="75"/>
      <c r="E40" s="62"/>
      <c r="F40" s="153"/>
      <c r="G40" s="153"/>
      <c r="H40" s="29"/>
      <c r="I40" s="63">
        <f t="shared" si="5"/>
        <v>0</v>
      </c>
      <c r="J40" s="29"/>
      <c r="K40" s="15"/>
      <c r="L40" s="15"/>
      <c r="M40" s="53">
        <f t="shared" si="6"/>
        <v>0</v>
      </c>
      <c r="N40" s="53">
        <f t="shared" si="7"/>
        <v>0</v>
      </c>
      <c r="O40" s="53">
        <f t="shared" si="8"/>
        <v>0</v>
      </c>
      <c r="P40" s="53">
        <f t="shared" si="9"/>
        <v>0</v>
      </c>
      <c r="Q40" s="53">
        <f t="shared" si="10"/>
        <v>0</v>
      </c>
      <c r="R40" s="53">
        <f t="shared" si="13"/>
        <v>0</v>
      </c>
      <c r="S40" s="53"/>
      <c r="T40" s="53">
        <f t="shared" si="11"/>
        <v>0</v>
      </c>
      <c r="U40" s="217"/>
      <c r="V40" s="15"/>
      <c r="BE40" s="170">
        <f t="shared" si="2"/>
        <v>0</v>
      </c>
      <c r="BF40" s="170">
        <f t="shared" si="3"/>
        <v>0</v>
      </c>
      <c r="BG40" s="170"/>
      <c r="BH40" s="170" t="str">
        <f t="shared" si="4"/>
        <v>00</v>
      </c>
      <c r="BI40" s="170"/>
      <c r="BJ40" s="170"/>
      <c r="BK40" s="170"/>
      <c r="BL40" s="170"/>
      <c r="BM40" s="170"/>
      <c r="BN40" s="170"/>
      <c r="BO40" s="170"/>
      <c r="BP40" s="170"/>
      <c r="BS40" s="174"/>
      <c r="BT40" s="174"/>
    </row>
    <row r="41" spans="1:72" x14ac:dyDescent="0.2">
      <c r="A41" s="29"/>
      <c r="B41" s="59">
        <v>34</v>
      </c>
      <c r="C41" s="95"/>
      <c r="D41" s="75"/>
      <c r="E41" s="62"/>
      <c r="F41" s="153"/>
      <c r="G41" s="153"/>
      <c r="H41" s="29"/>
      <c r="I41" s="63">
        <f t="shared" si="5"/>
        <v>0</v>
      </c>
      <c r="J41" s="29"/>
      <c r="K41" s="15"/>
      <c r="L41" s="15"/>
      <c r="M41" s="53">
        <f t="shared" si="6"/>
        <v>0</v>
      </c>
      <c r="N41" s="53">
        <f t="shared" si="7"/>
        <v>0</v>
      </c>
      <c r="O41" s="53">
        <f t="shared" si="8"/>
        <v>0</v>
      </c>
      <c r="P41" s="53">
        <f t="shared" si="9"/>
        <v>0</v>
      </c>
      <c r="Q41" s="53">
        <f t="shared" si="10"/>
        <v>0</v>
      </c>
      <c r="R41" s="53">
        <f t="shared" si="13"/>
        <v>0</v>
      </c>
      <c r="S41" s="53"/>
      <c r="T41" s="53">
        <f t="shared" si="11"/>
        <v>0</v>
      </c>
      <c r="U41" s="217"/>
      <c r="V41" s="15"/>
      <c r="BE41" s="170">
        <f t="shared" si="2"/>
        <v>0</v>
      </c>
      <c r="BF41" s="170">
        <f t="shared" si="3"/>
        <v>0</v>
      </c>
      <c r="BG41" s="170"/>
      <c r="BH41" s="170" t="str">
        <f t="shared" si="4"/>
        <v>00</v>
      </c>
      <c r="BI41" s="170"/>
      <c r="BJ41" s="170"/>
      <c r="BK41" s="170"/>
      <c r="BL41" s="170"/>
      <c r="BM41" s="170"/>
      <c r="BN41" s="170"/>
      <c r="BO41" s="170"/>
      <c r="BP41" s="170"/>
      <c r="BS41" s="174"/>
      <c r="BT41" s="174"/>
    </row>
    <row r="42" spans="1:72" x14ac:dyDescent="0.2">
      <c r="A42" s="29"/>
      <c r="B42" s="59">
        <v>35</v>
      </c>
      <c r="C42" s="95"/>
      <c r="D42" s="75"/>
      <c r="E42" s="62"/>
      <c r="F42" s="153"/>
      <c r="G42" s="153"/>
      <c r="H42" s="29"/>
      <c r="I42" s="63">
        <f t="shared" si="5"/>
        <v>0</v>
      </c>
      <c r="J42" s="29"/>
      <c r="K42" s="15"/>
      <c r="L42" s="15"/>
      <c r="M42" s="53">
        <f t="shared" si="6"/>
        <v>0</v>
      </c>
      <c r="N42" s="53">
        <f t="shared" si="7"/>
        <v>0</v>
      </c>
      <c r="O42" s="53">
        <f t="shared" si="8"/>
        <v>0</v>
      </c>
      <c r="P42" s="53">
        <f t="shared" si="9"/>
        <v>0</v>
      </c>
      <c r="Q42" s="53">
        <f t="shared" si="10"/>
        <v>0</v>
      </c>
      <c r="R42" s="53">
        <f t="shared" si="13"/>
        <v>0</v>
      </c>
      <c r="S42" s="53"/>
      <c r="T42" s="53">
        <f t="shared" si="11"/>
        <v>0</v>
      </c>
      <c r="U42" s="217"/>
      <c r="V42" s="15"/>
      <c r="BE42" s="170">
        <f t="shared" si="2"/>
        <v>0</v>
      </c>
      <c r="BF42" s="170">
        <f t="shared" si="3"/>
        <v>0</v>
      </c>
      <c r="BG42" s="170"/>
      <c r="BH42" s="170" t="str">
        <f t="shared" si="4"/>
        <v>00</v>
      </c>
      <c r="BI42" s="170"/>
      <c r="BJ42" s="170"/>
      <c r="BK42" s="170"/>
      <c r="BL42" s="170"/>
      <c r="BM42" s="170"/>
      <c r="BN42" s="170"/>
      <c r="BO42" s="170"/>
      <c r="BP42" s="170"/>
      <c r="BS42" s="174"/>
      <c r="BT42" s="174"/>
    </row>
    <row r="43" spans="1:72" x14ac:dyDescent="0.2">
      <c r="A43" s="29"/>
      <c r="B43" s="59">
        <v>36</v>
      </c>
      <c r="C43" s="95"/>
      <c r="D43" s="75"/>
      <c r="E43" s="62"/>
      <c r="F43" s="153"/>
      <c r="G43" s="153"/>
      <c r="H43" s="29"/>
      <c r="I43" s="63">
        <f t="shared" si="5"/>
        <v>0</v>
      </c>
      <c r="J43" s="29"/>
      <c r="K43" s="15"/>
      <c r="L43" s="15"/>
      <c r="M43" s="53">
        <f t="shared" si="6"/>
        <v>0</v>
      </c>
      <c r="N43" s="53">
        <f t="shared" si="7"/>
        <v>0</v>
      </c>
      <c r="O43" s="53">
        <f t="shared" si="8"/>
        <v>0</v>
      </c>
      <c r="P43" s="53">
        <f t="shared" si="9"/>
        <v>0</v>
      </c>
      <c r="Q43" s="53">
        <f t="shared" si="10"/>
        <v>0</v>
      </c>
      <c r="R43" s="53">
        <f t="shared" si="13"/>
        <v>0</v>
      </c>
      <c r="S43" s="53"/>
      <c r="T43" s="53">
        <f t="shared" si="11"/>
        <v>0</v>
      </c>
      <c r="U43" s="217"/>
      <c r="V43" s="15"/>
      <c r="BE43" s="170">
        <f t="shared" si="2"/>
        <v>0</v>
      </c>
      <c r="BF43" s="170">
        <f t="shared" si="3"/>
        <v>0</v>
      </c>
      <c r="BG43" s="170"/>
      <c r="BH43" s="170" t="str">
        <f t="shared" si="4"/>
        <v>00</v>
      </c>
      <c r="BI43" s="170"/>
      <c r="BJ43" s="170"/>
      <c r="BK43" s="170"/>
      <c r="BL43" s="170"/>
      <c r="BM43" s="170"/>
      <c r="BN43" s="170"/>
      <c r="BO43" s="170"/>
      <c r="BP43" s="170"/>
      <c r="BS43" s="174"/>
      <c r="BT43" s="174"/>
    </row>
    <row r="44" spans="1:72" x14ac:dyDescent="0.2">
      <c r="A44" s="29"/>
      <c r="B44" s="59">
        <v>37</v>
      </c>
      <c r="C44" s="95"/>
      <c r="D44" s="75"/>
      <c r="E44" s="62"/>
      <c r="F44" s="153"/>
      <c r="G44" s="153"/>
      <c r="H44" s="29"/>
      <c r="I44" s="63">
        <f t="shared" si="5"/>
        <v>0</v>
      </c>
      <c r="J44" s="29"/>
      <c r="K44" s="15"/>
      <c r="L44" s="15"/>
      <c r="M44" s="53">
        <f t="shared" si="6"/>
        <v>0</v>
      </c>
      <c r="N44" s="53">
        <f t="shared" si="7"/>
        <v>0</v>
      </c>
      <c r="O44" s="53">
        <f t="shared" si="8"/>
        <v>0</v>
      </c>
      <c r="P44" s="53">
        <f t="shared" si="9"/>
        <v>0</v>
      </c>
      <c r="Q44" s="53">
        <f t="shared" si="10"/>
        <v>0</v>
      </c>
      <c r="R44" s="53">
        <f t="shared" si="13"/>
        <v>0</v>
      </c>
      <c r="S44" s="53"/>
      <c r="T44" s="53">
        <f t="shared" si="11"/>
        <v>0</v>
      </c>
      <c r="U44" s="217"/>
      <c r="V44" s="15"/>
      <c r="BE44" s="170">
        <f t="shared" si="2"/>
        <v>0</v>
      </c>
      <c r="BF44" s="170">
        <f t="shared" si="3"/>
        <v>0</v>
      </c>
      <c r="BG44" s="170"/>
      <c r="BH44" s="170" t="str">
        <f t="shared" si="4"/>
        <v>00</v>
      </c>
      <c r="BI44" s="170"/>
      <c r="BJ44" s="170"/>
      <c r="BK44" s="170"/>
      <c r="BL44" s="170"/>
      <c r="BM44" s="170"/>
      <c r="BN44" s="170"/>
      <c r="BO44" s="170"/>
      <c r="BP44" s="170"/>
      <c r="BS44" s="174"/>
      <c r="BT44" s="174"/>
    </row>
    <row r="45" spans="1:72" x14ac:dyDescent="0.2">
      <c r="A45" s="29"/>
      <c r="B45" s="59">
        <v>38</v>
      </c>
      <c r="C45" s="95"/>
      <c r="D45" s="75"/>
      <c r="E45" s="62"/>
      <c r="F45" s="153"/>
      <c r="G45" s="153"/>
      <c r="H45" s="29"/>
      <c r="I45" s="63">
        <f t="shared" si="5"/>
        <v>0</v>
      </c>
      <c r="J45" s="29"/>
      <c r="K45" s="15"/>
      <c r="L45" s="15"/>
      <c r="M45" s="53">
        <f t="shared" si="6"/>
        <v>0</v>
      </c>
      <c r="N45" s="53">
        <f t="shared" si="7"/>
        <v>0</v>
      </c>
      <c r="O45" s="53">
        <f t="shared" si="8"/>
        <v>0</v>
      </c>
      <c r="P45" s="53">
        <f t="shared" si="9"/>
        <v>0</v>
      </c>
      <c r="Q45" s="53">
        <f t="shared" si="10"/>
        <v>0</v>
      </c>
      <c r="R45" s="53">
        <f t="shared" si="13"/>
        <v>0</v>
      </c>
      <c r="S45" s="53"/>
      <c r="T45" s="53">
        <f t="shared" si="11"/>
        <v>0</v>
      </c>
      <c r="U45" s="217"/>
      <c r="V45" s="15"/>
      <c r="BE45" s="170">
        <f t="shared" si="2"/>
        <v>0</v>
      </c>
      <c r="BF45" s="170">
        <f t="shared" si="3"/>
        <v>0</v>
      </c>
      <c r="BG45" s="170"/>
      <c r="BH45" s="170" t="str">
        <f t="shared" si="4"/>
        <v>00</v>
      </c>
      <c r="BI45" s="170"/>
      <c r="BJ45" s="170"/>
      <c r="BK45" s="170"/>
      <c r="BL45" s="170"/>
      <c r="BM45" s="170"/>
      <c r="BN45" s="170"/>
      <c r="BO45" s="170"/>
      <c r="BP45" s="170"/>
      <c r="BS45" s="174"/>
      <c r="BT45" s="174"/>
    </row>
    <row r="46" spans="1:72" x14ac:dyDescent="0.2">
      <c r="A46" s="29"/>
      <c r="B46" s="59">
        <v>39</v>
      </c>
      <c r="C46" s="95"/>
      <c r="D46" s="75"/>
      <c r="E46" s="62"/>
      <c r="F46" s="153"/>
      <c r="G46" s="153"/>
      <c r="H46" s="29"/>
      <c r="I46" s="63">
        <f t="shared" si="5"/>
        <v>0</v>
      </c>
      <c r="J46" s="29"/>
      <c r="K46" s="15"/>
      <c r="L46" s="15"/>
      <c r="M46" s="53">
        <f t="shared" si="6"/>
        <v>0</v>
      </c>
      <c r="N46" s="53">
        <f t="shared" si="7"/>
        <v>0</v>
      </c>
      <c r="O46" s="53">
        <f t="shared" si="8"/>
        <v>0</v>
      </c>
      <c r="P46" s="53">
        <f t="shared" si="9"/>
        <v>0</v>
      </c>
      <c r="Q46" s="53">
        <f t="shared" si="10"/>
        <v>0</v>
      </c>
      <c r="R46" s="53">
        <f t="shared" si="13"/>
        <v>0</v>
      </c>
      <c r="S46" s="53"/>
      <c r="T46" s="53">
        <f t="shared" si="11"/>
        <v>0</v>
      </c>
      <c r="U46" s="217"/>
      <c r="V46" s="15"/>
      <c r="BE46" s="170">
        <f t="shared" si="2"/>
        <v>0</v>
      </c>
      <c r="BF46" s="170">
        <f t="shared" si="3"/>
        <v>0</v>
      </c>
      <c r="BG46" s="170"/>
      <c r="BH46" s="170" t="str">
        <f t="shared" si="4"/>
        <v>00</v>
      </c>
      <c r="BI46" s="170"/>
      <c r="BJ46" s="170"/>
      <c r="BK46" s="170"/>
      <c r="BL46" s="170"/>
      <c r="BM46" s="170"/>
      <c r="BN46" s="170"/>
      <c r="BO46" s="170"/>
      <c r="BP46" s="170"/>
      <c r="BS46" s="174"/>
      <c r="BT46" s="174"/>
    </row>
    <row r="47" spans="1:72" x14ac:dyDescent="0.2">
      <c r="A47" s="29"/>
      <c r="B47" s="59">
        <v>40</v>
      </c>
      <c r="C47" s="95"/>
      <c r="D47" s="75"/>
      <c r="E47" s="62"/>
      <c r="F47" s="153"/>
      <c r="G47" s="153"/>
      <c r="H47" s="29"/>
      <c r="I47" s="63">
        <f t="shared" si="5"/>
        <v>0</v>
      </c>
      <c r="J47" s="29"/>
      <c r="K47" s="15"/>
      <c r="L47" s="15"/>
      <c r="M47" s="53">
        <f t="shared" si="6"/>
        <v>0</v>
      </c>
      <c r="N47" s="53">
        <f t="shared" si="7"/>
        <v>0</v>
      </c>
      <c r="O47" s="53">
        <f t="shared" si="8"/>
        <v>0</v>
      </c>
      <c r="P47" s="53">
        <f t="shared" si="9"/>
        <v>0</v>
      </c>
      <c r="Q47" s="53">
        <f t="shared" si="10"/>
        <v>0</v>
      </c>
      <c r="R47" s="53">
        <f t="shared" si="13"/>
        <v>0</v>
      </c>
      <c r="S47" s="53"/>
      <c r="T47" s="53">
        <f t="shared" si="11"/>
        <v>0</v>
      </c>
      <c r="U47" s="217"/>
      <c r="V47" s="15"/>
      <c r="BE47" s="170">
        <f t="shared" si="2"/>
        <v>0</v>
      </c>
      <c r="BF47" s="170">
        <f t="shared" si="3"/>
        <v>0</v>
      </c>
      <c r="BG47" s="170"/>
      <c r="BH47" s="170" t="str">
        <f t="shared" si="4"/>
        <v>00</v>
      </c>
      <c r="BI47" s="170"/>
      <c r="BJ47" s="170"/>
      <c r="BK47" s="170"/>
      <c r="BL47" s="170"/>
      <c r="BM47" s="170"/>
      <c r="BN47" s="170"/>
      <c r="BO47" s="170"/>
      <c r="BP47" s="170"/>
      <c r="BS47" s="174"/>
      <c r="BT47" s="174"/>
    </row>
    <row r="48" spans="1:72" x14ac:dyDescent="0.2">
      <c r="A48" s="29"/>
      <c r="B48" s="59">
        <v>41</v>
      </c>
      <c r="C48" s="95"/>
      <c r="D48" s="75"/>
      <c r="E48" s="62"/>
      <c r="F48" s="153"/>
      <c r="G48" s="153"/>
      <c r="H48" s="29"/>
      <c r="I48" s="63">
        <f t="shared" si="5"/>
        <v>0</v>
      </c>
      <c r="J48" s="29"/>
      <c r="K48" s="15"/>
      <c r="L48" s="15"/>
      <c r="M48" s="53">
        <f t="shared" si="6"/>
        <v>0</v>
      </c>
      <c r="N48" s="53">
        <f t="shared" si="7"/>
        <v>0</v>
      </c>
      <c r="O48" s="53">
        <f t="shared" si="8"/>
        <v>0</v>
      </c>
      <c r="P48" s="53">
        <f t="shared" si="9"/>
        <v>0</v>
      </c>
      <c r="Q48" s="53">
        <f t="shared" si="10"/>
        <v>0</v>
      </c>
      <c r="R48" s="53">
        <f t="shared" si="13"/>
        <v>0</v>
      </c>
      <c r="S48" s="53"/>
      <c r="T48" s="53">
        <f t="shared" si="11"/>
        <v>0</v>
      </c>
      <c r="U48" s="217"/>
      <c r="V48" s="15"/>
      <c r="BE48" s="170">
        <f t="shared" si="2"/>
        <v>0</v>
      </c>
      <c r="BF48" s="170">
        <f t="shared" si="3"/>
        <v>0</v>
      </c>
      <c r="BG48" s="170"/>
      <c r="BH48" s="170" t="str">
        <f t="shared" si="4"/>
        <v>00</v>
      </c>
      <c r="BI48" s="170"/>
      <c r="BJ48" s="170"/>
      <c r="BK48" s="170"/>
      <c r="BL48" s="170"/>
      <c r="BM48" s="170"/>
      <c r="BN48" s="170"/>
      <c r="BO48" s="170"/>
      <c r="BP48" s="170"/>
      <c r="BS48" s="174"/>
      <c r="BT48" s="174"/>
    </row>
    <row r="49" spans="1:72" x14ac:dyDescent="0.2">
      <c r="A49" s="29"/>
      <c r="B49" s="59">
        <v>42</v>
      </c>
      <c r="C49" s="95"/>
      <c r="D49" s="75"/>
      <c r="E49" s="62"/>
      <c r="F49" s="153"/>
      <c r="G49" s="153"/>
      <c r="H49" s="29"/>
      <c r="I49" s="63">
        <f t="shared" si="5"/>
        <v>0</v>
      </c>
      <c r="J49" s="29"/>
      <c r="K49" s="15"/>
      <c r="L49" s="15"/>
      <c r="M49" s="53">
        <f t="shared" si="6"/>
        <v>0</v>
      </c>
      <c r="N49" s="53">
        <f t="shared" si="7"/>
        <v>0</v>
      </c>
      <c r="O49" s="53">
        <f t="shared" si="8"/>
        <v>0</v>
      </c>
      <c r="P49" s="53">
        <f t="shared" si="9"/>
        <v>0</v>
      </c>
      <c r="Q49" s="53">
        <f t="shared" si="10"/>
        <v>0</v>
      </c>
      <c r="R49" s="53">
        <f t="shared" si="13"/>
        <v>0</v>
      </c>
      <c r="S49" s="53"/>
      <c r="T49" s="53">
        <f t="shared" si="11"/>
        <v>0</v>
      </c>
      <c r="U49" s="217"/>
      <c r="V49" s="15"/>
      <c r="BE49" s="170">
        <f t="shared" si="2"/>
        <v>0</v>
      </c>
      <c r="BF49" s="170">
        <f t="shared" si="3"/>
        <v>0</v>
      </c>
      <c r="BG49" s="170"/>
      <c r="BH49" s="170" t="str">
        <f t="shared" si="4"/>
        <v>00</v>
      </c>
      <c r="BI49" s="170"/>
      <c r="BJ49" s="170"/>
      <c r="BK49" s="170"/>
      <c r="BL49" s="170"/>
      <c r="BM49" s="170"/>
      <c r="BN49" s="170"/>
      <c r="BO49" s="170"/>
      <c r="BP49" s="170"/>
      <c r="BS49" s="174"/>
      <c r="BT49" s="174"/>
    </row>
    <row r="50" spans="1:72" x14ac:dyDescent="0.2">
      <c r="A50" s="29"/>
      <c r="B50" s="59">
        <v>43</v>
      </c>
      <c r="C50" s="95"/>
      <c r="D50" s="75"/>
      <c r="E50" s="62"/>
      <c r="F50" s="153"/>
      <c r="G50" s="153"/>
      <c r="H50" s="29"/>
      <c r="I50" s="63">
        <f t="shared" si="5"/>
        <v>0</v>
      </c>
      <c r="J50" s="29"/>
      <c r="K50" s="15"/>
      <c r="L50" s="15"/>
      <c r="M50" s="53">
        <f t="shared" si="6"/>
        <v>0</v>
      </c>
      <c r="N50" s="53">
        <f t="shared" si="7"/>
        <v>0</v>
      </c>
      <c r="O50" s="53">
        <f t="shared" si="8"/>
        <v>0</v>
      </c>
      <c r="P50" s="53">
        <f t="shared" si="9"/>
        <v>0</v>
      </c>
      <c r="Q50" s="53">
        <f t="shared" si="10"/>
        <v>0</v>
      </c>
      <c r="R50" s="53">
        <f t="shared" si="13"/>
        <v>0</v>
      </c>
      <c r="S50" s="53"/>
      <c r="T50" s="53">
        <f t="shared" si="11"/>
        <v>0</v>
      </c>
      <c r="U50" s="217"/>
      <c r="V50" s="15"/>
      <c r="BE50" s="170">
        <f t="shared" si="2"/>
        <v>0</v>
      </c>
      <c r="BF50" s="170">
        <f t="shared" si="3"/>
        <v>0</v>
      </c>
      <c r="BG50" s="170"/>
      <c r="BH50" s="170" t="str">
        <f t="shared" si="4"/>
        <v>00</v>
      </c>
      <c r="BI50" s="170"/>
      <c r="BJ50" s="170"/>
      <c r="BK50" s="170"/>
      <c r="BL50" s="170"/>
      <c r="BM50" s="170"/>
      <c r="BN50" s="170"/>
      <c r="BO50" s="170"/>
      <c r="BP50" s="170"/>
      <c r="BS50" s="174"/>
      <c r="BT50" s="174"/>
    </row>
    <row r="51" spans="1:72" x14ac:dyDescent="0.2">
      <c r="A51" s="29"/>
      <c r="B51" s="59">
        <v>44</v>
      </c>
      <c r="C51" s="95"/>
      <c r="D51" s="75"/>
      <c r="E51" s="62"/>
      <c r="F51" s="153"/>
      <c r="G51" s="153"/>
      <c r="H51" s="29"/>
      <c r="I51" s="63">
        <f t="shared" si="5"/>
        <v>0</v>
      </c>
      <c r="J51" s="29"/>
      <c r="K51" s="15"/>
      <c r="L51" s="15"/>
      <c r="M51" s="53">
        <f t="shared" si="6"/>
        <v>0</v>
      </c>
      <c r="N51" s="53">
        <f t="shared" si="7"/>
        <v>0</v>
      </c>
      <c r="O51" s="53">
        <f t="shared" si="8"/>
        <v>0</v>
      </c>
      <c r="P51" s="53">
        <f t="shared" si="9"/>
        <v>0</v>
      </c>
      <c r="Q51" s="53">
        <f t="shared" si="10"/>
        <v>0</v>
      </c>
      <c r="R51" s="53">
        <f t="shared" si="13"/>
        <v>0</v>
      </c>
      <c r="S51" s="53"/>
      <c r="T51" s="53">
        <f t="shared" si="11"/>
        <v>0</v>
      </c>
      <c r="U51" s="217"/>
      <c r="V51" s="15"/>
      <c r="BE51" s="170">
        <f t="shared" si="2"/>
        <v>0</v>
      </c>
      <c r="BF51" s="170">
        <f t="shared" si="3"/>
        <v>0</v>
      </c>
      <c r="BG51" s="170"/>
      <c r="BH51" s="170" t="str">
        <f t="shared" si="4"/>
        <v>00</v>
      </c>
      <c r="BI51" s="170"/>
      <c r="BJ51" s="170"/>
      <c r="BK51" s="170"/>
      <c r="BL51" s="170"/>
      <c r="BM51" s="170"/>
      <c r="BN51" s="170"/>
      <c r="BO51" s="170"/>
      <c r="BP51" s="170"/>
      <c r="BS51" s="174"/>
      <c r="BT51" s="174"/>
    </row>
    <row r="52" spans="1:72" x14ac:dyDescent="0.2">
      <c r="A52" s="29"/>
      <c r="B52" s="59">
        <v>45</v>
      </c>
      <c r="C52" s="95"/>
      <c r="D52" s="75"/>
      <c r="E52" s="62"/>
      <c r="F52" s="153"/>
      <c r="G52" s="153"/>
      <c r="H52" s="29"/>
      <c r="I52" s="63">
        <f t="shared" si="5"/>
        <v>0</v>
      </c>
      <c r="J52" s="29"/>
      <c r="K52" s="15"/>
      <c r="L52" s="15"/>
      <c r="M52" s="53">
        <f t="shared" si="6"/>
        <v>0</v>
      </c>
      <c r="N52" s="53">
        <f t="shared" si="7"/>
        <v>0</v>
      </c>
      <c r="O52" s="53">
        <f t="shared" si="8"/>
        <v>0</v>
      </c>
      <c r="P52" s="53">
        <f t="shared" si="9"/>
        <v>0</v>
      </c>
      <c r="Q52" s="53">
        <f t="shared" si="10"/>
        <v>0</v>
      </c>
      <c r="R52" s="53">
        <f t="shared" si="13"/>
        <v>0</v>
      </c>
      <c r="S52" s="53"/>
      <c r="T52" s="53">
        <f t="shared" si="11"/>
        <v>0</v>
      </c>
      <c r="U52" s="217"/>
      <c r="V52" s="15"/>
      <c r="BE52" s="170">
        <f t="shared" si="2"/>
        <v>0</v>
      </c>
      <c r="BF52" s="170">
        <f t="shared" si="3"/>
        <v>0</v>
      </c>
      <c r="BG52" s="170"/>
      <c r="BH52" s="170" t="str">
        <f t="shared" si="4"/>
        <v>00</v>
      </c>
      <c r="BI52" s="170"/>
      <c r="BJ52" s="170"/>
      <c r="BK52" s="170"/>
      <c r="BL52" s="170"/>
      <c r="BM52" s="170"/>
      <c r="BN52" s="170"/>
      <c r="BO52" s="170"/>
      <c r="BP52" s="170"/>
      <c r="BS52" s="174"/>
      <c r="BT52" s="174"/>
    </row>
    <row r="53" spans="1:72" x14ac:dyDescent="0.2">
      <c r="A53" s="29"/>
      <c r="B53" s="59">
        <v>46</v>
      </c>
      <c r="C53" s="95"/>
      <c r="D53" s="75"/>
      <c r="E53" s="62"/>
      <c r="F53" s="153"/>
      <c r="G53" s="153"/>
      <c r="H53" s="29"/>
      <c r="I53" s="63">
        <f t="shared" si="5"/>
        <v>0</v>
      </c>
      <c r="J53" s="29"/>
      <c r="K53" s="15"/>
      <c r="L53" s="15"/>
      <c r="M53" s="53">
        <f t="shared" si="6"/>
        <v>0</v>
      </c>
      <c r="N53" s="53">
        <f t="shared" si="7"/>
        <v>0</v>
      </c>
      <c r="O53" s="53">
        <f t="shared" si="8"/>
        <v>0</v>
      </c>
      <c r="P53" s="53">
        <f t="shared" si="9"/>
        <v>0</v>
      </c>
      <c r="Q53" s="53">
        <f t="shared" si="10"/>
        <v>0</v>
      </c>
      <c r="R53" s="53">
        <f t="shared" si="13"/>
        <v>0</v>
      </c>
      <c r="S53" s="53"/>
      <c r="T53" s="53">
        <f t="shared" si="11"/>
        <v>0</v>
      </c>
      <c r="U53" s="217"/>
      <c r="V53" s="15"/>
      <c r="BE53" s="170">
        <f t="shared" si="2"/>
        <v>0</v>
      </c>
      <c r="BF53" s="170">
        <f t="shared" si="3"/>
        <v>0</v>
      </c>
      <c r="BG53" s="170"/>
      <c r="BH53" s="170" t="str">
        <f t="shared" si="4"/>
        <v>00</v>
      </c>
      <c r="BI53" s="170"/>
      <c r="BJ53" s="170"/>
      <c r="BK53" s="170"/>
      <c r="BL53" s="170"/>
      <c r="BM53" s="170"/>
      <c r="BN53" s="170"/>
      <c r="BO53" s="170"/>
      <c r="BP53" s="170"/>
      <c r="BS53" s="174"/>
      <c r="BT53" s="174"/>
    </row>
    <row r="54" spans="1:72" x14ac:dyDescent="0.2">
      <c r="A54" s="29"/>
      <c r="B54" s="59">
        <v>47</v>
      </c>
      <c r="C54" s="95"/>
      <c r="D54" s="75"/>
      <c r="E54" s="62"/>
      <c r="F54" s="153"/>
      <c r="G54" s="153"/>
      <c r="H54" s="29"/>
      <c r="I54" s="63">
        <f t="shared" si="5"/>
        <v>0</v>
      </c>
      <c r="J54" s="29"/>
      <c r="K54" s="15"/>
      <c r="L54" s="15"/>
      <c r="M54" s="53">
        <f t="shared" si="6"/>
        <v>0</v>
      </c>
      <c r="N54" s="53">
        <f t="shared" si="7"/>
        <v>0</v>
      </c>
      <c r="O54" s="53">
        <f t="shared" si="8"/>
        <v>0</v>
      </c>
      <c r="P54" s="53">
        <f t="shared" si="9"/>
        <v>0</v>
      </c>
      <c r="Q54" s="53">
        <f t="shared" si="10"/>
        <v>0</v>
      </c>
      <c r="R54" s="53">
        <f t="shared" si="13"/>
        <v>0</v>
      </c>
      <c r="S54" s="53"/>
      <c r="T54" s="53">
        <f t="shared" si="11"/>
        <v>0</v>
      </c>
      <c r="U54" s="217"/>
      <c r="V54" s="15"/>
      <c r="BE54" s="170">
        <f t="shared" si="2"/>
        <v>0</v>
      </c>
      <c r="BF54" s="170">
        <f t="shared" si="3"/>
        <v>0</v>
      </c>
      <c r="BG54" s="170"/>
      <c r="BH54" s="170" t="str">
        <f t="shared" si="4"/>
        <v>00</v>
      </c>
      <c r="BI54" s="170"/>
      <c r="BJ54" s="170"/>
      <c r="BK54" s="170"/>
      <c r="BL54" s="170"/>
      <c r="BM54" s="170"/>
      <c r="BN54" s="170"/>
      <c r="BO54" s="170"/>
      <c r="BP54" s="170"/>
      <c r="BS54" s="174"/>
      <c r="BT54" s="174"/>
    </row>
    <row r="55" spans="1:72" x14ac:dyDescent="0.2">
      <c r="A55" s="29"/>
      <c r="B55" s="59">
        <v>48</v>
      </c>
      <c r="C55" s="95"/>
      <c r="D55" s="75"/>
      <c r="E55" s="62"/>
      <c r="F55" s="153"/>
      <c r="G55" s="153"/>
      <c r="H55" s="29"/>
      <c r="I55" s="63">
        <f t="shared" si="5"/>
        <v>0</v>
      </c>
      <c r="J55" s="29"/>
      <c r="K55" s="15"/>
      <c r="L55" s="15"/>
      <c r="M55" s="53">
        <f t="shared" si="6"/>
        <v>0</v>
      </c>
      <c r="N55" s="53">
        <f t="shared" si="7"/>
        <v>0</v>
      </c>
      <c r="O55" s="53">
        <f t="shared" si="8"/>
        <v>0</v>
      </c>
      <c r="P55" s="53">
        <f t="shared" si="9"/>
        <v>0</v>
      </c>
      <c r="Q55" s="53">
        <f t="shared" si="10"/>
        <v>0</v>
      </c>
      <c r="R55" s="53">
        <f t="shared" si="13"/>
        <v>0</v>
      </c>
      <c r="S55" s="53"/>
      <c r="T55" s="53">
        <f t="shared" si="11"/>
        <v>0</v>
      </c>
      <c r="U55" s="217"/>
      <c r="V55" s="15"/>
      <c r="BE55" s="170">
        <f t="shared" si="2"/>
        <v>0</v>
      </c>
      <c r="BF55" s="170">
        <f t="shared" si="3"/>
        <v>0</v>
      </c>
      <c r="BG55" s="170"/>
      <c r="BH55" s="170" t="str">
        <f t="shared" si="4"/>
        <v>00</v>
      </c>
      <c r="BI55" s="170"/>
      <c r="BJ55" s="170"/>
      <c r="BK55" s="170"/>
      <c r="BL55" s="170"/>
      <c r="BM55" s="170"/>
      <c r="BN55" s="170"/>
      <c r="BO55" s="170"/>
      <c r="BP55" s="170"/>
      <c r="BS55" s="174"/>
      <c r="BT55" s="174"/>
    </row>
    <row r="56" spans="1:72" x14ac:dyDescent="0.2">
      <c r="A56" s="29"/>
      <c r="B56" s="59">
        <v>49</v>
      </c>
      <c r="C56" s="95"/>
      <c r="D56" s="75"/>
      <c r="E56" s="62"/>
      <c r="F56" s="153"/>
      <c r="G56" s="153"/>
      <c r="H56" s="29"/>
      <c r="I56" s="63">
        <f t="shared" si="5"/>
        <v>0</v>
      </c>
      <c r="J56" s="29"/>
      <c r="K56" s="15"/>
      <c r="L56" s="15"/>
      <c r="M56" s="53">
        <f t="shared" si="6"/>
        <v>0</v>
      </c>
      <c r="N56" s="53">
        <f t="shared" si="7"/>
        <v>0</v>
      </c>
      <c r="O56" s="53">
        <f t="shared" si="8"/>
        <v>0</v>
      </c>
      <c r="P56" s="53">
        <f t="shared" si="9"/>
        <v>0</v>
      </c>
      <c r="Q56" s="53">
        <f t="shared" si="10"/>
        <v>0</v>
      </c>
      <c r="R56" s="53">
        <f t="shared" si="13"/>
        <v>0</v>
      </c>
      <c r="S56" s="53"/>
      <c r="T56" s="53">
        <f>IF($C56=0,0,IF($D56=0,0,IF($E56=0,0,SUM(M56,N56,O56,P56,R56))))</f>
        <v>0</v>
      </c>
      <c r="U56" s="217"/>
      <c r="V56" s="15"/>
      <c r="BE56" s="170">
        <f t="shared" si="2"/>
        <v>0</v>
      </c>
      <c r="BF56" s="170">
        <f t="shared" si="3"/>
        <v>0</v>
      </c>
      <c r="BG56" s="170"/>
      <c r="BH56" s="170" t="str">
        <f t="shared" si="4"/>
        <v>00</v>
      </c>
      <c r="BI56" s="170"/>
      <c r="BJ56" s="170"/>
      <c r="BK56" s="170"/>
      <c r="BL56" s="170"/>
      <c r="BM56" s="170"/>
      <c r="BN56" s="170"/>
      <c r="BO56" s="170"/>
      <c r="BP56" s="170"/>
      <c r="BS56" s="174"/>
      <c r="BT56" s="174"/>
    </row>
    <row r="57" spans="1:72" x14ac:dyDescent="0.2">
      <c r="A57" s="29"/>
      <c r="B57" s="59">
        <v>50</v>
      </c>
      <c r="C57" s="95"/>
      <c r="D57" s="75"/>
      <c r="E57" s="62"/>
      <c r="F57" s="153"/>
      <c r="G57" s="153"/>
      <c r="H57" s="29"/>
      <c r="I57" s="63">
        <f t="shared" si="5"/>
        <v>0</v>
      </c>
      <c r="J57" s="29"/>
      <c r="K57" s="15"/>
      <c r="L57" s="15"/>
      <c r="M57" s="53">
        <f t="shared" si="6"/>
        <v>0</v>
      </c>
      <c r="N57" s="53">
        <f t="shared" si="7"/>
        <v>0</v>
      </c>
      <c r="O57" s="53">
        <f t="shared" si="8"/>
        <v>0</v>
      </c>
      <c r="P57" s="53">
        <f t="shared" si="9"/>
        <v>0</v>
      </c>
      <c r="Q57" s="53">
        <f t="shared" si="10"/>
        <v>0</v>
      </c>
      <c r="R57" s="53">
        <f t="shared" si="13"/>
        <v>0</v>
      </c>
      <c r="S57" s="53"/>
      <c r="T57" s="53">
        <f t="shared" si="11"/>
        <v>0</v>
      </c>
      <c r="U57" s="217"/>
      <c r="V57" s="15"/>
      <c r="BE57" s="170">
        <f t="shared" si="2"/>
        <v>0</v>
      </c>
      <c r="BF57" s="170">
        <f t="shared" si="3"/>
        <v>0</v>
      </c>
      <c r="BG57" s="170"/>
      <c r="BH57" s="170" t="str">
        <f t="shared" si="4"/>
        <v>00</v>
      </c>
      <c r="BI57" s="170"/>
      <c r="BJ57" s="170"/>
      <c r="BK57" s="170"/>
      <c r="BL57" s="170"/>
      <c r="BM57" s="170"/>
      <c r="BN57" s="170"/>
      <c r="BO57" s="170"/>
      <c r="BP57" s="170"/>
      <c r="BS57" s="174"/>
      <c r="BT57" s="174"/>
    </row>
    <row r="58" spans="1:72" x14ac:dyDescent="0.2">
      <c r="A58" s="29"/>
      <c r="B58" s="59">
        <v>51</v>
      </c>
      <c r="C58" s="95"/>
      <c r="D58" s="75"/>
      <c r="E58" s="62"/>
      <c r="F58" s="153"/>
      <c r="G58" s="153"/>
      <c r="H58" s="29"/>
      <c r="I58" s="63">
        <f t="shared" si="5"/>
        <v>0</v>
      </c>
      <c r="J58" s="29"/>
      <c r="K58" s="15"/>
      <c r="L58" s="15"/>
      <c r="M58" s="53">
        <f t="shared" si="6"/>
        <v>0</v>
      </c>
      <c r="N58" s="53">
        <f t="shared" si="7"/>
        <v>0</v>
      </c>
      <c r="O58" s="53">
        <f t="shared" si="8"/>
        <v>0</v>
      </c>
      <c r="P58" s="53">
        <f t="shared" si="9"/>
        <v>0</v>
      </c>
      <c r="Q58" s="53">
        <f t="shared" si="10"/>
        <v>0</v>
      </c>
      <c r="R58" s="53">
        <f t="shared" si="13"/>
        <v>0</v>
      </c>
      <c r="S58" s="53"/>
      <c r="T58" s="53">
        <f t="shared" si="11"/>
        <v>0</v>
      </c>
      <c r="U58" s="217"/>
      <c r="V58" s="15"/>
      <c r="BE58" s="170">
        <f t="shared" si="2"/>
        <v>0</v>
      </c>
      <c r="BF58" s="170">
        <f t="shared" si="3"/>
        <v>0</v>
      </c>
      <c r="BG58" s="170"/>
      <c r="BH58" s="170" t="str">
        <f t="shared" si="4"/>
        <v>00</v>
      </c>
      <c r="BI58" s="170"/>
      <c r="BJ58" s="170"/>
      <c r="BK58" s="170"/>
      <c r="BL58" s="170"/>
      <c r="BM58" s="170"/>
      <c r="BN58" s="170"/>
      <c r="BO58" s="170"/>
      <c r="BP58" s="170"/>
      <c r="BS58" s="174"/>
      <c r="BT58" s="174"/>
    </row>
    <row r="59" spans="1:72" x14ac:dyDescent="0.2">
      <c r="A59" s="29"/>
      <c r="B59" s="59">
        <v>52</v>
      </c>
      <c r="C59" s="95"/>
      <c r="D59" s="75"/>
      <c r="E59" s="62"/>
      <c r="F59" s="153"/>
      <c r="G59" s="153"/>
      <c r="H59" s="29"/>
      <c r="I59" s="63">
        <f t="shared" si="5"/>
        <v>0</v>
      </c>
      <c r="J59" s="29"/>
      <c r="K59" s="15"/>
      <c r="L59" s="15"/>
      <c r="M59" s="53">
        <f t="shared" si="6"/>
        <v>0</v>
      </c>
      <c r="N59" s="53">
        <f t="shared" si="7"/>
        <v>0</v>
      </c>
      <c r="O59" s="53">
        <f t="shared" si="8"/>
        <v>0</v>
      </c>
      <c r="P59" s="53">
        <f t="shared" si="9"/>
        <v>0</v>
      </c>
      <c r="Q59" s="53">
        <f t="shared" si="10"/>
        <v>0</v>
      </c>
      <c r="R59" s="53">
        <f t="shared" si="13"/>
        <v>0</v>
      </c>
      <c r="S59" s="53"/>
      <c r="T59" s="53">
        <f t="shared" si="11"/>
        <v>0</v>
      </c>
      <c r="U59" s="217"/>
      <c r="V59" s="15"/>
      <c r="BE59" s="170">
        <f t="shared" si="2"/>
        <v>0</v>
      </c>
      <c r="BF59" s="170">
        <f t="shared" si="3"/>
        <v>0</v>
      </c>
      <c r="BG59" s="170"/>
      <c r="BH59" s="170" t="str">
        <f t="shared" si="4"/>
        <v>00</v>
      </c>
      <c r="BI59" s="170"/>
      <c r="BJ59" s="170"/>
      <c r="BK59" s="170"/>
      <c r="BL59" s="170"/>
      <c r="BM59" s="170"/>
      <c r="BN59" s="170"/>
      <c r="BO59" s="170"/>
      <c r="BP59" s="170"/>
      <c r="BS59" s="174"/>
      <c r="BT59" s="174"/>
    </row>
    <row r="60" spans="1:72" x14ac:dyDescent="0.2">
      <c r="A60" s="29"/>
      <c r="B60" s="59">
        <v>53</v>
      </c>
      <c r="C60" s="95"/>
      <c r="D60" s="75"/>
      <c r="E60" s="62"/>
      <c r="F60" s="153"/>
      <c r="G60" s="153"/>
      <c r="H60" s="29"/>
      <c r="I60" s="63">
        <f t="shared" si="5"/>
        <v>0</v>
      </c>
      <c r="J60" s="29"/>
      <c r="K60" s="15"/>
      <c r="L60" s="15"/>
      <c r="M60" s="53">
        <f t="shared" si="6"/>
        <v>0</v>
      </c>
      <c r="N60" s="53">
        <f t="shared" si="7"/>
        <v>0</v>
      </c>
      <c r="O60" s="53">
        <f t="shared" si="8"/>
        <v>0</v>
      </c>
      <c r="P60" s="53">
        <f t="shared" si="9"/>
        <v>0</v>
      </c>
      <c r="Q60" s="53">
        <f t="shared" si="10"/>
        <v>0</v>
      </c>
      <c r="R60" s="53">
        <f t="shared" si="13"/>
        <v>0</v>
      </c>
      <c r="S60" s="53"/>
      <c r="T60" s="53">
        <f t="shared" si="11"/>
        <v>0</v>
      </c>
      <c r="U60" s="217"/>
      <c r="V60" s="15"/>
      <c r="BE60" s="170">
        <f t="shared" si="2"/>
        <v>0</v>
      </c>
      <c r="BF60" s="170">
        <f t="shared" si="3"/>
        <v>0</v>
      </c>
      <c r="BG60" s="170"/>
      <c r="BH60" s="170" t="str">
        <f t="shared" si="4"/>
        <v>00</v>
      </c>
      <c r="BI60" s="170"/>
      <c r="BJ60" s="170"/>
      <c r="BK60" s="170"/>
      <c r="BL60" s="170"/>
      <c r="BM60" s="170"/>
      <c r="BN60" s="170"/>
      <c r="BO60" s="170"/>
      <c r="BP60" s="170"/>
      <c r="BS60" s="174"/>
      <c r="BT60" s="174"/>
    </row>
    <row r="61" spans="1:72" x14ac:dyDescent="0.2">
      <c r="A61" s="29"/>
      <c r="B61" s="59">
        <v>54</v>
      </c>
      <c r="C61" s="95"/>
      <c r="D61" s="75"/>
      <c r="E61" s="62"/>
      <c r="F61" s="153"/>
      <c r="G61" s="153"/>
      <c r="H61" s="29"/>
      <c r="I61" s="63">
        <f t="shared" si="5"/>
        <v>0</v>
      </c>
      <c r="J61" s="29"/>
      <c r="K61" s="15"/>
      <c r="L61" s="15"/>
      <c r="M61" s="53">
        <f t="shared" si="6"/>
        <v>0</v>
      </c>
      <c r="N61" s="53">
        <f t="shared" si="7"/>
        <v>0</v>
      </c>
      <c r="O61" s="53">
        <f t="shared" si="8"/>
        <v>0</v>
      </c>
      <c r="P61" s="53">
        <f t="shared" si="9"/>
        <v>0</v>
      </c>
      <c r="Q61" s="53">
        <f t="shared" si="10"/>
        <v>0</v>
      </c>
      <c r="R61" s="53">
        <f t="shared" si="13"/>
        <v>0</v>
      </c>
      <c r="S61" s="53"/>
      <c r="T61" s="53">
        <f t="shared" si="11"/>
        <v>0</v>
      </c>
      <c r="U61" s="217"/>
      <c r="V61" s="15"/>
      <c r="BE61" s="170">
        <f t="shared" si="2"/>
        <v>0</v>
      </c>
      <c r="BF61" s="170">
        <f t="shared" si="3"/>
        <v>0</v>
      </c>
      <c r="BG61" s="170"/>
      <c r="BH61" s="170" t="str">
        <f t="shared" si="4"/>
        <v>00</v>
      </c>
      <c r="BI61" s="170"/>
      <c r="BJ61" s="170"/>
      <c r="BK61" s="170"/>
      <c r="BL61" s="170"/>
      <c r="BM61" s="170"/>
      <c r="BN61" s="170"/>
      <c r="BO61" s="170"/>
      <c r="BP61" s="170"/>
      <c r="BS61" s="174"/>
      <c r="BT61" s="174"/>
    </row>
    <row r="62" spans="1:72" x14ac:dyDescent="0.2">
      <c r="A62" s="29"/>
      <c r="B62" s="59">
        <v>55</v>
      </c>
      <c r="C62" s="95"/>
      <c r="D62" s="75"/>
      <c r="E62" s="62"/>
      <c r="F62" s="153"/>
      <c r="G62" s="153"/>
      <c r="H62" s="29"/>
      <c r="I62" s="63">
        <f t="shared" si="5"/>
        <v>0</v>
      </c>
      <c r="J62" s="29"/>
      <c r="K62" s="15"/>
      <c r="L62" s="15"/>
      <c r="M62" s="53">
        <f t="shared" si="6"/>
        <v>0</v>
      </c>
      <c r="N62" s="53">
        <f t="shared" si="7"/>
        <v>0</v>
      </c>
      <c r="O62" s="53">
        <f t="shared" si="8"/>
        <v>0</v>
      </c>
      <c r="P62" s="53">
        <f t="shared" si="9"/>
        <v>0</v>
      </c>
      <c r="Q62" s="53">
        <f t="shared" si="10"/>
        <v>0</v>
      </c>
      <c r="R62" s="53">
        <f t="shared" si="13"/>
        <v>0</v>
      </c>
      <c r="S62" s="53"/>
      <c r="T62" s="53">
        <f t="shared" si="11"/>
        <v>0</v>
      </c>
      <c r="U62" s="217"/>
      <c r="V62" s="15"/>
      <c r="BE62" s="170">
        <f t="shared" si="2"/>
        <v>0</v>
      </c>
      <c r="BF62" s="170">
        <f t="shared" si="3"/>
        <v>0</v>
      </c>
      <c r="BG62" s="170"/>
      <c r="BH62" s="170" t="str">
        <f t="shared" si="4"/>
        <v>00</v>
      </c>
      <c r="BI62" s="170"/>
      <c r="BJ62" s="170"/>
      <c r="BK62" s="170"/>
      <c r="BL62" s="170"/>
      <c r="BM62" s="170"/>
      <c r="BN62" s="170"/>
      <c r="BO62" s="170"/>
      <c r="BP62" s="170"/>
      <c r="BS62" s="174"/>
      <c r="BT62" s="174"/>
    </row>
    <row r="63" spans="1:72" x14ac:dyDescent="0.2">
      <c r="A63" s="29"/>
      <c r="B63" s="59">
        <v>56</v>
      </c>
      <c r="C63" s="95"/>
      <c r="D63" s="75"/>
      <c r="E63" s="62"/>
      <c r="F63" s="153"/>
      <c r="G63" s="153"/>
      <c r="H63" s="29"/>
      <c r="I63" s="63">
        <f t="shared" si="5"/>
        <v>0</v>
      </c>
      <c r="J63" s="29"/>
      <c r="K63" s="15"/>
      <c r="L63" s="15"/>
      <c r="M63" s="53">
        <f t="shared" si="6"/>
        <v>0</v>
      </c>
      <c r="N63" s="53">
        <f t="shared" si="7"/>
        <v>0</v>
      </c>
      <c r="O63" s="53">
        <f t="shared" si="8"/>
        <v>0</v>
      </c>
      <c r="P63" s="53">
        <f t="shared" si="9"/>
        <v>0</v>
      </c>
      <c r="Q63" s="53">
        <f t="shared" si="10"/>
        <v>0</v>
      </c>
      <c r="R63" s="53">
        <f t="shared" si="13"/>
        <v>0</v>
      </c>
      <c r="S63" s="53"/>
      <c r="T63" s="53">
        <f t="shared" si="11"/>
        <v>0</v>
      </c>
      <c r="U63" s="217"/>
      <c r="V63" s="15"/>
      <c r="BE63" s="170">
        <f t="shared" si="2"/>
        <v>0</v>
      </c>
      <c r="BF63" s="170">
        <f t="shared" si="3"/>
        <v>0</v>
      </c>
      <c r="BG63" s="170"/>
      <c r="BH63" s="170" t="str">
        <f t="shared" si="4"/>
        <v>00</v>
      </c>
      <c r="BI63" s="170"/>
      <c r="BJ63" s="170"/>
      <c r="BK63" s="170"/>
      <c r="BL63" s="170"/>
      <c r="BM63" s="170"/>
      <c r="BN63" s="170"/>
      <c r="BO63" s="170"/>
      <c r="BP63" s="170"/>
      <c r="BS63" s="174"/>
      <c r="BT63" s="174"/>
    </row>
    <row r="64" spans="1:72" x14ac:dyDescent="0.2">
      <c r="A64" s="29"/>
      <c r="B64" s="59">
        <v>57</v>
      </c>
      <c r="C64" s="95"/>
      <c r="D64" s="75"/>
      <c r="E64" s="62"/>
      <c r="F64" s="153"/>
      <c r="G64" s="153"/>
      <c r="H64" s="29"/>
      <c r="I64" s="63">
        <f t="shared" si="5"/>
        <v>0</v>
      </c>
      <c r="J64" s="29"/>
      <c r="K64" s="15"/>
      <c r="L64" s="15"/>
      <c r="M64" s="53">
        <f t="shared" si="6"/>
        <v>0</v>
      </c>
      <c r="N64" s="53">
        <f t="shared" si="7"/>
        <v>0</v>
      </c>
      <c r="O64" s="53">
        <f t="shared" si="8"/>
        <v>0</v>
      </c>
      <c r="P64" s="53">
        <f t="shared" si="9"/>
        <v>0</v>
      </c>
      <c r="Q64" s="53">
        <f t="shared" si="10"/>
        <v>0</v>
      </c>
      <c r="R64" s="53">
        <f t="shared" si="13"/>
        <v>0</v>
      </c>
      <c r="S64" s="53"/>
      <c r="T64" s="53">
        <f t="shared" si="11"/>
        <v>0</v>
      </c>
      <c r="U64" s="217"/>
      <c r="V64" s="15"/>
      <c r="BE64" s="170">
        <f t="shared" si="2"/>
        <v>0</v>
      </c>
      <c r="BF64" s="170">
        <f t="shared" si="3"/>
        <v>0</v>
      </c>
      <c r="BG64" s="170"/>
      <c r="BH64" s="170" t="str">
        <f t="shared" si="4"/>
        <v>00</v>
      </c>
      <c r="BI64" s="170"/>
      <c r="BJ64" s="170"/>
      <c r="BK64" s="170"/>
      <c r="BL64" s="170"/>
      <c r="BM64" s="170"/>
      <c r="BN64" s="170"/>
      <c r="BO64" s="170"/>
      <c r="BP64" s="170"/>
      <c r="BS64" s="174"/>
      <c r="BT64" s="174"/>
    </row>
    <row r="65" spans="1:72" x14ac:dyDescent="0.2">
      <c r="A65" s="29"/>
      <c r="B65" s="59">
        <v>58</v>
      </c>
      <c r="C65" s="95"/>
      <c r="D65" s="75"/>
      <c r="E65" s="62"/>
      <c r="F65" s="153"/>
      <c r="G65" s="153"/>
      <c r="H65" s="29"/>
      <c r="I65" s="63">
        <f t="shared" si="5"/>
        <v>0</v>
      </c>
      <c r="J65" s="29"/>
      <c r="K65" s="15"/>
      <c r="L65" s="15"/>
      <c r="M65" s="53">
        <f t="shared" si="6"/>
        <v>0</v>
      </c>
      <c r="N65" s="53">
        <f t="shared" si="7"/>
        <v>0</v>
      </c>
      <c r="O65" s="53">
        <f t="shared" si="8"/>
        <v>0</v>
      </c>
      <c r="P65" s="53">
        <f t="shared" si="9"/>
        <v>0</v>
      </c>
      <c r="Q65" s="53">
        <f t="shared" si="10"/>
        <v>0</v>
      </c>
      <c r="R65" s="53">
        <f t="shared" si="13"/>
        <v>0</v>
      </c>
      <c r="S65" s="53"/>
      <c r="T65" s="53">
        <f t="shared" si="11"/>
        <v>0</v>
      </c>
      <c r="U65" s="217"/>
      <c r="V65" s="15"/>
      <c r="BE65" s="170">
        <f t="shared" si="2"/>
        <v>0</v>
      </c>
      <c r="BF65" s="170">
        <f t="shared" si="3"/>
        <v>0</v>
      </c>
      <c r="BG65" s="170"/>
      <c r="BH65" s="170" t="str">
        <f t="shared" si="4"/>
        <v>00</v>
      </c>
      <c r="BI65" s="170"/>
      <c r="BJ65" s="170"/>
      <c r="BK65" s="170"/>
      <c r="BL65" s="170"/>
      <c r="BM65" s="170"/>
      <c r="BN65" s="170"/>
      <c r="BO65" s="170"/>
      <c r="BP65" s="170"/>
      <c r="BS65" s="174"/>
      <c r="BT65" s="174"/>
    </row>
    <row r="66" spans="1:72" x14ac:dyDescent="0.2">
      <c r="A66" s="29"/>
      <c r="B66" s="59">
        <v>59</v>
      </c>
      <c r="C66" s="95"/>
      <c r="D66" s="75"/>
      <c r="E66" s="62"/>
      <c r="F66" s="153"/>
      <c r="G66" s="153"/>
      <c r="H66" s="29"/>
      <c r="I66" s="63">
        <f t="shared" si="5"/>
        <v>0</v>
      </c>
      <c r="J66" s="29"/>
      <c r="K66" s="15"/>
      <c r="L66" s="15"/>
      <c r="M66" s="53">
        <f t="shared" si="6"/>
        <v>0</v>
      </c>
      <c r="N66" s="53">
        <f t="shared" si="7"/>
        <v>0</v>
      </c>
      <c r="O66" s="53">
        <f t="shared" si="8"/>
        <v>0</v>
      </c>
      <c r="P66" s="53">
        <f t="shared" si="9"/>
        <v>0</v>
      </c>
      <c r="Q66" s="53">
        <f t="shared" si="10"/>
        <v>0</v>
      </c>
      <c r="R66" s="53">
        <f t="shared" si="13"/>
        <v>0</v>
      </c>
      <c r="S66" s="53"/>
      <c r="T66" s="53">
        <f t="shared" si="11"/>
        <v>0</v>
      </c>
      <c r="U66" s="217"/>
      <c r="V66" s="15"/>
      <c r="BE66" s="170">
        <f t="shared" si="2"/>
        <v>0</v>
      </c>
      <c r="BF66" s="170">
        <f t="shared" si="3"/>
        <v>0</v>
      </c>
      <c r="BG66" s="170"/>
      <c r="BH66" s="170" t="str">
        <f t="shared" si="4"/>
        <v>00</v>
      </c>
      <c r="BI66" s="170"/>
      <c r="BJ66" s="170"/>
      <c r="BK66" s="170"/>
      <c r="BL66" s="170"/>
      <c r="BM66" s="170"/>
      <c r="BN66" s="170"/>
      <c r="BO66" s="170"/>
      <c r="BP66" s="170"/>
      <c r="BS66" s="174"/>
      <c r="BT66" s="174"/>
    </row>
    <row r="67" spans="1:72" x14ac:dyDescent="0.2">
      <c r="A67" s="29"/>
      <c r="B67" s="59">
        <v>60</v>
      </c>
      <c r="C67" s="95"/>
      <c r="D67" s="75"/>
      <c r="E67" s="62"/>
      <c r="F67" s="153"/>
      <c r="G67" s="153"/>
      <c r="H67" s="29"/>
      <c r="I67" s="63">
        <f t="shared" si="5"/>
        <v>0</v>
      </c>
      <c r="J67" s="29"/>
      <c r="K67" s="15"/>
      <c r="L67" s="15"/>
      <c r="M67" s="53">
        <f t="shared" si="6"/>
        <v>0</v>
      </c>
      <c r="N67" s="53">
        <f t="shared" si="7"/>
        <v>0</v>
      </c>
      <c r="O67" s="53">
        <f t="shared" si="8"/>
        <v>0</v>
      </c>
      <c r="P67" s="53">
        <f t="shared" si="9"/>
        <v>0</v>
      </c>
      <c r="Q67" s="53">
        <f t="shared" si="10"/>
        <v>0</v>
      </c>
      <c r="R67" s="53">
        <f t="shared" si="13"/>
        <v>0</v>
      </c>
      <c r="S67" s="53"/>
      <c r="T67" s="53">
        <f t="shared" si="11"/>
        <v>0</v>
      </c>
      <c r="U67" s="217"/>
      <c r="V67" s="15"/>
      <c r="BE67" s="170">
        <f t="shared" si="2"/>
        <v>0</v>
      </c>
      <c r="BF67" s="170">
        <f t="shared" si="3"/>
        <v>0</v>
      </c>
      <c r="BG67" s="170"/>
      <c r="BH67" s="170" t="str">
        <f t="shared" si="4"/>
        <v>00</v>
      </c>
      <c r="BI67" s="170"/>
      <c r="BJ67" s="170"/>
      <c r="BK67" s="170"/>
      <c r="BL67" s="170"/>
      <c r="BM67" s="170"/>
      <c r="BN67" s="170"/>
      <c r="BO67" s="170"/>
      <c r="BP67" s="170"/>
      <c r="BS67" s="174"/>
      <c r="BT67" s="174"/>
    </row>
    <row r="68" spans="1:72" x14ac:dyDescent="0.2">
      <c r="A68" s="29"/>
      <c r="B68" s="59">
        <v>61</v>
      </c>
      <c r="C68" s="95"/>
      <c r="D68" s="75"/>
      <c r="E68" s="62"/>
      <c r="F68" s="153"/>
      <c r="G68" s="153"/>
      <c r="H68" s="29"/>
      <c r="I68" s="63">
        <f t="shared" si="5"/>
        <v>0</v>
      </c>
      <c r="J68" s="29"/>
      <c r="K68" s="15"/>
      <c r="L68" s="15"/>
      <c r="M68" s="53">
        <f t="shared" si="6"/>
        <v>0</v>
      </c>
      <c r="N68" s="53">
        <f t="shared" si="7"/>
        <v>0</v>
      </c>
      <c r="O68" s="53">
        <f t="shared" si="8"/>
        <v>0</v>
      </c>
      <c r="P68" s="53">
        <f t="shared" si="9"/>
        <v>0</v>
      </c>
      <c r="Q68" s="53">
        <f t="shared" si="10"/>
        <v>0</v>
      </c>
      <c r="R68" s="53">
        <f t="shared" si="13"/>
        <v>0</v>
      </c>
      <c r="S68" s="53"/>
      <c r="T68" s="53">
        <f t="shared" si="11"/>
        <v>0</v>
      </c>
      <c r="U68" s="217"/>
      <c r="V68" s="15"/>
      <c r="BE68" s="170">
        <f t="shared" si="2"/>
        <v>0</v>
      </c>
      <c r="BF68" s="170">
        <f t="shared" si="3"/>
        <v>0</v>
      </c>
      <c r="BG68" s="170"/>
      <c r="BH68" s="170" t="str">
        <f t="shared" si="4"/>
        <v>00</v>
      </c>
      <c r="BI68" s="170"/>
      <c r="BJ68" s="170"/>
      <c r="BK68" s="170"/>
      <c r="BL68" s="170"/>
      <c r="BM68" s="170"/>
      <c r="BN68" s="170"/>
      <c r="BO68" s="170"/>
      <c r="BP68" s="170"/>
      <c r="BS68" s="174"/>
      <c r="BT68" s="174"/>
    </row>
    <row r="69" spans="1:72" x14ac:dyDescent="0.2">
      <c r="A69" s="29"/>
      <c r="B69" s="59">
        <v>62</v>
      </c>
      <c r="C69" s="95"/>
      <c r="D69" s="75"/>
      <c r="E69" s="62"/>
      <c r="F69" s="153"/>
      <c r="G69" s="153"/>
      <c r="H69" s="29"/>
      <c r="I69" s="63">
        <f t="shared" si="5"/>
        <v>0</v>
      </c>
      <c r="J69" s="29"/>
      <c r="K69" s="15"/>
      <c r="L69" s="15"/>
      <c r="M69" s="53">
        <f t="shared" si="6"/>
        <v>0</v>
      </c>
      <c r="N69" s="53">
        <f t="shared" si="7"/>
        <v>0</v>
      </c>
      <c r="O69" s="53">
        <f t="shared" si="8"/>
        <v>0</v>
      </c>
      <c r="P69" s="53">
        <f t="shared" si="9"/>
        <v>0</v>
      </c>
      <c r="Q69" s="53">
        <f t="shared" si="10"/>
        <v>0</v>
      </c>
      <c r="R69" s="53">
        <f t="shared" si="13"/>
        <v>0</v>
      </c>
      <c r="S69" s="53"/>
      <c r="T69" s="53">
        <f t="shared" si="11"/>
        <v>0</v>
      </c>
      <c r="U69" s="217"/>
      <c r="V69" s="15"/>
      <c r="BE69" s="170">
        <f t="shared" si="2"/>
        <v>0</v>
      </c>
      <c r="BF69" s="170">
        <f t="shared" si="3"/>
        <v>0</v>
      </c>
      <c r="BG69" s="170"/>
      <c r="BH69" s="170" t="str">
        <f t="shared" si="4"/>
        <v>00</v>
      </c>
      <c r="BI69" s="170"/>
      <c r="BJ69" s="170"/>
      <c r="BK69" s="170"/>
      <c r="BL69" s="170"/>
      <c r="BM69" s="170"/>
      <c r="BN69" s="170"/>
      <c r="BO69" s="170"/>
      <c r="BP69" s="170"/>
      <c r="BS69" s="174"/>
      <c r="BT69" s="174"/>
    </row>
    <row r="70" spans="1:72" x14ac:dyDescent="0.2">
      <c r="A70" s="29"/>
      <c r="B70" s="59">
        <v>63</v>
      </c>
      <c r="C70" s="95"/>
      <c r="D70" s="75"/>
      <c r="E70" s="62"/>
      <c r="F70" s="153"/>
      <c r="G70" s="153"/>
      <c r="H70" s="29"/>
      <c r="I70" s="63">
        <f t="shared" si="5"/>
        <v>0</v>
      </c>
      <c r="J70" s="29"/>
      <c r="K70" s="15"/>
      <c r="L70" s="15"/>
      <c r="M70" s="53">
        <f t="shared" si="6"/>
        <v>0</v>
      </c>
      <c r="N70" s="53">
        <f t="shared" si="7"/>
        <v>0</v>
      </c>
      <c r="O70" s="53">
        <f t="shared" si="8"/>
        <v>0</v>
      </c>
      <c r="P70" s="53">
        <f t="shared" si="9"/>
        <v>0</v>
      </c>
      <c r="Q70" s="53">
        <f t="shared" si="10"/>
        <v>0</v>
      </c>
      <c r="R70" s="53">
        <f t="shared" si="13"/>
        <v>0</v>
      </c>
      <c r="S70" s="53"/>
      <c r="T70" s="53">
        <f t="shared" si="11"/>
        <v>0</v>
      </c>
      <c r="U70" s="217"/>
      <c r="V70" s="15"/>
      <c r="BE70" s="170">
        <f t="shared" si="2"/>
        <v>0</v>
      </c>
      <c r="BF70" s="170">
        <f t="shared" si="3"/>
        <v>0</v>
      </c>
      <c r="BG70" s="170"/>
      <c r="BH70" s="170" t="str">
        <f t="shared" si="4"/>
        <v>00</v>
      </c>
      <c r="BI70" s="170"/>
      <c r="BJ70" s="170"/>
      <c r="BK70" s="170"/>
      <c r="BL70" s="170"/>
      <c r="BM70" s="170"/>
      <c r="BN70" s="170"/>
      <c r="BO70" s="170"/>
      <c r="BP70" s="170"/>
      <c r="BS70" s="174"/>
      <c r="BT70" s="174"/>
    </row>
    <row r="71" spans="1:72" x14ac:dyDescent="0.2">
      <c r="A71" s="29"/>
      <c r="B71" s="59">
        <v>64</v>
      </c>
      <c r="C71" s="95"/>
      <c r="D71" s="75"/>
      <c r="E71" s="62"/>
      <c r="F71" s="153"/>
      <c r="G71" s="153"/>
      <c r="H71" s="29"/>
      <c r="I71" s="63">
        <f t="shared" si="5"/>
        <v>0</v>
      </c>
      <c r="J71" s="29"/>
      <c r="K71" s="15"/>
      <c r="L71" s="15"/>
      <c r="M71" s="53">
        <f t="shared" si="6"/>
        <v>0</v>
      </c>
      <c r="N71" s="53">
        <f t="shared" si="7"/>
        <v>0</v>
      </c>
      <c r="O71" s="53">
        <f t="shared" si="8"/>
        <v>0</v>
      </c>
      <c r="P71" s="53">
        <f t="shared" si="9"/>
        <v>0</v>
      </c>
      <c r="Q71" s="53">
        <f t="shared" si="10"/>
        <v>0</v>
      </c>
      <c r="R71" s="53">
        <f t="shared" si="13"/>
        <v>0</v>
      </c>
      <c r="S71" s="53"/>
      <c r="T71" s="53">
        <f t="shared" si="11"/>
        <v>0</v>
      </c>
      <c r="U71" s="217"/>
      <c r="V71" s="15"/>
      <c r="BE71" s="170">
        <f t="shared" si="2"/>
        <v>0</v>
      </c>
      <c r="BF71" s="170">
        <f t="shared" si="3"/>
        <v>0</v>
      </c>
      <c r="BG71" s="170"/>
      <c r="BH71" s="170" t="str">
        <f t="shared" si="4"/>
        <v>00</v>
      </c>
      <c r="BI71" s="170"/>
      <c r="BJ71" s="170"/>
      <c r="BK71" s="170"/>
      <c r="BL71" s="170"/>
      <c r="BM71" s="170"/>
      <c r="BN71" s="170"/>
      <c r="BO71" s="170"/>
      <c r="BP71" s="170"/>
      <c r="BS71" s="174"/>
      <c r="BT71" s="174"/>
    </row>
    <row r="72" spans="1:72" x14ac:dyDescent="0.2">
      <c r="A72" s="29"/>
      <c r="B72" s="59">
        <v>65</v>
      </c>
      <c r="C72" s="95"/>
      <c r="D72" s="75"/>
      <c r="E72" s="62"/>
      <c r="F72" s="153"/>
      <c r="G72" s="153"/>
      <c r="H72" s="29"/>
      <c r="I72" s="63">
        <f t="shared" si="5"/>
        <v>0</v>
      </c>
      <c r="J72" s="29"/>
      <c r="K72" s="15"/>
      <c r="L72" s="15"/>
      <c r="M72" s="53">
        <f t="shared" si="6"/>
        <v>0</v>
      </c>
      <c r="N72" s="53">
        <f t="shared" si="7"/>
        <v>0</v>
      </c>
      <c r="O72" s="53">
        <f t="shared" si="8"/>
        <v>0</v>
      </c>
      <c r="P72" s="53">
        <f t="shared" si="9"/>
        <v>0</v>
      </c>
      <c r="Q72" s="53">
        <f t="shared" si="10"/>
        <v>0</v>
      </c>
      <c r="R72" s="53">
        <f t="shared" si="13"/>
        <v>0</v>
      </c>
      <c r="S72" s="53"/>
      <c r="T72" s="53">
        <f t="shared" si="11"/>
        <v>0</v>
      </c>
      <c r="U72" s="217"/>
      <c r="V72" s="15"/>
      <c r="BE72" s="170">
        <f t="shared" ref="BE72:BE307" si="14">IF(F72="Yes",1,0)</f>
        <v>0</v>
      </c>
      <c r="BF72" s="170">
        <f t="shared" ref="BF72:BF307" si="15">IF(G72&lt;&gt;0,1,0)</f>
        <v>0</v>
      </c>
      <c r="BG72" s="170"/>
      <c r="BH72" s="170" t="str">
        <f t="shared" ref="BH72:BH307" si="16">D72&amp;BE72&amp;BF72</f>
        <v>00</v>
      </c>
      <c r="BI72" s="170"/>
      <c r="BJ72" s="170"/>
      <c r="BK72" s="170"/>
      <c r="BL72" s="170"/>
      <c r="BM72" s="170"/>
      <c r="BN72" s="170"/>
      <c r="BO72" s="170"/>
      <c r="BP72" s="170"/>
      <c r="BS72" s="174"/>
      <c r="BT72" s="174"/>
    </row>
    <row r="73" spans="1:72" x14ac:dyDescent="0.2">
      <c r="A73" s="29"/>
      <c r="B73" s="59">
        <v>66</v>
      </c>
      <c r="C73" s="95"/>
      <c r="D73" s="75"/>
      <c r="E73" s="62"/>
      <c r="F73" s="153"/>
      <c r="G73" s="153"/>
      <c r="H73" s="29"/>
      <c r="I73" s="63">
        <f t="shared" ref="I73:I307" si="17">T73</f>
        <v>0</v>
      </c>
      <c r="J73" s="29"/>
      <c r="K73" s="15"/>
      <c r="L73" s="15"/>
      <c r="M73" s="53">
        <f t="shared" ref="M73:M307" si="18">IF($C73=0,0,IF($D73="C",15,0))</f>
        <v>0</v>
      </c>
      <c r="N73" s="53">
        <f t="shared" ref="N73:N307" si="19">IF($C73=0,0,IF($D73="T",15,0))</f>
        <v>0</v>
      </c>
      <c r="O73" s="53">
        <f t="shared" ref="O73:O307" si="20">IF($D73="D",10,0)</f>
        <v>0</v>
      </c>
      <c r="P73" s="53">
        <f t="shared" ref="P73:P307" si="21">IF($D73="S",5,0)</f>
        <v>0</v>
      </c>
      <c r="Q73" s="53">
        <f t="shared" ref="Q73:Q307" si="22">IF($C73=0,0,IF($D73=0,0,IF($E73=0,0,IF($F73="yes",1,0))))</f>
        <v>0</v>
      </c>
      <c r="R73" s="53">
        <f t="shared" si="13"/>
        <v>0</v>
      </c>
      <c r="S73" s="53"/>
      <c r="T73" s="53">
        <f t="shared" ref="T73:T307" si="23">IF($C73=0,0,IF($D73=0,0,IF($E73=0,0,SUM(M73,N73,O73,P73,R73))))</f>
        <v>0</v>
      </c>
      <c r="U73" s="217"/>
      <c r="V73" s="15"/>
      <c r="BE73" s="170">
        <f t="shared" si="14"/>
        <v>0</v>
      </c>
      <c r="BF73" s="170">
        <f t="shared" si="15"/>
        <v>0</v>
      </c>
      <c r="BG73" s="170"/>
      <c r="BH73" s="170" t="str">
        <f t="shared" si="16"/>
        <v>00</v>
      </c>
      <c r="BI73" s="170"/>
      <c r="BJ73" s="170"/>
      <c r="BK73" s="170"/>
      <c r="BL73" s="170"/>
      <c r="BM73" s="170"/>
      <c r="BN73" s="170"/>
      <c r="BO73" s="170"/>
      <c r="BP73" s="170"/>
      <c r="BS73" s="174"/>
      <c r="BT73" s="174"/>
    </row>
    <row r="74" spans="1:72" x14ac:dyDescent="0.2">
      <c r="A74" s="29"/>
      <c r="B74" s="59">
        <v>67</v>
      </c>
      <c r="C74" s="95"/>
      <c r="D74" s="75"/>
      <c r="E74" s="62"/>
      <c r="F74" s="153"/>
      <c r="G74" s="153"/>
      <c r="H74" s="29"/>
      <c r="I74" s="63">
        <f t="shared" si="17"/>
        <v>0</v>
      </c>
      <c r="J74" s="29"/>
      <c r="K74" s="15"/>
      <c r="L74" s="15"/>
      <c r="M74" s="53">
        <f t="shared" si="18"/>
        <v>0</v>
      </c>
      <c r="N74" s="53">
        <f t="shared" si="19"/>
        <v>0</v>
      </c>
      <c r="O74" s="53">
        <f t="shared" si="20"/>
        <v>0</v>
      </c>
      <c r="P74" s="53">
        <f t="shared" si="21"/>
        <v>0</v>
      </c>
      <c r="Q74" s="53">
        <f t="shared" si="22"/>
        <v>0</v>
      </c>
      <c r="R74" s="53">
        <f t="shared" ref="R74:R307" si="24">IF($C74=0,0,IF($D74=0,0,IF($E74=0,0,IF($G74=$V$14,10*Q74,IF($G74=$V$15,10*Q74,0)))))</f>
        <v>0</v>
      </c>
      <c r="S74" s="53"/>
      <c r="T74" s="53">
        <f t="shared" si="23"/>
        <v>0</v>
      </c>
      <c r="U74" s="217"/>
      <c r="V74" s="15"/>
      <c r="BE74" s="170">
        <f t="shared" si="14"/>
        <v>0</v>
      </c>
      <c r="BF74" s="170">
        <f t="shared" si="15"/>
        <v>0</v>
      </c>
      <c r="BG74" s="170"/>
      <c r="BH74" s="170" t="str">
        <f t="shared" si="16"/>
        <v>00</v>
      </c>
      <c r="BI74" s="170"/>
      <c r="BJ74" s="170"/>
      <c r="BK74" s="170"/>
      <c r="BL74" s="170"/>
      <c r="BM74" s="170"/>
      <c r="BN74" s="170"/>
      <c r="BO74" s="170"/>
      <c r="BP74" s="170"/>
      <c r="BS74" s="174"/>
      <c r="BT74" s="174"/>
    </row>
    <row r="75" spans="1:72" x14ac:dyDescent="0.2">
      <c r="A75" s="29"/>
      <c r="B75" s="59">
        <v>68</v>
      </c>
      <c r="C75" s="95"/>
      <c r="D75" s="75"/>
      <c r="E75" s="62"/>
      <c r="F75" s="153"/>
      <c r="G75" s="153"/>
      <c r="H75" s="29"/>
      <c r="I75" s="63">
        <f t="shared" si="17"/>
        <v>0</v>
      </c>
      <c r="J75" s="29"/>
      <c r="K75" s="15"/>
      <c r="L75" s="15"/>
      <c r="M75" s="53">
        <f t="shared" si="18"/>
        <v>0</v>
      </c>
      <c r="N75" s="53">
        <f t="shared" si="19"/>
        <v>0</v>
      </c>
      <c r="O75" s="53">
        <f t="shared" si="20"/>
        <v>0</v>
      </c>
      <c r="P75" s="53">
        <f t="shared" si="21"/>
        <v>0</v>
      </c>
      <c r="Q75" s="53">
        <f t="shared" si="22"/>
        <v>0</v>
      </c>
      <c r="R75" s="53">
        <f t="shared" si="24"/>
        <v>0</v>
      </c>
      <c r="S75" s="53"/>
      <c r="T75" s="53">
        <f t="shared" si="23"/>
        <v>0</v>
      </c>
      <c r="U75" s="217"/>
      <c r="V75" s="15"/>
      <c r="BE75" s="170">
        <f t="shared" si="14"/>
        <v>0</v>
      </c>
      <c r="BF75" s="170">
        <f t="shared" si="15"/>
        <v>0</v>
      </c>
      <c r="BG75" s="170"/>
      <c r="BH75" s="170" t="str">
        <f t="shared" si="16"/>
        <v>00</v>
      </c>
      <c r="BI75" s="170"/>
      <c r="BJ75" s="170"/>
      <c r="BK75" s="170"/>
      <c r="BL75" s="170"/>
      <c r="BM75" s="170"/>
      <c r="BN75" s="170"/>
      <c r="BO75" s="170"/>
      <c r="BP75" s="170"/>
      <c r="BS75" s="174"/>
      <c r="BT75" s="174"/>
    </row>
    <row r="76" spans="1:72" x14ac:dyDescent="0.2">
      <c r="A76" s="29"/>
      <c r="B76" s="59">
        <v>69</v>
      </c>
      <c r="C76" s="95"/>
      <c r="D76" s="75"/>
      <c r="E76" s="62"/>
      <c r="F76" s="153"/>
      <c r="G76" s="153"/>
      <c r="H76" s="29"/>
      <c r="I76" s="63">
        <f t="shared" si="17"/>
        <v>0</v>
      </c>
      <c r="J76" s="29"/>
      <c r="K76" s="15"/>
      <c r="L76" s="15"/>
      <c r="M76" s="53">
        <f t="shared" si="18"/>
        <v>0</v>
      </c>
      <c r="N76" s="53">
        <f t="shared" si="19"/>
        <v>0</v>
      </c>
      <c r="O76" s="53">
        <f t="shared" si="20"/>
        <v>0</v>
      </c>
      <c r="P76" s="53">
        <f t="shared" si="21"/>
        <v>0</v>
      </c>
      <c r="Q76" s="53">
        <f t="shared" si="22"/>
        <v>0</v>
      </c>
      <c r="R76" s="53">
        <f t="shared" si="24"/>
        <v>0</v>
      </c>
      <c r="S76" s="53"/>
      <c r="T76" s="53">
        <f t="shared" si="23"/>
        <v>0</v>
      </c>
      <c r="U76" s="217"/>
      <c r="V76" s="15"/>
      <c r="BE76" s="170">
        <f t="shared" si="14"/>
        <v>0</v>
      </c>
      <c r="BF76" s="170">
        <f t="shared" si="15"/>
        <v>0</v>
      </c>
      <c r="BG76" s="170"/>
      <c r="BH76" s="170" t="str">
        <f t="shared" si="16"/>
        <v>00</v>
      </c>
      <c r="BI76" s="170"/>
      <c r="BJ76" s="170"/>
      <c r="BK76" s="170"/>
      <c r="BL76" s="170"/>
      <c r="BM76" s="170"/>
      <c r="BN76" s="170"/>
      <c r="BO76" s="170"/>
      <c r="BP76" s="170"/>
      <c r="BS76" s="174"/>
      <c r="BT76" s="174"/>
    </row>
    <row r="77" spans="1:72" x14ac:dyDescent="0.2">
      <c r="A77" s="29"/>
      <c r="B77" s="59">
        <v>70</v>
      </c>
      <c r="C77" s="95"/>
      <c r="D77" s="75"/>
      <c r="E77" s="62"/>
      <c r="F77" s="153"/>
      <c r="G77" s="153"/>
      <c r="H77" s="29"/>
      <c r="I77" s="63">
        <f t="shared" si="17"/>
        <v>0</v>
      </c>
      <c r="J77" s="29"/>
      <c r="K77" s="15"/>
      <c r="L77" s="15"/>
      <c r="M77" s="53">
        <f t="shared" si="18"/>
        <v>0</v>
      </c>
      <c r="N77" s="53">
        <f t="shared" si="19"/>
        <v>0</v>
      </c>
      <c r="O77" s="53">
        <f t="shared" si="20"/>
        <v>0</v>
      </c>
      <c r="P77" s="53">
        <f t="shared" si="21"/>
        <v>0</v>
      </c>
      <c r="Q77" s="53">
        <f t="shared" si="22"/>
        <v>0</v>
      </c>
      <c r="R77" s="53">
        <f t="shared" si="24"/>
        <v>0</v>
      </c>
      <c r="S77" s="53"/>
      <c r="T77" s="53">
        <f t="shared" si="23"/>
        <v>0</v>
      </c>
      <c r="U77" s="217"/>
      <c r="V77" s="15"/>
      <c r="BE77" s="170">
        <f t="shared" si="14"/>
        <v>0</v>
      </c>
      <c r="BF77" s="170">
        <f t="shared" si="15"/>
        <v>0</v>
      </c>
      <c r="BG77" s="170"/>
      <c r="BH77" s="170" t="str">
        <f t="shared" si="16"/>
        <v>00</v>
      </c>
      <c r="BI77" s="170"/>
      <c r="BJ77" s="170"/>
      <c r="BK77" s="170"/>
      <c r="BL77" s="170"/>
      <c r="BM77" s="170"/>
      <c r="BN77" s="170"/>
      <c r="BO77" s="170"/>
      <c r="BP77" s="170"/>
      <c r="BS77" s="174"/>
      <c r="BT77" s="174"/>
    </row>
    <row r="78" spans="1:72" x14ac:dyDescent="0.2">
      <c r="A78" s="29"/>
      <c r="B78" s="59">
        <v>71</v>
      </c>
      <c r="C78" s="95"/>
      <c r="D78" s="75"/>
      <c r="E78" s="62"/>
      <c r="F78" s="153"/>
      <c r="G78" s="153"/>
      <c r="H78" s="29"/>
      <c r="I78" s="63">
        <f t="shared" si="17"/>
        <v>0</v>
      </c>
      <c r="J78" s="29"/>
      <c r="K78" s="15"/>
      <c r="L78" s="15"/>
      <c r="M78" s="53">
        <f t="shared" si="18"/>
        <v>0</v>
      </c>
      <c r="N78" s="53">
        <f t="shared" si="19"/>
        <v>0</v>
      </c>
      <c r="O78" s="53">
        <f t="shared" si="20"/>
        <v>0</v>
      </c>
      <c r="P78" s="53">
        <f t="shared" si="21"/>
        <v>0</v>
      </c>
      <c r="Q78" s="53">
        <f t="shared" si="22"/>
        <v>0</v>
      </c>
      <c r="R78" s="53">
        <f t="shared" si="24"/>
        <v>0</v>
      </c>
      <c r="S78" s="53"/>
      <c r="T78" s="53">
        <f t="shared" si="23"/>
        <v>0</v>
      </c>
      <c r="U78" s="217"/>
      <c r="V78" s="15"/>
      <c r="BE78" s="170">
        <f t="shared" si="14"/>
        <v>0</v>
      </c>
      <c r="BF78" s="170">
        <f t="shared" si="15"/>
        <v>0</v>
      </c>
      <c r="BG78" s="170"/>
      <c r="BH78" s="170" t="str">
        <f t="shared" si="16"/>
        <v>00</v>
      </c>
      <c r="BI78" s="170"/>
      <c r="BJ78" s="170"/>
      <c r="BK78" s="170"/>
      <c r="BL78" s="170"/>
      <c r="BM78" s="170"/>
      <c r="BN78" s="170"/>
      <c r="BO78" s="170"/>
      <c r="BP78" s="170"/>
      <c r="BS78" s="174"/>
      <c r="BT78" s="174"/>
    </row>
    <row r="79" spans="1:72" x14ac:dyDescent="0.2">
      <c r="A79" s="29"/>
      <c r="B79" s="59">
        <v>72</v>
      </c>
      <c r="C79" s="95"/>
      <c r="D79" s="75"/>
      <c r="E79" s="62"/>
      <c r="F79" s="153"/>
      <c r="G79" s="153"/>
      <c r="H79" s="29"/>
      <c r="I79" s="63">
        <f t="shared" si="17"/>
        <v>0</v>
      </c>
      <c r="J79" s="29"/>
      <c r="K79" s="15"/>
      <c r="L79" s="15"/>
      <c r="M79" s="53">
        <f t="shared" si="18"/>
        <v>0</v>
      </c>
      <c r="N79" s="53">
        <f t="shared" si="19"/>
        <v>0</v>
      </c>
      <c r="O79" s="53">
        <f t="shared" si="20"/>
        <v>0</v>
      </c>
      <c r="P79" s="53">
        <f t="shared" si="21"/>
        <v>0</v>
      </c>
      <c r="Q79" s="53">
        <f t="shared" si="22"/>
        <v>0</v>
      </c>
      <c r="R79" s="53">
        <f t="shared" si="24"/>
        <v>0</v>
      </c>
      <c r="S79" s="53"/>
      <c r="T79" s="53">
        <f t="shared" si="23"/>
        <v>0</v>
      </c>
      <c r="U79" s="217"/>
      <c r="V79" s="15"/>
      <c r="BE79" s="170">
        <f t="shared" si="14"/>
        <v>0</v>
      </c>
      <c r="BF79" s="170">
        <f t="shared" si="15"/>
        <v>0</v>
      </c>
      <c r="BG79" s="170"/>
      <c r="BH79" s="170" t="str">
        <f t="shared" si="16"/>
        <v>00</v>
      </c>
      <c r="BI79" s="170"/>
      <c r="BJ79" s="170"/>
      <c r="BK79" s="170"/>
      <c r="BL79" s="170"/>
      <c r="BM79" s="170"/>
      <c r="BN79" s="170"/>
      <c r="BO79" s="170"/>
      <c r="BP79" s="170"/>
      <c r="BS79" s="174"/>
      <c r="BT79" s="174"/>
    </row>
    <row r="80" spans="1:72" x14ac:dyDescent="0.2">
      <c r="A80" s="29"/>
      <c r="B80" s="59">
        <v>73</v>
      </c>
      <c r="C80" s="95"/>
      <c r="D80" s="75"/>
      <c r="E80" s="62"/>
      <c r="F80" s="153"/>
      <c r="G80" s="153"/>
      <c r="H80" s="29"/>
      <c r="I80" s="63">
        <f t="shared" si="17"/>
        <v>0</v>
      </c>
      <c r="J80" s="29"/>
      <c r="K80" s="15"/>
      <c r="L80" s="15"/>
      <c r="M80" s="53">
        <f t="shared" si="18"/>
        <v>0</v>
      </c>
      <c r="N80" s="53">
        <f t="shared" si="19"/>
        <v>0</v>
      </c>
      <c r="O80" s="53">
        <f t="shared" si="20"/>
        <v>0</v>
      </c>
      <c r="P80" s="53">
        <f t="shared" si="21"/>
        <v>0</v>
      </c>
      <c r="Q80" s="53">
        <f t="shared" si="22"/>
        <v>0</v>
      </c>
      <c r="R80" s="53">
        <f t="shared" si="24"/>
        <v>0</v>
      </c>
      <c r="S80" s="53"/>
      <c r="T80" s="53">
        <f t="shared" si="23"/>
        <v>0</v>
      </c>
      <c r="U80" s="217"/>
      <c r="V80" s="15"/>
      <c r="BE80" s="170">
        <f t="shared" si="14"/>
        <v>0</v>
      </c>
      <c r="BF80" s="170">
        <f t="shared" si="15"/>
        <v>0</v>
      </c>
      <c r="BG80" s="170"/>
      <c r="BH80" s="170" t="str">
        <f t="shared" si="16"/>
        <v>00</v>
      </c>
      <c r="BI80" s="170"/>
      <c r="BJ80" s="170"/>
      <c r="BK80" s="170"/>
      <c r="BL80" s="170"/>
      <c r="BM80" s="170"/>
      <c r="BN80" s="170"/>
      <c r="BO80" s="170"/>
      <c r="BP80" s="170"/>
      <c r="BS80" s="174"/>
      <c r="BT80" s="174"/>
    </row>
    <row r="81" spans="1:72" x14ac:dyDescent="0.2">
      <c r="A81" s="29"/>
      <c r="B81" s="59">
        <v>74</v>
      </c>
      <c r="C81" s="95"/>
      <c r="D81" s="75"/>
      <c r="E81" s="62"/>
      <c r="F81" s="153"/>
      <c r="G81" s="153"/>
      <c r="H81" s="29"/>
      <c r="I81" s="63">
        <f t="shared" si="17"/>
        <v>0</v>
      </c>
      <c r="J81" s="29"/>
      <c r="K81" s="15"/>
      <c r="L81" s="15"/>
      <c r="M81" s="53">
        <f t="shared" si="18"/>
        <v>0</v>
      </c>
      <c r="N81" s="53">
        <f t="shared" si="19"/>
        <v>0</v>
      </c>
      <c r="O81" s="53">
        <f t="shared" si="20"/>
        <v>0</v>
      </c>
      <c r="P81" s="53">
        <f t="shared" si="21"/>
        <v>0</v>
      </c>
      <c r="Q81" s="53">
        <f t="shared" si="22"/>
        <v>0</v>
      </c>
      <c r="R81" s="53">
        <f t="shared" si="24"/>
        <v>0</v>
      </c>
      <c r="S81" s="53"/>
      <c r="T81" s="53">
        <f t="shared" si="23"/>
        <v>0</v>
      </c>
      <c r="U81" s="217"/>
      <c r="V81" s="15"/>
      <c r="BE81" s="170">
        <f t="shared" si="14"/>
        <v>0</v>
      </c>
      <c r="BF81" s="170">
        <f t="shared" si="15"/>
        <v>0</v>
      </c>
      <c r="BG81" s="170"/>
      <c r="BH81" s="170" t="str">
        <f t="shared" si="16"/>
        <v>00</v>
      </c>
      <c r="BI81" s="170"/>
      <c r="BJ81" s="170"/>
      <c r="BK81" s="170"/>
      <c r="BL81" s="170"/>
      <c r="BM81" s="170"/>
      <c r="BN81" s="170"/>
      <c r="BO81" s="170"/>
      <c r="BP81" s="170"/>
      <c r="BS81" s="174"/>
      <c r="BT81" s="174"/>
    </row>
    <row r="82" spans="1:72" x14ac:dyDescent="0.2">
      <c r="A82" s="29"/>
      <c r="B82" s="59">
        <v>75</v>
      </c>
      <c r="C82" s="95"/>
      <c r="D82" s="75"/>
      <c r="E82" s="62"/>
      <c r="F82" s="153"/>
      <c r="G82" s="153"/>
      <c r="H82" s="29"/>
      <c r="I82" s="63">
        <f t="shared" si="17"/>
        <v>0</v>
      </c>
      <c r="J82" s="29"/>
      <c r="K82" s="15"/>
      <c r="L82" s="15"/>
      <c r="M82" s="53">
        <f t="shared" si="18"/>
        <v>0</v>
      </c>
      <c r="N82" s="53">
        <f t="shared" si="19"/>
        <v>0</v>
      </c>
      <c r="O82" s="53">
        <f t="shared" si="20"/>
        <v>0</v>
      </c>
      <c r="P82" s="53">
        <f t="shared" si="21"/>
        <v>0</v>
      </c>
      <c r="Q82" s="53">
        <f t="shared" si="22"/>
        <v>0</v>
      </c>
      <c r="R82" s="53">
        <f t="shared" si="24"/>
        <v>0</v>
      </c>
      <c r="S82" s="53"/>
      <c r="T82" s="53">
        <f t="shared" si="23"/>
        <v>0</v>
      </c>
      <c r="U82" s="217"/>
      <c r="V82" s="15"/>
      <c r="BE82" s="170">
        <f t="shared" si="14"/>
        <v>0</v>
      </c>
      <c r="BF82" s="170">
        <f t="shared" si="15"/>
        <v>0</v>
      </c>
      <c r="BG82" s="170"/>
      <c r="BH82" s="170" t="str">
        <f t="shared" si="16"/>
        <v>00</v>
      </c>
      <c r="BI82" s="170"/>
      <c r="BJ82" s="170"/>
      <c r="BK82" s="170"/>
      <c r="BL82" s="170"/>
      <c r="BM82" s="170"/>
      <c r="BN82" s="170"/>
      <c r="BO82" s="170"/>
      <c r="BP82" s="170"/>
      <c r="BS82" s="174"/>
      <c r="BT82" s="174"/>
    </row>
    <row r="83" spans="1:72" x14ac:dyDescent="0.2">
      <c r="A83" s="29"/>
      <c r="B83" s="59">
        <v>76</v>
      </c>
      <c r="C83" s="95"/>
      <c r="D83" s="75"/>
      <c r="E83" s="62"/>
      <c r="F83" s="153"/>
      <c r="G83" s="153"/>
      <c r="H83" s="29"/>
      <c r="I83" s="63">
        <f t="shared" si="17"/>
        <v>0</v>
      </c>
      <c r="J83" s="29"/>
      <c r="K83" s="15"/>
      <c r="L83" s="15"/>
      <c r="M83" s="53">
        <f t="shared" si="18"/>
        <v>0</v>
      </c>
      <c r="N83" s="53">
        <f t="shared" si="19"/>
        <v>0</v>
      </c>
      <c r="O83" s="53">
        <f t="shared" si="20"/>
        <v>0</v>
      </c>
      <c r="P83" s="53">
        <f t="shared" si="21"/>
        <v>0</v>
      </c>
      <c r="Q83" s="53">
        <f t="shared" si="22"/>
        <v>0</v>
      </c>
      <c r="R83" s="53">
        <f t="shared" si="24"/>
        <v>0</v>
      </c>
      <c r="S83" s="53"/>
      <c r="T83" s="53">
        <f t="shared" si="23"/>
        <v>0</v>
      </c>
      <c r="U83" s="217"/>
      <c r="V83" s="15"/>
      <c r="BE83" s="170">
        <f t="shared" si="14"/>
        <v>0</v>
      </c>
      <c r="BF83" s="170">
        <f t="shared" si="15"/>
        <v>0</v>
      </c>
      <c r="BG83" s="170"/>
      <c r="BH83" s="170" t="str">
        <f t="shared" si="16"/>
        <v>00</v>
      </c>
      <c r="BI83" s="170"/>
      <c r="BJ83" s="170"/>
      <c r="BK83" s="170"/>
      <c r="BL83" s="170"/>
      <c r="BM83" s="170"/>
      <c r="BN83" s="170"/>
      <c r="BO83" s="170"/>
      <c r="BP83" s="170"/>
      <c r="BS83" s="174"/>
      <c r="BT83" s="174"/>
    </row>
    <row r="84" spans="1:72" x14ac:dyDescent="0.2">
      <c r="A84" s="29"/>
      <c r="B84" s="59">
        <v>77</v>
      </c>
      <c r="C84" s="95"/>
      <c r="D84" s="75"/>
      <c r="E84" s="62"/>
      <c r="F84" s="153"/>
      <c r="G84" s="153"/>
      <c r="H84" s="29"/>
      <c r="I84" s="63">
        <f t="shared" si="17"/>
        <v>0</v>
      </c>
      <c r="J84" s="29"/>
      <c r="K84" s="15"/>
      <c r="L84" s="15"/>
      <c r="M84" s="53">
        <f t="shared" si="18"/>
        <v>0</v>
      </c>
      <c r="N84" s="53">
        <f t="shared" si="19"/>
        <v>0</v>
      </c>
      <c r="O84" s="53">
        <f t="shared" si="20"/>
        <v>0</v>
      </c>
      <c r="P84" s="53">
        <f t="shared" si="21"/>
        <v>0</v>
      </c>
      <c r="Q84" s="53">
        <f t="shared" si="22"/>
        <v>0</v>
      </c>
      <c r="R84" s="53">
        <f t="shared" si="24"/>
        <v>0</v>
      </c>
      <c r="S84" s="53"/>
      <c r="T84" s="53">
        <f t="shared" si="23"/>
        <v>0</v>
      </c>
      <c r="U84" s="217"/>
      <c r="V84" s="15"/>
      <c r="BE84" s="170">
        <f t="shared" si="14"/>
        <v>0</v>
      </c>
      <c r="BF84" s="170">
        <f t="shared" si="15"/>
        <v>0</v>
      </c>
      <c r="BG84" s="170"/>
      <c r="BH84" s="170" t="str">
        <f t="shared" si="16"/>
        <v>00</v>
      </c>
      <c r="BI84" s="170"/>
      <c r="BJ84" s="170"/>
      <c r="BK84" s="170"/>
      <c r="BL84" s="170"/>
      <c r="BM84" s="170"/>
      <c r="BN84" s="170"/>
      <c r="BO84" s="170"/>
      <c r="BP84" s="170"/>
      <c r="BS84" s="174"/>
      <c r="BT84" s="174"/>
    </row>
    <row r="85" spans="1:72" x14ac:dyDescent="0.2">
      <c r="A85" s="29"/>
      <c r="B85" s="59">
        <v>78</v>
      </c>
      <c r="C85" s="95"/>
      <c r="D85" s="75"/>
      <c r="E85" s="62"/>
      <c r="F85" s="153"/>
      <c r="G85" s="153"/>
      <c r="H85" s="29"/>
      <c r="I85" s="63">
        <f t="shared" si="17"/>
        <v>0</v>
      </c>
      <c r="J85" s="29"/>
      <c r="K85" s="15"/>
      <c r="L85" s="15"/>
      <c r="M85" s="53">
        <f t="shared" si="18"/>
        <v>0</v>
      </c>
      <c r="N85" s="53">
        <f t="shared" si="19"/>
        <v>0</v>
      </c>
      <c r="O85" s="53">
        <f t="shared" si="20"/>
        <v>0</v>
      </c>
      <c r="P85" s="53">
        <f t="shared" si="21"/>
        <v>0</v>
      </c>
      <c r="Q85" s="53">
        <f t="shared" si="22"/>
        <v>0</v>
      </c>
      <c r="R85" s="53">
        <f t="shared" si="24"/>
        <v>0</v>
      </c>
      <c r="S85" s="53"/>
      <c r="T85" s="53">
        <f t="shared" si="23"/>
        <v>0</v>
      </c>
      <c r="U85" s="217"/>
      <c r="V85" s="15"/>
      <c r="BE85" s="170">
        <f t="shared" si="14"/>
        <v>0</v>
      </c>
      <c r="BF85" s="170">
        <f t="shared" si="15"/>
        <v>0</v>
      </c>
      <c r="BG85" s="170"/>
      <c r="BH85" s="170" t="str">
        <f t="shared" si="16"/>
        <v>00</v>
      </c>
      <c r="BI85" s="170"/>
      <c r="BJ85" s="170"/>
      <c r="BK85" s="170"/>
      <c r="BL85" s="170"/>
      <c r="BM85" s="170"/>
      <c r="BN85" s="170"/>
      <c r="BO85" s="170"/>
      <c r="BP85" s="170"/>
      <c r="BS85" s="174"/>
      <c r="BT85" s="174"/>
    </row>
    <row r="86" spans="1:72" x14ac:dyDescent="0.2">
      <c r="A86" s="29"/>
      <c r="B86" s="59">
        <v>79</v>
      </c>
      <c r="C86" s="95"/>
      <c r="D86" s="75"/>
      <c r="E86" s="62"/>
      <c r="F86" s="153"/>
      <c r="G86" s="153"/>
      <c r="H86" s="29"/>
      <c r="I86" s="63">
        <f t="shared" si="17"/>
        <v>0</v>
      </c>
      <c r="J86" s="29"/>
      <c r="K86" s="15"/>
      <c r="L86" s="15"/>
      <c r="M86" s="53">
        <f t="shared" si="18"/>
        <v>0</v>
      </c>
      <c r="N86" s="53">
        <f t="shared" si="19"/>
        <v>0</v>
      </c>
      <c r="O86" s="53">
        <f t="shared" si="20"/>
        <v>0</v>
      </c>
      <c r="P86" s="53">
        <f t="shared" si="21"/>
        <v>0</v>
      </c>
      <c r="Q86" s="53">
        <f t="shared" si="22"/>
        <v>0</v>
      </c>
      <c r="R86" s="53">
        <f t="shared" si="24"/>
        <v>0</v>
      </c>
      <c r="S86" s="53"/>
      <c r="T86" s="53">
        <f t="shared" si="23"/>
        <v>0</v>
      </c>
      <c r="U86" s="217"/>
      <c r="V86" s="15"/>
      <c r="BE86" s="170">
        <f t="shared" si="14"/>
        <v>0</v>
      </c>
      <c r="BF86" s="170">
        <f t="shared" si="15"/>
        <v>0</v>
      </c>
      <c r="BG86" s="170"/>
      <c r="BH86" s="170" t="str">
        <f t="shared" si="16"/>
        <v>00</v>
      </c>
      <c r="BI86" s="170"/>
      <c r="BJ86" s="170"/>
      <c r="BK86" s="170"/>
      <c r="BL86" s="170"/>
      <c r="BM86" s="170"/>
      <c r="BN86" s="170"/>
      <c r="BO86" s="170"/>
      <c r="BP86" s="170"/>
      <c r="BS86" s="174"/>
      <c r="BT86" s="174"/>
    </row>
    <row r="87" spans="1:72" x14ac:dyDescent="0.2">
      <c r="A87" s="29"/>
      <c r="B87" s="59">
        <v>80</v>
      </c>
      <c r="C87" s="95"/>
      <c r="D87" s="75"/>
      <c r="E87" s="62"/>
      <c r="F87" s="153"/>
      <c r="G87" s="153"/>
      <c r="H87" s="29"/>
      <c r="I87" s="63">
        <f t="shared" si="17"/>
        <v>0</v>
      </c>
      <c r="J87" s="29"/>
      <c r="K87" s="15"/>
      <c r="L87" s="15"/>
      <c r="M87" s="53">
        <f t="shared" si="18"/>
        <v>0</v>
      </c>
      <c r="N87" s="53">
        <f t="shared" si="19"/>
        <v>0</v>
      </c>
      <c r="O87" s="53">
        <f t="shared" si="20"/>
        <v>0</v>
      </c>
      <c r="P87" s="53">
        <f t="shared" si="21"/>
        <v>0</v>
      </c>
      <c r="Q87" s="53">
        <f t="shared" si="22"/>
        <v>0</v>
      </c>
      <c r="R87" s="53">
        <f t="shared" si="24"/>
        <v>0</v>
      </c>
      <c r="S87" s="53"/>
      <c r="T87" s="53">
        <f t="shared" si="23"/>
        <v>0</v>
      </c>
      <c r="U87" s="217"/>
      <c r="V87" s="15"/>
      <c r="BE87" s="170">
        <f t="shared" si="14"/>
        <v>0</v>
      </c>
      <c r="BF87" s="170">
        <f t="shared" si="15"/>
        <v>0</v>
      </c>
      <c r="BG87" s="170"/>
      <c r="BH87" s="170" t="str">
        <f t="shared" si="16"/>
        <v>00</v>
      </c>
      <c r="BI87" s="170"/>
      <c r="BJ87" s="170"/>
      <c r="BK87" s="170"/>
      <c r="BL87" s="170"/>
      <c r="BM87" s="170"/>
      <c r="BN87" s="170"/>
      <c r="BO87" s="170"/>
      <c r="BP87" s="170"/>
      <c r="BS87" s="174"/>
      <c r="BT87" s="174"/>
    </row>
    <row r="88" spans="1:72" x14ac:dyDescent="0.2">
      <c r="A88" s="29"/>
      <c r="B88" s="59">
        <v>81</v>
      </c>
      <c r="C88" s="95"/>
      <c r="D88" s="75"/>
      <c r="E88" s="62"/>
      <c r="F88" s="153"/>
      <c r="G88" s="153"/>
      <c r="H88" s="29"/>
      <c r="I88" s="63">
        <f t="shared" si="17"/>
        <v>0</v>
      </c>
      <c r="J88" s="29"/>
      <c r="K88" s="15"/>
      <c r="L88" s="15"/>
      <c r="M88" s="53">
        <f t="shared" si="18"/>
        <v>0</v>
      </c>
      <c r="N88" s="53">
        <f t="shared" si="19"/>
        <v>0</v>
      </c>
      <c r="O88" s="53">
        <f t="shared" si="20"/>
        <v>0</v>
      </c>
      <c r="P88" s="53">
        <f t="shared" si="21"/>
        <v>0</v>
      </c>
      <c r="Q88" s="53">
        <f t="shared" si="22"/>
        <v>0</v>
      </c>
      <c r="R88" s="53">
        <f t="shared" si="24"/>
        <v>0</v>
      </c>
      <c r="S88" s="53"/>
      <c r="T88" s="53">
        <f t="shared" si="23"/>
        <v>0</v>
      </c>
      <c r="U88" s="217"/>
      <c r="V88" s="15"/>
      <c r="BE88" s="170">
        <f t="shared" si="14"/>
        <v>0</v>
      </c>
      <c r="BF88" s="170">
        <f t="shared" si="15"/>
        <v>0</v>
      </c>
      <c r="BG88" s="170"/>
      <c r="BH88" s="170" t="str">
        <f t="shared" si="16"/>
        <v>00</v>
      </c>
      <c r="BI88" s="170"/>
      <c r="BJ88" s="170"/>
      <c r="BK88" s="170"/>
      <c r="BL88" s="170"/>
      <c r="BM88" s="170"/>
      <c r="BN88" s="170"/>
      <c r="BO88" s="170"/>
      <c r="BP88" s="170"/>
      <c r="BS88" s="174"/>
      <c r="BT88" s="174"/>
    </row>
    <row r="89" spans="1:72" x14ac:dyDescent="0.2">
      <c r="A89" s="29"/>
      <c r="B89" s="59">
        <v>82</v>
      </c>
      <c r="C89" s="95"/>
      <c r="D89" s="75"/>
      <c r="E89" s="62"/>
      <c r="F89" s="153"/>
      <c r="G89" s="153"/>
      <c r="H89" s="29"/>
      <c r="I89" s="63">
        <f t="shared" si="17"/>
        <v>0</v>
      </c>
      <c r="J89" s="29"/>
      <c r="K89" s="15"/>
      <c r="L89" s="15"/>
      <c r="M89" s="53">
        <f t="shared" si="18"/>
        <v>0</v>
      </c>
      <c r="N89" s="53">
        <f t="shared" si="19"/>
        <v>0</v>
      </c>
      <c r="O89" s="53">
        <f t="shared" si="20"/>
        <v>0</v>
      </c>
      <c r="P89" s="53">
        <f t="shared" si="21"/>
        <v>0</v>
      </c>
      <c r="Q89" s="53">
        <f t="shared" si="22"/>
        <v>0</v>
      </c>
      <c r="R89" s="53">
        <f t="shared" si="24"/>
        <v>0</v>
      </c>
      <c r="S89" s="53"/>
      <c r="T89" s="53">
        <f t="shared" si="23"/>
        <v>0</v>
      </c>
      <c r="U89" s="217"/>
      <c r="V89" s="15"/>
      <c r="BE89" s="170">
        <f t="shared" si="14"/>
        <v>0</v>
      </c>
      <c r="BF89" s="170">
        <f t="shared" si="15"/>
        <v>0</v>
      </c>
      <c r="BG89" s="170"/>
      <c r="BH89" s="170" t="str">
        <f t="shared" si="16"/>
        <v>00</v>
      </c>
      <c r="BI89" s="170"/>
      <c r="BJ89" s="170"/>
      <c r="BK89" s="170"/>
      <c r="BL89" s="170"/>
      <c r="BM89" s="170"/>
      <c r="BN89" s="170"/>
      <c r="BO89" s="170"/>
      <c r="BP89" s="170"/>
      <c r="BS89" s="174"/>
      <c r="BT89" s="174"/>
    </row>
    <row r="90" spans="1:72" x14ac:dyDescent="0.2">
      <c r="A90" s="29"/>
      <c r="B90" s="59">
        <v>83</v>
      </c>
      <c r="C90" s="95"/>
      <c r="D90" s="75"/>
      <c r="E90" s="62"/>
      <c r="F90" s="153"/>
      <c r="G90" s="153"/>
      <c r="H90" s="29"/>
      <c r="I90" s="63">
        <f t="shared" si="17"/>
        <v>0</v>
      </c>
      <c r="J90" s="29"/>
      <c r="K90" s="15"/>
      <c r="L90" s="15"/>
      <c r="M90" s="53">
        <f t="shared" si="18"/>
        <v>0</v>
      </c>
      <c r="N90" s="53">
        <f t="shared" si="19"/>
        <v>0</v>
      </c>
      <c r="O90" s="53">
        <f t="shared" si="20"/>
        <v>0</v>
      </c>
      <c r="P90" s="53">
        <f t="shared" si="21"/>
        <v>0</v>
      </c>
      <c r="Q90" s="53">
        <f t="shared" si="22"/>
        <v>0</v>
      </c>
      <c r="R90" s="53">
        <f t="shared" si="24"/>
        <v>0</v>
      </c>
      <c r="S90" s="53"/>
      <c r="T90" s="53">
        <f t="shared" si="23"/>
        <v>0</v>
      </c>
      <c r="U90" s="217"/>
      <c r="V90" s="15"/>
      <c r="BE90" s="170">
        <f t="shared" si="14"/>
        <v>0</v>
      </c>
      <c r="BF90" s="170">
        <f t="shared" si="15"/>
        <v>0</v>
      </c>
      <c r="BG90" s="170"/>
      <c r="BH90" s="170" t="str">
        <f t="shared" si="16"/>
        <v>00</v>
      </c>
      <c r="BI90" s="170"/>
      <c r="BJ90" s="170"/>
      <c r="BK90" s="170"/>
      <c r="BL90" s="170"/>
      <c r="BM90" s="170"/>
      <c r="BN90" s="170"/>
      <c r="BO90" s="170"/>
      <c r="BP90" s="170"/>
      <c r="BS90" s="174"/>
      <c r="BT90" s="174"/>
    </row>
    <row r="91" spans="1:72" x14ac:dyDescent="0.2">
      <c r="A91" s="29"/>
      <c r="B91" s="59">
        <v>84</v>
      </c>
      <c r="C91" s="95"/>
      <c r="D91" s="75"/>
      <c r="E91" s="62"/>
      <c r="F91" s="153"/>
      <c r="G91" s="153"/>
      <c r="H91" s="29"/>
      <c r="I91" s="63">
        <f t="shared" si="17"/>
        <v>0</v>
      </c>
      <c r="J91" s="29"/>
      <c r="K91" s="15"/>
      <c r="L91" s="15"/>
      <c r="M91" s="53">
        <f t="shared" si="18"/>
        <v>0</v>
      </c>
      <c r="N91" s="53">
        <f t="shared" si="19"/>
        <v>0</v>
      </c>
      <c r="O91" s="53">
        <f t="shared" si="20"/>
        <v>0</v>
      </c>
      <c r="P91" s="53">
        <f t="shared" si="21"/>
        <v>0</v>
      </c>
      <c r="Q91" s="53">
        <f t="shared" si="22"/>
        <v>0</v>
      </c>
      <c r="R91" s="53">
        <f t="shared" si="24"/>
        <v>0</v>
      </c>
      <c r="S91" s="53"/>
      <c r="T91" s="53">
        <f t="shared" si="23"/>
        <v>0</v>
      </c>
      <c r="U91" s="217"/>
      <c r="V91" s="15"/>
      <c r="BE91" s="170">
        <f t="shared" si="14"/>
        <v>0</v>
      </c>
      <c r="BF91" s="170">
        <f t="shared" si="15"/>
        <v>0</v>
      </c>
      <c r="BG91" s="170"/>
      <c r="BH91" s="170" t="str">
        <f t="shared" si="16"/>
        <v>00</v>
      </c>
      <c r="BI91" s="170"/>
      <c r="BJ91" s="170"/>
      <c r="BK91" s="170"/>
      <c r="BL91" s="170"/>
      <c r="BM91" s="170"/>
      <c r="BN91" s="170"/>
      <c r="BO91" s="170"/>
      <c r="BP91" s="170"/>
      <c r="BS91" s="174"/>
      <c r="BT91" s="174"/>
    </row>
    <row r="92" spans="1:72" x14ac:dyDescent="0.2">
      <c r="A92" s="29"/>
      <c r="B92" s="59">
        <v>85</v>
      </c>
      <c r="C92" s="95"/>
      <c r="D92" s="75"/>
      <c r="E92" s="62"/>
      <c r="F92" s="153"/>
      <c r="G92" s="153"/>
      <c r="H92" s="29"/>
      <c r="I92" s="63">
        <f t="shared" si="17"/>
        <v>0</v>
      </c>
      <c r="J92" s="29"/>
      <c r="K92" s="15"/>
      <c r="L92" s="15"/>
      <c r="M92" s="53">
        <f t="shared" si="18"/>
        <v>0</v>
      </c>
      <c r="N92" s="53">
        <f t="shared" si="19"/>
        <v>0</v>
      </c>
      <c r="O92" s="53">
        <f t="shared" si="20"/>
        <v>0</v>
      </c>
      <c r="P92" s="53">
        <f t="shared" si="21"/>
        <v>0</v>
      </c>
      <c r="Q92" s="53">
        <f t="shared" si="22"/>
        <v>0</v>
      </c>
      <c r="R92" s="53">
        <f t="shared" si="24"/>
        <v>0</v>
      </c>
      <c r="S92" s="53"/>
      <c r="T92" s="53">
        <f t="shared" si="23"/>
        <v>0</v>
      </c>
      <c r="U92" s="217"/>
      <c r="V92" s="15"/>
      <c r="BE92" s="170">
        <f t="shared" si="14"/>
        <v>0</v>
      </c>
      <c r="BF92" s="170">
        <f t="shared" si="15"/>
        <v>0</v>
      </c>
      <c r="BG92" s="170"/>
      <c r="BH92" s="170" t="str">
        <f t="shared" si="16"/>
        <v>00</v>
      </c>
      <c r="BI92" s="170"/>
      <c r="BJ92" s="170"/>
      <c r="BK92" s="170"/>
      <c r="BL92" s="170"/>
      <c r="BM92" s="170"/>
      <c r="BN92" s="170"/>
      <c r="BO92" s="170"/>
      <c r="BP92" s="170"/>
      <c r="BS92" s="174"/>
      <c r="BT92" s="174"/>
    </row>
    <row r="93" spans="1:72" x14ac:dyDescent="0.2">
      <c r="A93" s="29"/>
      <c r="B93" s="59">
        <v>86</v>
      </c>
      <c r="C93" s="95"/>
      <c r="D93" s="75"/>
      <c r="E93" s="62"/>
      <c r="F93" s="153"/>
      <c r="G93" s="153"/>
      <c r="H93" s="29"/>
      <c r="I93" s="63">
        <f t="shared" si="17"/>
        <v>0</v>
      </c>
      <c r="J93" s="29"/>
      <c r="K93" s="15"/>
      <c r="L93" s="15"/>
      <c r="M93" s="53">
        <f t="shared" si="18"/>
        <v>0</v>
      </c>
      <c r="N93" s="53">
        <f t="shared" si="19"/>
        <v>0</v>
      </c>
      <c r="O93" s="53">
        <f t="shared" si="20"/>
        <v>0</v>
      </c>
      <c r="P93" s="53">
        <f t="shared" si="21"/>
        <v>0</v>
      </c>
      <c r="Q93" s="53">
        <f t="shared" si="22"/>
        <v>0</v>
      </c>
      <c r="R93" s="53">
        <f t="shared" si="24"/>
        <v>0</v>
      </c>
      <c r="S93" s="53"/>
      <c r="T93" s="53">
        <f t="shared" si="23"/>
        <v>0</v>
      </c>
      <c r="U93" s="217"/>
      <c r="V93" s="15"/>
      <c r="BE93" s="170">
        <f t="shared" si="14"/>
        <v>0</v>
      </c>
      <c r="BF93" s="170">
        <f t="shared" si="15"/>
        <v>0</v>
      </c>
      <c r="BG93" s="170"/>
      <c r="BH93" s="170" t="str">
        <f t="shared" si="16"/>
        <v>00</v>
      </c>
      <c r="BI93" s="170"/>
      <c r="BJ93" s="170"/>
      <c r="BK93" s="170"/>
      <c r="BL93" s="170"/>
      <c r="BM93" s="170"/>
      <c r="BN93" s="170"/>
      <c r="BO93" s="170"/>
      <c r="BP93" s="170"/>
      <c r="BS93" s="174"/>
      <c r="BT93" s="174"/>
    </row>
    <row r="94" spans="1:72" x14ac:dyDescent="0.2">
      <c r="A94" s="29"/>
      <c r="B94" s="59">
        <v>87</v>
      </c>
      <c r="C94" s="95"/>
      <c r="D94" s="75"/>
      <c r="E94" s="62"/>
      <c r="F94" s="153"/>
      <c r="G94" s="153"/>
      <c r="H94" s="29"/>
      <c r="I94" s="63">
        <f t="shared" si="17"/>
        <v>0</v>
      </c>
      <c r="J94" s="29"/>
      <c r="K94" s="15"/>
      <c r="L94" s="15"/>
      <c r="M94" s="53">
        <f t="shared" si="18"/>
        <v>0</v>
      </c>
      <c r="N94" s="53">
        <f t="shared" si="19"/>
        <v>0</v>
      </c>
      <c r="O94" s="53">
        <f t="shared" si="20"/>
        <v>0</v>
      </c>
      <c r="P94" s="53">
        <f t="shared" si="21"/>
        <v>0</v>
      </c>
      <c r="Q94" s="53">
        <f t="shared" si="22"/>
        <v>0</v>
      </c>
      <c r="R94" s="53">
        <f t="shared" si="24"/>
        <v>0</v>
      </c>
      <c r="S94" s="53"/>
      <c r="T94" s="53">
        <f t="shared" si="23"/>
        <v>0</v>
      </c>
      <c r="U94" s="217"/>
      <c r="V94" s="15"/>
      <c r="BE94" s="170">
        <f t="shared" si="14"/>
        <v>0</v>
      </c>
      <c r="BF94" s="170">
        <f t="shared" si="15"/>
        <v>0</v>
      </c>
      <c r="BG94" s="170"/>
      <c r="BH94" s="170" t="str">
        <f t="shared" si="16"/>
        <v>00</v>
      </c>
      <c r="BI94" s="170"/>
      <c r="BJ94" s="170"/>
      <c r="BK94" s="170"/>
      <c r="BL94" s="170"/>
      <c r="BM94" s="170"/>
      <c r="BN94" s="170"/>
      <c r="BO94" s="170"/>
      <c r="BP94" s="170"/>
      <c r="BS94" s="174"/>
      <c r="BT94" s="174"/>
    </row>
    <row r="95" spans="1:72" x14ac:dyDescent="0.2">
      <c r="A95" s="29"/>
      <c r="B95" s="59">
        <v>88</v>
      </c>
      <c r="C95" s="95"/>
      <c r="D95" s="75"/>
      <c r="E95" s="62"/>
      <c r="F95" s="153"/>
      <c r="G95" s="153"/>
      <c r="H95" s="29"/>
      <c r="I95" s="63">
        <f t="shared" si="17"/>
        <v>0</v>
      </c>
      <c r="J95" s="29"/>
      <c r="K95" s="15"/>
      <c r="L95" s="15"/>
      <c r="M95" s="53">
        <f t="shared" si="18"/>
        <v>0</v>
      </c>
      <c r="N95" s="53">
        <f t="shared" si="19"/>
        <v>0</v>
      </c>
      <c r="O95" s="53">
        <f t="shared" si="20"/>
        <v>0</v>
      </c>
      <c r="P95" s="53">
        <f t="shared" si="21"/>
        <v>0</v>
      </c>
      <c r="Q95" s="53">
        <f t="shared" si="22"/>
        <v>0</v>
      </c>
      <c r="R95" s="53">
        <f t="shared" si="24"/>
        <v>0</v>
      </c>
      <c r="S95" s="53"/>
      <c r="T95" s="53">
        <f t="shared" si="23"/>
        <v>0</v>
      </c>
      <c r="U95" s="217"/>
      <c r="V95" s="15"/>
      <c r="BE95" s="170">
        <f t="shared" si="14"/>
        <v>0</v>
      </c>
      <c r="BF95" s="170">
        <f t="shared" si="15"/>
        <v>0</v>
      </c>
      <c r="BG95" s="170"/>
      <c r="BH95" s="170" t="str">
        <f t="shared" si="16"/>
        <v>00</v>
      </c>
      <c r="BI95" s="170"/>
      <c r="BJ95" s="170"/>
      <c r="BK95" s="170"/>
      <c r="BL95" s="170"/>
      <c r="BM95" s="170"/>
      <c r="BN95" s="170"/>
      <c r="BO95" s="170"/>
      <c r="BP95" s="170"/>
      <c r="BS95" s="174"/>
      <c r="BT95" s="174"/>
    </row>
    <row r="96" spans="1:72" x14ac:dyDescent="0.2">
      <c r="A96" s="29"/>
      <c r="B96" s="59">
        <v>89</v>
      </c>
      <c r="C96" s="95"/>
      <c r="D96" s="75"/>
      <c r="E96" s="62"/>
      <c r="F96" s="153"/>
      <c r="G96" s="153"/>
      <c r="H96" s="29"/>
      <c r="I96" s="63">
        <f t="shared" si="17"/>
        <v>0</v>
      </c>
      <c r="J96" s="29"/>
      <c r="K96" s="15"/>
      <c r="L96" s="15"/>
      <c r="M96" s="53">
        <f t="shared" si="18"/>
        <v>0</v>
      </c>
      <c r="N96" s="53">
        <f t="shared" si="19"/>
        <v>0</v>
      </c>
      <c r="O96" s="53">
        <f t="shared" si="20"/>
        <v>0</v>
      </c>
      <c r="P96" s="53">
        <f t="shared" si="21"/>
        <v>0</v>
      </c>
      <c r="Q96" s="53">
        <f t="shared" si="22"/>
        <v>0</v>
      </c>
      <c r="R96" s="53">
        <f t="shared" si="24"/>
        <v>0</v>
      </c>
      <c r="S96" s="53"/>
      <c r="T96" s="53">
        <f t="shared" si="23"/>
        <v>0</v>
      </c>
      <c r="U96" s="217"/>
      <c r="V96" s="15"/>
      <c r="BE96" s="170">
        <f t="shared" si="14"/>
        <v>0</v>
      </c>
      <c r="BF96" s="170">
        <f t="shared" si="15"/>
        <v>0</v>
      </c>
      <c r="BG96" s="170"/>
      <c r="BH96" s="170" t="str">
        <f t="shared" si="16"/>
        <v>00</v>
      </c>
      <c r="BI96" s="170"/>
      <c r="BJ96" s="170"/>
      <c r="BK96" s="170"/>
      <c r="BL96" s="170"/>
      <c r="BM96" s="170"/>
      <c r="BN96" s="170"/>
      <c r="BO96" s="170"/>
      <c r="BP96" s="170"/>
      <c r="BS96" s="174"/>
      <c r="BT96" s="174"/>
    </row>
    <row r="97" spans="1:72" x14ac:dyDescent="0.2">
      <c r="A97" s="29"/>
      <c r="B97" s="59">
        <v>90</v>
      </c>
      <c r="C97" s="95"/>
      <c r="D97" s="75"/>
      <c r="E97" s="62"/>
      <c r="F97" s="153"/>
      <c r="G97" s="153"/>
      <c r="H97" s="29"/>
      <c r="I97" s="63">
        <f t="shared" si="17"/>
        <v>0</v>
      </c>
      <c r="J97" s="29"/>
      <c r="K97" s="15"/>
      <c r="L97" s="15"/>
      <c r="M97" s="53">
        <f t="shared" si="18"/>
        <v>0</v>
      </c>
      <c r="N97" s="53">
        <f t="shared" si="19"/>
        <v>0</v>
      </c>
      <c r="O97" s="53">
        <f t="shared" si="20"/>
        <v>0</v>
      </c>
      <c r="P97" s="53">
        <f t="shared" si="21"/>
        <v>0</v>
      </c>
      <c r="Q97" s="53">
        <f t="shared" si="22"/>
        <v>0</v>
      </c>
      <c r="R97" s="53">
        <f t="shared" si="24"/>
        <v>0</v>
      </c>
      <c r="S97" s="53"/>
      <c r="T97" s="53">
        <f t="shared" si="23"/>
        <v>0</v>
      </c>
      <c r="U97" s="217"/>
      <c r="V97" s="15"/>
      <c r="BE97" s="170">
        <f t="shared" si="14"/>
        <v>0</v>
      </c>
      <c r="BF97" s="170">
        <f t="shared" si="15"/>
        <v>0</v>
      </c>
      <c r="BG97" s="170"/>
      <c r="BH97" s="170" t="str">
        <f t="shared" si="16"/>
        <v>00</v>
      </c>
      <c r="BI97" s="170"/>
      <c r="BJ97" s="170"/>
      <c r="BK97" s="170"/>
      <c r="BL97" s="170"/>
      <c r="BM97" s="170"/>
      <c r="BN97" s="170"/>
      <c r="BO97" s="170"/>
      <c r="BP97" s="170"/>
      <c r="BS97" s="174"/>
      <c r="BT97" s="174"/>
    </row>
    <row r="98" spans="1:72" x14ac:dyDescent="0.2">
      <c r="A98" s="29"/>
      <c r="B98" s="59">
        <v>91</v>
      </c>
      <c r="C98" s="95"/>
      <c r="D98" s="75"/>
      <c r="E98" s="62"/>
      <c r="F98" s="153"/>
      <c r="G98" s="153"/>
      <c r="H98" s="29"/>
      <c r="I98" s="63">
        <f t="shared" si="17"/>
        <v>0</v>
      </c>
      <c r="J98" s="29"/>
      <c r="K98" s="15"/>
      <c r="L98" s="15"/>
      <c r="M98" s="53">
        <f t="shared" si="18"/>
        <v>0</v>
      </c>
      <c r="N98" s="53">
        <f t="shared" si="19"/>
        <v>0</v>
      </c>
      <c r="O98" s="53">
        <f t="shared" si="20"/>
        <v>0</v>
      </c>
      <c r="P98" s="53">
        <f t="shared" si="21"/>
        <v>0</v>
      </c>
      <c r="Q98" s="53">
        <f t="shared" si="22"/>
        <v>0</v>
      </c>
      <c r="R98" s="53">
        <f t="shared" si="24"/>
        <v>0</v>
      </c>
      <c r="S98" s="53"/>
      <c r="T98" s="53">
        <f t="shared" si="23"/>
        <v>0</v>
      </c>
      <c r="U98" s="217"/>
      <c r="V98" s="15"/>
      <c r="BE98" s="170">
        <f t="shared" si="14"/>
        <v>0</v>
      </c>
      <c r="BF98" s="170">
        <f t="shared" si="15"/>
        <v>0</v>
      </c>
      <c r="BG98" s="170"/>
      <c r="BH98" s="170" t="str">
        <f t="shared" si="16"/>
        <v>00</v>
      </c>
      <c r="BI98" s="170"/>
      <c r="BJ98" s="170"/>
      <c r="BK98" s="170"/>
      <c r="BL98" s="170"/>
      <c r="BM98" s="170"/>
      <c r="BN98" s="170"/>
      <c r="BO98" s="170"/>
      <c r="BP98" s="170"/>
      <c r="BS98" s="174"/>
      <c r="BT98" s="174"/>
    </row>
    <row r="99" spans="1:72" x14ac:dyDescent="0.2">
      <c r="A99" s="29"/>
      <c r="B99" s="59">
        <v>92</v>
      </c>
      <c r="C99" s="95"/>
      <c r="D99" s="75"/>
      <c r="E99" s="62"/>
      <c r="F99" s="153"/>
      <c r="G99" s="153"/>
      <c r="H99" s="29"/>
      <c r="I99" s="63">
        <f t="shared" si="17"/>
        <v>0</v>
      </c>
      <c r="J99" s="29"/>
      <c r="K99" s="15"/>
      <c r="L99" s="15"/>
      <c r="M99" s="53">
        <f t="shared" si="18"/>
        <v>0</v>
      </c>
      <c r="N99" s="53">
        <f t="shared" si="19"/>
        <v>0</v>
      </c>
      <c r="O99" s="53">
        <f t="shared" si="20"/>
        <v>0</v>
      </c>
      <c r="P99" s="53">
        <f t="shared" si="21"/>
        <v>0</v>
      </c>
      <c r="Q99" s="53">
        <f t="shared" si="22"/>
        <v>0</v>
      </c>
      <c r="R99" s="53">
        <f t="shared" si="24"/>
        <v>0</v>
      </c>
      <c r="S99" s="53"/>
      <c r="T99" s="53">
        <f t="shared" si="23"/>
        <v>0</v>
      </c>
      <c r="U99" s="217"/>
      <c r="V99" s="15"/>
      <c r="BE99" s="170">
        <f t="shared" si="14"/>
        <v>0</v>
      </c>
      <c r="BF99" s="170">
        <f t="shared" si="15"/>
        <v>0</v>
      </c>
      <c r="BG99" s="170"/>
      <c r="BH99" s="170" t="str">
        <f t="shared" si="16"/>
        <v>00</v>
      </c>
      <c r="BI99" s="170"/>
      <c r="BJ99" s="170"/>
      <c r="BK99" s="170"/>
      <c r="BL99" s="170"/>
      <c r="BM99" s="170"/>
      <c r="BN99" s="170"/>
      <c r="BO99" s="170"/>
      <c r="BP99" s="170"/>
      <c r="BS99" s="174"/>
      <c r="BT99" s="174"/>
    </row>
    <row r="100" spans="1:72" x14ac:dyDescent="0.2">
      <c r="A100" s="29"/>
      <c r="B100" s="59">
        <v>93</v>
      </c>
      <c r="C100" s="95"/>
      <c r="D100" s="75"/>
      <c r="E100" s="62"/>
      <c r="F100" s="153"/>
      <c r="G100" s="153"/>
      <c r="H100" s="29"/>
      <c r="I100" s="63">
        <f t="shared" si="17"/>
        <v>0</v>
      </c>
      <c r="J100" s="29"/>
      <c r="K100" s="15"/>
      <c r="L100" s="15"/>
      <c r="M100" s="53">
        <f t="shared" si="18"/>
        <v>0</v>
      </c>
      <c r="N100" s="53">
        <f t="shared" si="19"/>
        <v>0</v>
      </c>
      <c r="O100" s="53">
        <f t="shared" si="20"/>
        <v>0</v>
      </c>
      <c r="P100" s="53">
        <f t="shared" si="21"/>
        <v>0</v>
      </c>
      <c r="Q100" s="53">
        <f t="shared" si="22"/>
        <v>0</v>
      </c>
      <c r="R100" s="53">
        <f t="shared" si="24"/>
        <v>0</v>
      </c>
      <c r="S100" s="53"/>
      <c r="T100" s="53">
        <f t="shared" si="23"/>
        <v>0</v>
      </c>
      <c r="U100" s="217"/>
      <c r="V100" s="15"/>
      <c r="BE100" s="170">
        <f t="shared" si="14"/>
        <v>0</v>
      </c>
      <c r="BF100" s="170">
        <f t="shared" si="15"/>
        <v>0</v>
      </c>
      <c r="BG100" s="170"/>
      <c r="BH100" s="170" t="str">
        <f t="shared" si="16"/>
        <v>00</v>
      </c>
      <c r="BI100" s="170"/>
      <c r="BJ100" s="170"/>
      <c r="BK100" s="170"/>
      <c r="BL100" s="170"/>
      <c r="BM100" s="170"/>
      <c r="BN100" s="170"/>
      <c r="BO100" s="170"/>
      <c r="BP100" s="170"/>
      <c r="BS100" s="174"/>
      <c r="BT100" s="174"/>
    </row>
    <row r="101" spans="1:72" x14ac:dyDescent="0.2">
      <c r="A101" s="29"/>
      <c r="B101" s="59">
        <v>94</v>
      </c>
      <c r="C101" s="95"/>
      <c r="D101" s="75"/>
      <c r="E101" s="62"/>
      <c r="F101" s="153"/>
      <c r="G101" s="153"/>
      <c r="H101" s="29"/>
      <c r="I101" s="63">
        <f t="shared" si="17"/>
        <v>0</v>
      </c>
      <c r="J101" s="29"/>
      <c r="K101" s="15"/>
      <c r="L101" s="15"/>
      <c r="M101" s="53">
        <f t="shared" si="18"/>
        <v>0</v>
      </c>
      <c r="N101" s="53">
        <f t="shared" si="19"/>
        <v>0</v>
      </c>
      <c r="O101" s="53">
        <f t="shared" si="20"/>
        <v>0</v>
      </c>
      <c r="P101" s="53">
        <f t="shared" si="21"/>
        <v>0</v>
      </c>
      <c r="Q101" s="53">
        <f t="shared" si="22"/>
        <v>0</v>
      </c>
      <c r="R101" s="53">
        <f t="shared" si="24"/>
        <v>0</v>
      </c>
      <c r="S101" s="53"/>
      <c r="T101" s="53">
        <f t="shared" si="23"/>
        <v>0</v>
      </c>
      <c r="U101" s="217"/>
      <c r="V101" s="15"/>
      <c r="BE101" s="170">
        <f t="shared" si="14"/>
        <v>0</v>
      </c>
      <c r="BF101" s="170">
        <f t="shared" si="15"/>
        <v>0</v>
      </c>
      <c r="BG101" s="170"/>
      <c r="BH101" s="170" t="str">
        <f t="shared" si="16"/>
        <v>00</v>
      </c>
      <c r="BI101" s="170"/>
      <c r="BJ101" s="170"/>
      <c r="BK101" s="170"/>
      <c r="BL101" s="170"/>
      <c r="BM101" s="170"/>
      <c r="BN101" s="170"/>
      <c r="BO101" s="170"/>
      <c r="BP101" s="170"/>
      <c r="BS101" s="174"/>
      <c r="BT101" s="174"/>
    </row>
    <row r="102" spans="1:72" x14ac:dyDescent="0.2">
      <c r="A102" s="29"/>
      <c r="B102" s="59">
        <v>95</v>
      </c>
      <c r="C102" s="95"/>
      <c r="D102" s="75"/>
      <c r="E102" s="62"/>
      <c r="F102" s="153"/>
      <c r="G102" s="153"/>
      <c r="H102" s="29"/>
      <c r="I102" s="63">
        <f t="shared" si="17"/>
        <v>0</v>
      </c>
      <c r="J102" s="29"/>
      <c r="K102" s="15"/>
      <c r="L102" s="15"/>
      <c r="M102" s="53">
        <f t="shared" si="18"/>
        <v>0</v>
      </c>
      <c r="N102" s="53">
        <f t="shared" si="19"/>
        <v>0</v>
      </c>
      <c r="O102" s="53">
        <f t="shared" si="20"/>
        <v>0</v>
      </c>
      <c r="P102" s="53">
        <f t="shared" si="21"/>
        <v>0</v>
      </c>
      <c r="Q102" s="53">
        <f t="shared" si="22"/>
        <v>0</v>
      </c>
      <c r="R102" s="53">
        <f t="shared" si="24"/>
        <v>0</v>
      </c>
      <c r="S102" s="53"/>
      <c r="T102" s="53">
        <f t="shared" si="23"/>
        <v>0</v>
      </c>
      <c r="U102" s="217"/>
      <c r="V102" s="15"/>
      <c r="BE102" s="170">
        <f t="shared" si="14"/>
        <v>0</v>
      </c>
      <c r="BF102" s="170">
        <f t="shared" si="15"/>
        <v>0</v>
      </c>
      <c r="BG102" s="170"/>
      <c r="BH102" s="170" t="str">
        <f t="shared" si="16"/>
        <v>00</v>
      </c>
      <c r="BI102" s="170"/>
      <c r="BJ102" s="170"/>
      <c r="BK102" s="170"/>
      <c r="BL102" s="170"/>
      <c r="BM102" s="170"/>
      <c r="BN102" s="170"/>
      <c r="BO102" s="170"/>
      <c r="BP102" s="170"/>
      <c r="BS102" s="174"/>
      <c r="BT102" s="174"/>
    </row>
    <row r="103" spans="1:72" x14ac:dyDescent="0.2">
      <c r="A103" s="29"/>
      <c r="B103" s="59">
        <v>96</v>
      </c>
      <c r="C103" s="95"/>
      <c r="D103" s="75"/>
      <c r="E103" s="62"/>
      <c r="F103" s="153"/>
      <c r="G103" s="153"/>
      <c r="H103" s="29"/>
      <c r="I103" s="63">
        <f t="shared" si="17"/>
        <v>0</v>
      </c>
      <c r="J103" s="29"/>
      <c r="K103" s="15"/>
      <c r="L103" s="15"/>
      <c r="M103" s="53">
        <f t="shared" si="18"/>
        <v>0</v>
      </c>
      <c r="N103" s="53">
        <f t="shared" si="19"/>
        <v>0</v>
      </c>
      <c r="O103" s="53">
        <f t="shared" si="20"/>
        <v>0</v>
      </c>
      <c r="P103" s="53">
        <f t="shared" si="21"/>
        <v>0</v>
      </c>
      <c r="Q103" s="53">
        <f t="shared" si="22"/>
        <v>0</v>
      </c>
      <c r="R103" s="53">
        <f t="shared" si="24"/>
        <v>0</v>
      </c>
      <c r="S103" s="53"/>
      <c r="T103" s="53">
        <f t="shared" si="23"/>
        <v>0</v>
      </c>
      <c r="U103" s="217"/>
      <c r="V103" s="15"/>
      <c r="BE103" s="170">
        <f t="shared" si="14"/>
        <v>0</v>
      </c>
      <c r="BF103" s="170">
        <f t="shared" si="15"/>
        <v>0</v>
      </c>
      <c r="BG103" s="170"/>
      <c r="BH103" s="170" t="str">
        <f t="shared" si="16"/>
        <v>00</v>
      </c>
      <c r="BI103" s="170"/>
      <c r="BJ103" s="170"/>
      <c r="BK103" s="170"/>
      <c r="BL103" s="170"/>
      <c r="BM103" s="170"/>
      <c r="BN103" s="170"/>
      <c r="BO103" s="170"/>
      <c r="BP103" s="170"/>
      <c r="BS103" s="174"/>
      <c r="BT103" s="174"/>
    </row>
    <row r="104" spans="1:72" x14ac:dyDescent="0.2">
      <c r="A104" s="29"/>
      <c r="B104" s="59">
        <v>97</v>
      </c>
      <c r="C104" s="95"/>
      <c r="D104" s="75"/>
      <c r="E104" s="62"/>
      <c r="F104" s="153"/>
      <c r="G104" s="153"/>
      <c r="H104" s="29"/>
      <c r="I104" s="63">
        <f t="shared" si="17"/>
        <v>0</v>
      </c>
      <c r="J104" s="29"/>
      <c r="K104" s="15"/>
      <c r="L104" s="15"/>
      <c r="M104" s="53">
        <f t="shared" si="18"/>
        <v>0</v>
      </c>
      <c r="N104" s="53">
        <f t="shared" si="19"/>
        <v>0</v>
      </c>
      <c r="O104" s="53">
        <f t="shared" si="20"/>
        <v>0</v>
      </c>
      <c r="P104" s="53">
        <f t="shared" si="21"/>
        <v>0</v>
      </c>
      <c r="Q104" s="53">
        <f t="shared" si="22"/>
        <v>0</v>
      </c>
      <c r="R104" s="53">
        <f t="shared" si="24"/>
        <v>0</v>
      </c>
      <c r="S104" s="53"/>
      <c r="T104" s="53">
        <f t="shared" si="23"/>
        <v>0</v>
      </c>
      <c r="U104" s="217"/>
      <c r="V104" s="15"/>
      <c r="BE104" s="170">
        <f t="shared" si="14"/>
        <v>0</v>
      </c>
      <c r="BF104" s="170">
        <f t="shared" si="15"/>
        <v>0</v>
      </c>
      <c r="BG104" s="170"/>
      <c r="BH104" s="170" t="str">
        <f t="shared" si="16"/>
        <v>00</v>
      </c>
      <c r="BI104" s="170"/>
      <c r="BJ104" s="170"/>
      <c r="BK104" s="170"/>
      <c r="BL104" s="170"/>
      <c r="BM104" s="170"/>
      <c r="BN104" s="170"/>
      <c r="BO104" s="170"/>
      <c r="BP104" s="170"/>
      <c r="BS104" s="174"/>
      <c r="BT104" s="174"/>
    </row>
    <row r="105" spans="1:72" x14ac:dyDescent="0.2">
      <c r="A105" s="29"/>
      <c r="B105" s="59">
        <v>98</v>
      </c>
      <c r="C105" s="95"/>
      <c r="D105" s="75"/>
      <c r="E105" s="62"/>
      <c r="F105" s="153"/>
      <c r="G105" s="153"/>
      <c r="H105" s="29"/>
      <c r="I105" s="63">
        <f t="shared" si="17"/>
        <v>0</v>
      </c>
      <c r="J105" s="29"/>
      <c r="K105" s="15"/>
      <c r="L105" s="15"/>
      <c r="M105" s="53">
        <f t="shared" si="18"/>
        <v>0</v>
      </c>
      <c r="N105" s="53">
        <f t="shared" si="19"/>
        <v>0</v>
      </c>
      <c r="O105" s="53">
        <f t="shared" si="20"/>
        <v>0</v>
      </c>
      <c r="P105" s="53">
        <f t="shared" si="21"/>
        <v>0</v>
      </c>
      <c r="Q105" s="53">
        <f t="shared" si="22"/>
        <v>0</v>
      </c>
      <c r="R105" s="53">
        <f t="shared" si="24"/>
        <v>0</v>
      </c>
      <c r="S105" s="53"/>
      <c r="T105" s="53">
        <f t="shared" si="23"/>
        <v>0</v>
      </c>
      <c r="U105" s="217"/>
      <c r="V105" s="15"/>
      <c r="BE105" s="170">
        <f t="shared" si="14"/>
        <v>0</v>
      </c>
      <c r="BF105" s="170">
        <f t="shared" si="15"/>
        <v>0</v>
      </c>
      <c r="BG105" s="170"/>
      <c r="BH105" s="170" t="str">
        <f t="shared" si="16"/>
        <v>00</v>
      </c>
      <c r="BI105" s="170"/>
      <c r="BJ105" s="170"/>
      <c r="BK105" s="170"/>
      <c r="BL105" s="170"/>
      <c r="BM105" s="170"/>
      <c r="BN105" s="170"/>
      <c r="BO105" s="170"/>
      <c r="BP105" s="170"/>
      <c r="BS105" s="174"/>
      <c r="BT105" s="174"/>
    </row>
    <row r="106" spans="1:72" x14ac:dyDescent="0.2">
      <c r="A106" s="29"/>
      <c r="B106" s="59">
        <v>99</v>
      </c>
      <c r="C106" s="95"/>
      <c r="D106" s="75"/>
      <c r="E106" s="62"/>
      <c r="F106" s="153"/>
      <c r="G106" s="153"/>
      <c r="H106" s="29"/>
      <c r="I106" s="63">
        <f t="shared" si="17"/>
        <v>0</v>
      </c>
      <c r="J106" s="29"/>
      <c r="K106" s="15"/>
      <c r="L106" s="15"/>
      <c r="M106" s="53">
        <f t="shared" si="18"/>
        <v>0</v>
      </c>
      <c r="N106" s="53">
        <f t="shared" si="19"/>
        <v>0</v>
      </c>
      <c r="O106" s="53">
        <f t="shared" si="20"/>
        <v>0</v>
      </c>
      <c r="P106" s="53">
        <f t="shared" si="21"/>
        <v>0</v>
      </c>
      <c r="Q106" s="53">
        <f t="shared" si="22"/>
        <v>0</v>
      </c>
      <c r="R106" s="53">
        <f t="shared" si="24"/>
        <v>0</v>
      </c>
      <c r="S106" s="53"/>
      <c r="T106" s="53">
        <f t="shared" si="23"/>
        <v>0</v>
      </c>
      <c r="U106" s="217"/>
      <c r="V106" s="15"/>
      <c r="BE106" s="170">
        <f t="shared" si="14"/>
        <v>0</v>
      </c>
      <c r="BF106" s="170">
        <f t="shared" si="15"/>
        <v>0</v>
      </c>
      <c r="BG106" s="170"/>
      <c r="BH106" s="170" t="str">
        <f t="shared" si="16"/>
        <v>00</v>
      </c>
      <c r="BI106" s="170"/>
      <c r="BJ106" s="170"/>
      <c r="BK106" s="170"/>
      <c r="BL106" s="170"/>
      <c r="BM106" s="170"/>
      <c r="BN106" s="170"/>
      <c r="BO106" s="170"/>
      <c r="BP106" s="170"/>
      <c r="BS106" s="174"/>
      <c r="BT106" s="174"/>
    </row>
    <row r="107" spans="1:72" x14ac:dyDescent="0.2">
      <c r="A107" s="29"/>
      <c r="B107" s="59">
        <v>100</v>
      </c>
      <c r="C107" s="95"/>
      <c r="D107" s="75"/>
      <c r="E107" s="62"/>
      <c r="F107" s="153"/>
      <c r="G107" s="153"/>
      <c r="H107" s="29"/>
      <c r="I107" s="63">
        <f t="shared" si="17"/>
        <v>0</v>
      </c>
      <c r="J107" s="29"/>
      <c r="K107" s="15"/>
      <c r="L107" s="15"/>
      <c r="M107" s="53">
        <f t="shared" si="18"/>
        <v>0</v>
      </c>
      <c r="N107" s="53">
        <f t="shared" si="19"/>
        <v>0</v>
      </c>
      <c r="O107" s="53">
        <f t="shared" si="20"/>
        <v>0</v>
      </c>
      <c r="P107" s="53">
        <f t="shared" si="21"/>
        <v>0</v>
      </c>
      <c r="Q107" s="53">
        <f t="shared" si="22"/>
        <v>0</v>
      </c>
      <c r="R107" s="53">
        <f t="shared" si="24"/>
        <v>0</v>
      </c>
      <c r="S107" s="53"/>
      <c r="T107" s="53">
        <f t="shared" si="23"/>
        <v>0</v>
      </c>
      <c r="U107" s="217"/>
      <c r="V107" s="15"/>
      <c r="BE107" s="170">
        <f t="shared" si="14"/>
        <v>0</v>
      </c>
      <c r="BF107" s="170">
        <f t="shared" si="15"/>
        <v>0</v>
      </c>
      <c r="BG107" s="170"/>
      <c r="BH107" s="170" t="str">
        <f t="shared" si="16"/>
        <v>00</v>
      </c>
      <c r="BI107" s="170"/>
      <c r="BJ107" s="170"/>
      <c r="BK107" s="170"/>
      <c r="BL107" s="170"/>
      <c r="BM107" s="170"/>
      <c r="BN107" s="170"/>
      <c r="BO107" s="170"/>
      <c r="BP107" s="170"/>
      <c r="BS107" s="174"/>
      <c r="BT107" s="174"/>
    </row>
    <row r="108" spans="1:72" x14ac:dyDescent="0.2">
      <c r="A108" s="29"/>
      <c r="B108" s="59">
        <v>101</v>
      </c>
      <c r="C108" s="95"/>
      <c r="D108" s="75"/>
      <c r="E108" s="62"/>
      <c r="F108" s="153"/>
      <c r="G108" s="153"/>
      <c r="H108" s="29"/>
      <c r="I108" s="63">
        <f t="shared" si="17"/>
        <v>0</v>
      </c>
      <c r="J108" s="29"/>
      <c r="K108" s="15"/>
      <c r="L108" s="15"/>
      <c r="M108" s="53">
        <f t="shared" si="18"/>
        <v>0</v>
      </c>
      <c r="N108" s="53">
        <f t="shared" si="19"/>
        <v>0</v>
      </c>
      <c r="O108" s="53">
        <f t="shared" si="20"/>
        <v>0</v>
      </c>
      <c r="P108" s="53">
        <f t="shared" si="21"/>
        <v>0</v>
      </c>
      <c r="Q108" s="53">
        <f t="shared" si="22"/>
        <v>0</v>
      </c>
      <c r="R108" s="53">
        <f t="shared" si="24"/>
        <v>0</v>
      </c>
      <c r="S108" s="53"/>
      <c r="T108" s="53">
        <f t="shared" si="23"/>
        <v>0</v>
      </c>
      <c r="U108" s="217"/>
      <c r="V108" s="15"/>
      <c r="BE108" s="170">
        <f t="shared" si="14"/>
        <v>0</v>
      </c>
      <c r="BF108" s="170">
        <f t="shared" si="15"/>
        <v>0</v>
      </c>
      <c r="BG108" s="170"/>
      <c r="BH108" s="170" t="str">
        <f t="shared" si="16"/>
        <v>00</v>
      </c>
      <c r="BI108" s="170"/>
      <c r="BJ108" s="170"/>
      <c r="BK108" s="170"/>
      <c r="BL108" s="170"/>
      <c r="BM108" s="170"/>
      <c r="BN108" s="170"/>
      <c r="BO108" s="170"/>
      <c r="BP108" s="170"/>
      <c r="BS108" s="174"/>
      <c r="BT108" s="174"/>
    </row>
    <row r="109" spans="1:72" x14ac:dyDescent="0.2">
      <c r="A109" s="29"/>
      <c r="B109" s="59">
        <v>102</v>
      </c>
      <c r="C109" s="95"/>
      <c r="D109" s="75"/>
      <c r="E109" s="62"/>
      <c r="F109" s="153"/>
      <c r="G109" s="153"/>
      <c r="H109" s="29"/>
      <c r="I109" s="63">
        <f t="shared" si="17"/>
        <v>0</v>
      </c>
      <c r="J109" s="29"/>
      <c r="K109" s="15"/>
      <c r="L109" s="15"/>
      <c r="M109" s="53">
        <f t="shared" si="18"/>
        <v>0</v>
      </c>
      <c r="N109" s="53">
        <f t="shared" si="19"/>
        <v>0</v>
      </c>
      <c r="O109" s="53">
        <f t="shared" si="20"/>
        <v>0</v>
      </c>
      <c r="P109" s="53">
        <f t="shared" si="21"/>
        <v>0</v>
      </c>
      <c r="Q109" s="53">
        <f t="shared" si="22"/>
        <v>0</v>
      </c>
      <c r="R109" s="53">
        <f t="shared" si="24"/>
        <v>0</v>
      </c>
      <c r="S109" s="53"/>
      <c r="T109" s="53">
        <f t="shared" si="23"/>
        <v>0</v>
      </c>
      <c r="U109" s="217"/>
      <c r="V109" s="15"/>
      <c r="BE109" s="170">
        <f t="shared" si="14"/>
        <v>0</v>
      </c>
      <c r="BF109" s="170">
        <f t="shared" si="15"/>
        <v>0</v>
      </c>
      <c r="BG109" s="170"/>
      <c r="BH109" s="170" t="str">
        <f t="shared" si="16"/>
        <v>00</v>
      </c>
      <c r="BI109" s="170"/>
      <c r="BJ109" s="170"/>
      <c r="BK109" s="170"/>
      <c r="BL109" s="170"/>
      <c r="BM109" s="170"/>
      <c r="BN109" s="170"/>
      <c r="BO109" s="170"/>
      <c r="BP109" s="170"/>
      <c r="BS109" s="174"/>
      <c r="BT109" s="174"/>
    </row>
    <row r="110" spans="1:72" x14ac:dyDescent="0.2">
      <c r="A110" s="29"/>
      <c r="B110" s="59">
        <v>103</v>
      </c>
      <c r="C110" s="95"/>
      <c r="D110" s="75"/>
      <c r="E110" s="62"/>
      <c r="F110" s="153"/>
      <c r="G110" s="153"/>
      <c r="H110" s="29"/>
      <c r="I110" s="63">
        <f t="shared" si="17"/>
        <v>0</v>
      </c>
      <c r="J110" s="29"/>
      <c r="K110" s="15"/>
      <c r="L110" s="15"/>
      <c r="M110" s="53">
        <f t="shared" si="18"/>
        <v>0</v>
      </c>
      <c r="N110" s="53">
        <f t="shared" si="19"/>
        <v>0</v>
      </c>
      <c r="O110" s="53">
        <f t="shared" si="20"/>
        <v>0</v>
      </c>
      <c r="P110" s="53">
        <f t="shared" si="21"/>
        <v>0</v>
      </c>
      <c r="Q110" s="53">
        <f t="shared" si="22"/>
        <v>0</v>
      </c>
      <c r="R110" s="53">
        <f t="shared" si="24"/>
        <v>0</v>
      </c>
      <c r="S110" s="53"/>
      <c r="T110" s="53">
        <f t="shared" si="23"/>
        <v>0</v>
      </c>
      <c r="U110" s="217"/>
      <c r="V110" s="15"/>
      <c r="BE110" s="170">
        <f t="shared" si="14"/>
        <v>0</v>
      </c>
      <c r="BF110" s="170">
        <f t="shared" si="15"/>
        <v>0</v>
      </c>
      <c r="BG110" s="170"/>
      <c r="BH110" s="170" t="str">
        <f t="shared" si="16"/>
        <v>00</v>
      </c>
      <c r="BI110" s="170"/>
      <c r="BJ110" s="170"/>
      <c r="BK110" s="170"/>
      <c r="BL110" s="170"/>
      <c r="BM110" s="170"/>
      <c r="BN110" s="170"/>
      <c r="BO110" s="170"/>
      <c r="BP110" s="170"/>
      <c r="BS110" s="174"/>
      <c r="BT110" s="174"/>
    </row>
    <row r="111" spans="1:72" x14ac:dyDescent="0.2">
      <c r="A111" s="29"/>
      <c r="B111" s="59">
        <v>104</v>
      </c>
      <c r="C111" s="95"/>
      <c r="D111" s="75"/>
      <c r="E111" s="62"/>
      <c r="F111" s="153"/>
      <c r="G111" s="153"/>
      <c r="H111" s="29"/>
      <c r="I111" s="63">
        <f t="shared" si="17"/>
        <v>0</v>
      </c>
      <c r="J111" s="29"/>
      <c r="K111" s="15"/>
      <c r="L111" s="15"/>
      <c r="M111" s="53">
        <f t="shared" si="18"/>
        <v>0</v>
      </c>
      <c r="N111" s="53">
        <f t="shared" si="19"/>
        <v>0</v>
      </c>
      <c r="O111" s="53">
        <f t="shared" si="20"/>
        <v>0</v>
      </c>
      <c r="P111" s="53">
        <f t="shared" si="21"/>
        <v>0</v>
      </c>
      <c r="Q111" s="53">
        <f t="shared" si="22"/>
        <v>0</v>
      </c>
      <c r="R111" s="53">
        <f t="shared" si="24"/>
        <v>0</v>
      </c>
      <c r="S111" s="53"/>
      <c r="T111" s="53">
        <f t="shared" si="23"/>
        <v>0</v>
      </c>
      <c r="U111" s="217"/>
      <c r="V111" s="15"/>
      <c r="BE111" s="170">
        <f t="shared" si="14"/>
        <v>0</v>
      </c>
      <c r="BF111" s="170">
        <f t="shared" si="15"/>
        <v>0</v>
      </c>
      <c r="BG111" s="170"/>
      <c r="BH111" s="170" t="str">
        <f t="shared" si="16"/>
        <v>00</v>
      </c>
      <c r="BI111" s="170"/>
      <c r="BJ111" s="170"/>
      <c r="BK111" s="170"/>
      <c r="BL111" s="170"/>
      <c r="BM111" s="170"/>
      <c r="BN111" s="170"/>
      <c r="BO111" s="170"/>
      <c r="BP111" s="170"/>
      <c r="BS111" s="174"/>
      <c r="BT111" s="174"/>
    </row>
    <row r="112" spans="1:72" x14ac:dyDescent="0.2">
      <c r="A112" s="29"/>
      <c r="B112" s="59">
        <v>105</v>
      </c>
      <c r="C112" s="95"/>
      <c r="D112" s="75"/>
      <c r="E112" s="62"/>
      <c r="F112" s="153"/>
      <c r="G112" s="153"/>
      <c r="H112" s="29"/>
      <c r="I112" s="63">
        <f t="shared" si="17"/>
        <v>0</v>
      </c>
      <c r="J112" s="29"/>
      <c r="K112" s="15"/>
      <c r="L112" s="15"/>
      <c r="M112" s="53">
        <f t="shared" si="18"/>
        <v>0</v>
      </c>
      <c r="N112" s="53">
        <f t="shared" si="19"/>
        <v>0</v>
      </c>
      <c r="O112" s="53">
        <f t="shared" si="20"/>
        <v>0</v>
      </c>
      <c r="P112" s="53">
        <f t="shared" si="21"/>
        <v>0</v>
      </c>
      <c r="Q112" s="53">
        <f t="shared" si="22"/>
        <v>0</v>
      </c>
      <c r="R112" s="53">
        <f t="shared" si="24"/>
        <v>0</v>
      </c>
      <c r="S112" s="53"/>
      <c r="T112" s="53">
        <f t="shared" si="23"/>
        <v>0</v>
      </c>
      <c r="U112" s="217"/>
      <c r="V112" s="15"/>
      <c r="BE112" s="170">
        <f t="shared" si="14"/>
        <v>0</v>
      </c>
      <c r="BF112" s="170">
        <f t="shared" si="15"/>
        <v>0</v>
      </c>
      <c r="BG112" s="170"/>
      <c r="BH112" s="170" t="str">
        <f t="shared" si="16"/>
        <v>00</v>
      </c>
      <c r="BI112" s="170"/>
      <c r="BJ112" s="170"/>
      <c r="BK112" s="170"/>
      <c r="BL112" s="170"/>
      <c r="BM112" s="170"/>
      <c r="BN112" s="170"/>
      <c r="BO112" s="170"/>
      <c r="BP112" s="170"/>
      <c r="BS112" s="174"/>
      <c r="BT112" s="174"/>
    </row>
    <row r="113" spans="1:72" x14ac:dyDescent="0.2">
      <c r="A113" s="29"/>
      <c r="B113" s="59">
        <v>106</v>
      </c>
      <c r="C113" s="95"/>
      <c r="D113" s="75"/>
      <c r="E113" s="62"/>
      <c r="F113" s="153"/>
      <c r="G113" s="153"/>
      <c r="H113" s="29"/>
      <c r="I113" s="63">
        <f t="shared" si="17"/>
        <v>0</v>
      </c>
      <c r="J113" s="29"/>
      <c r="K113" s="15"/>
      <c r="L113" s="15"/>
      <c r="M113" s="53">
        <f t="shared" si="18"/>
        <v>0</v>
      </c>
      <c r="N113" s="53">
        <f t="shared" si="19"/>
        <v>0</v>
      </c>
      <c r="O113" s="53">
        <f t="shared" si="20"/>
        <v>0</v>
      </c>
      <c r="P113" s="53">
        <f t="shared" si="21"/>
        <v>0</v>
      </c>
      <c r="Q113" s="53">
        <f t="shared" si="22"/>
        <v>0</v>
      </c>
      <c r="R113" s="53">
        <f t="shared" si="24"/>
        <v>0</v>
      </c>
      <c r="S113" s="53"/>
      <c r="T113" s="53">
        <f t="shared" si="23"/>
        <v>0</v>
      </c>
      <c r="U113" s="217"/>
      <c r="V113" s="15"/>
      <c r="BE113" s="170">
        <f t="shared" si="14"/>
        <v>0</v>
      </c>
      <c r="BF113" s="170">
        <f t="shared" si="15"/>
        <v>0</v>
      </c>
      <c r="BG113" s="170"/>
      <c r="BH113" s="170" t="str">
        <f t="shared" si="16"/>
        <v>00</v>
      </c>
      <c r="BI113" s="170"/>
      <c r="BJ113" s="170"/>
      <c r="BK113" s="170"/>
      <c r="BL113" s="170"/>
      <c r="BM113" s="170"/>
      <c r="BN113" s="170"/>
      <c r="BO113" s="170"/>
      <c r="BP113" s="170"/>
      <c r="BS113" s="174"/>
      <c r="BT113" s="174"/>
    </row>
    <row r="114" spans="1:72" x14ac:dyDescent="0.2">
      <c r="A114" s="29"/>
      <c r="B114" s="59">
        <v>107</v>
      </c>
      <c r="C114" s="95"/>
      <c r="D114" s="75"/>
      <c r="E114" s="62"/>
      <c r="F114" s="153"/>
      <c r="G114" s="153"/>
      <c r="H114" s="29"/>
      <c r="I114" s="63">
        <f t="shared" si="17"/>
        <v>0</v>
      </c>
      <c r="J114" s="29"/>
      <c r="K114" s="15"/>
      <c r="L114" s="15"/>
      <c r="M114" s="53">
        <f t="shared" si="18"/>
        <v>0</v>
      </c>
      <c r="N114" s="53">
        <f t="shared" si="19"/>
        <v>0</v>
      </c>
      <c r="O114" s="53">
        <f t="shared" si="20"/>
        <v>0</v>
      </c>
      <c r="P114" s="53">
        <f t="shared" si="21"/>
        <v>0</v>
      </c>
      <c r="Q114" s="53">
        <f t="shared" si="22"/>
        <v>0</v>
      </c>
      <c r="R114" s="53">
        <f t="shared" si="24"/>
        <v>0</v>
      </c>
      <c r="S114" s="53"/>
      <c r="T114" s="53">
        <f t="shared" si="23"/>
        <v>0</v>
      </c>
      <c r="U114" s="217"/>
      <c r="V114" s="15"/>
      <c r="BE114" s="170">
        <f t="shared" si="14"/>
        <v>0</v>
      </c>
      <c r="BF114" s="170">
        <f t="shared" si="15"/>
        <v>0</v>
      </c>
      <c r="BG114" s="170"/>
      <c r="BH114" s="170" t="str">
        <f t="shared" si="16"/>
        <v>00</v>
      </c>
      <c r="BI114" s="170"/>
      <c r="BJ114" s="170"/>
      <c r="BK114" s="170"/>
      <c r="BL114" s="170"/>
      <c r="BM114" s="170"/>
      <c r="BN114" s="170"/>
      <c r="BO114" s="170"/>
      <c r="BP114" s="170"/>
      <c r="BS114" s="174"/>
      <c r="BT114" s="174"/>
    </row>
    <row r="115" spans="1:72" x14ac:dyDescent="0.2">
      <c r="A115" s="29"/>
      <c r="B115" s="59">
        <v>108</v>
      </c>
      <c r="C115" s="95"/>
      <c r="D115" s="75"/>
      <c r="E115" s="62"/>
      <c r="F115" s="153"/>
      <c r="G115" s="153"/>
      <c r="H115" s="29"/>
      <c r="I115" s="63">
        <f t="shared" si="17"/>
        <v>0</v>
      </c>
      <c r="J115" s="29"/>
      <c r="K115" s="15"/>
      <c r="L115" s="15"/>
      <c r="M115" s="53">
        <f t="shared" si="18"/>
        <v>0</v>
      </c>
      <c r="N115" s="53">
        <f t="shared" si="19"/>
        <v>0</v>
      </c>
      <c r="O115" s="53">
        <f t="shared" si="20"/>
        <v>0</v>
      </c>
      <c r="P115" s="53">
        <f t="shared" si="21"/>
        <v>0</v>
      </c>
      <c r="Q115" s="53">
        <f t="shared" si="22"/>
        <v>0</v>
      </c>
      <c r="R115" s="53">
        <f t="shared" si="24"/>
        <v>0</v>
      </c>
      <c r="S115" s="53"/>
      <c r="T115" s="53">
        <f t="shared" si="23"/>
        <v>0</v>
      </c>
      <c r="U115" s="217"/>
      <c r="V115" s="15"/>
      <c r="BE115" s="170">
        <f t="shared" si="14"/>
        <v>0</v>
      </c>
      <c r="BF115" s="170">
        <f t="shared" si="15"/>
        <v>0</v>
      </c>
      <c r="BG115" s="170"/>
      <c r="BH115" s="170" t="str">
        <f t="shared" si="16"/>
        <v>00</v>
      </c>
      <c r="BI115" s="170"/>
      <c r="BJ115" s="170"/>
      <c r="BK115" s="170"/>
      <c r="BL115" s="170"/>
      <c r="BM115" s="170"/>
      <c r="BN115" s="170"/>
      <c r="BO115" s="170"/>
      <c r="BP115" s="170"/>
      <c r="BS115" s="174"/>
      <c r="BT115" s="174"/>
    </row>
    <row r="116" spans="1:72" x14ac:dyDescent="0.2">
      <c r="A116" s="29"/>
      <c r="B116" s="59">
        <v>109</v>
      </c>
      <c r="C116" s="95"/>
      <c r="D116" s="75"/>
      <c r="E116" s="62"/>
      <c r="F116" s="153"/>
      <c r="G116" s="153"/>
      <c r="H116" s="29"/>
      <c r="I116" s="63">
        <f t="shared" si="17"/>
        <v>0</v>
      </c>
      <c r="J116" s="29"/>
      <c r="K116" s="15"/>
      <c r="L116" s="15"/>
      <c r="M116" s="53">
        <f t="shared" si="18"/>
        <v>0</v>
      </c>
      <c r="N116" s="53">
        <f t="shared" si="19"/>
        <v>0</v>
      </c>
      <c r="O116" s="53">
        <f t="shared" si="20"/>
        <v>0</v>
      </c>
      <c r="P116" s="53">
        <f t="shared" si="21"/>
        <v>0</v>
      </c>
      <c r="Q116" s="53">
        <f t="shared" si="22"/>
        <v>0</v>
      </c>
      <c r="R116" s="53">
        <f t="shared" si="24"/>
        <v>0</v>
      </c>
      <c r="S116" s="53"/>
      <c r="T116" s="53">
        <f t="shared" si="23"/>
        <v>0</v>
      </c>
      <c r="U116" s="217"/>
      <c r="V116" s="15"/>
      <c r="BE116" s="170">
        <f t="shared" si="14"/>
        <v>0</v>
      </c>
      <c r="BF116" s="170">
        <f t="shared" si="15"/>
        <v>0</v>
      </c>
      <c r="BG116" s="170"/>
      <c r="BH116" s="170" t="str">
        <f t="shared" si="16"/>
        <v>00</v>
      </c>
      <c r="BI116" s="170"/>
      <c r="BJ116" s="170"/>
      <c r="BK116" s="170"/>
      <c r="BL116" s="170"/>
      <c r="BM116" s="170"/>
      <c r="BN116" s="170"/>
      <c r="BO116" s="170"/>
      <c r="BP116" s="170"/>
      <c r="BS116" s="174"/>
      <c r="BT116" s="174"/>
    </row>
    <row r="117" spans="1:72" x14ac:dyDescent="0.2">
      <c r="A117" s="29"/>
      <c r="B117" s="59">
        <v>110</v>
      </c>
      <c r="C117" s="95"/>
      <c r="D117" s="75"/>
      <c r="E117" s="62"/>
      <c r="F117" s="153"/>
      <c r="G117" s="153"/>
      <c r="H117" s="29"/>
      <c r="I117" s="63">
        <f t="shared" si="17"/>
        <v>0</v>
      </c>
      <c r="J117" s="29"/>
      <c r="K117" s="15"/>
      <c r="L117" s="15"/>
      <c r="M117" s="53">
        <f t="shared" si="18"/>
        <v>0</v>
      </c>
      <c r="N117" s="53">
        <f t="shared" si="19"/>
        <v>0</v>
      </c>
      <c r="O117" s="53">
        <f t="shared" si="20"/>
        <v>0</v>
      </c>
      <c r="P117" s="53">
        <f t="shared" si="21"/>
        <v>0</v>
      </c>
      <c r="Q117" s="53">
        <f t="shared" si="22"/>
        <v>0</v>
      </c>
      <c r="R117" s="53">
        <f t="shared" si="24"/>
        <v>0</v>
      </c>
      <c r="S117" s="53"/>
      <c r="T117" s="53">
        <f t="shared" si="23"/>
        <v>0</v>
      </c>
      <c r="U117" s="217"/>
      <c r="V117" s="15"/>
      <c r="BE117" s="170">
        <f t="shared" si="14"/>
        <v>0</v>
      </c>
      <c r="BF117" s="170">
        <f t="shared" si="15"/>
        <v>0</v>
      </c>
      <c r="BG117" s="170"/>
      <c r="BH117" s="170" t="str">
        <f t="shared" si="16"/>
        <v>00</v>
      </c>
      <c r="BI117" s="170"/>
      <c r="BJ117" s="170"/>
      <c r="BK117" s="170"/>
      <c r="BL117" s="170"/>
      <c r="BM117" s="170"/>
      <c r="BN117" s="170"/>
      <c r="BO117" s="170"/>
      <c r="BP117" s="170"/>
      <c r="BS117" s="174"/>
      <c r="BT117" s="174"/>
    </row>
    <row r="118" spans="1:72" x14ac:dyDescent="0.2">
      <c r="A118" s="29"/>
      <c r="B118" s="59">
        <v>111</v>
      </c>
      <c r="C118" s="95"/>
      <c r="D118" s="75"/>
      <c r="E118" s="62"/>
      <c r="F118" s="153"/>
      <c r="G118" s="153"/>
      <c r="H118" s="29"/>
      <c r="I118" s="63">
        <f t="shared" si="17"/>
        <v>0</v>
      </c>
      <c r="J118" s="29"/>
      <c r="K118" s="15"/>
      <c r="L118" s="15"/>
      <c r="M118" s="53">
        <f t="shared" si="18"/>
        <v>0</v>
      </c>
      <c r="N118" s="53">
        <f t="shared" si="19"/>
        <v>0</v>
      </c>
      <c r="O118" s="53">
        <f t="shared" si="20"/>
        <v>0</v>
      </c>
      <c r="P118" s="53">
        <f t="shared" si="21"/>
        <v>0</v>
      </c>
      <c r="Q118" s="53">
        <f t="shared" si="22"/>
        <v>0</v>
      </c>
      <c r="R118" s="53">
        <f t="shared" si="24"/>
        <v>0</v>
      </c>
      <c r="S118" s="53"/>
      <c r="T118" s="53">
        <f t="shared" si="23"/>
        <v>0</v>
      </c>
      <c r="U118" s="217"/>
      <c r="V118" s="15"/>
      <c r="BE118" s="170">
        <f t="shared" si="14"/>
        <v>0</v>
      </c>
      <c r="BF118" s="170">
        <f t="shared" si="15"/>
        <v>0</v>
      </c>
      <c r="BG118" s="170"/>
      <c r="BH118" s="170" t="str">
        <f t="shared" si="16"/>
        <v>00</v>
      </c>
      <c r="BI118" s="170"/>
      <c r="BJ118" s="170"/>
      <c r="BK118" s="170"/>
      <c r="BL118" s="170"/>
      <c r="BM118" s="170"/>
      <c r="BN118" s="170"/>
      <c r="BO118" s="170"/>
      <c r="BP118" s="170"/>
      <c r="BS118" s="174"/>
      <c r="BT118" s="174"/>
    </row>
    <row r="119" spans="1:72" x14ac:dyDescent="0.2">
      <c r="A119" s="29"/>
      <c r="B119" s="59">
        <v>112</v>
      </c>
      <c r="C119" s="95"/>
      <c r="D119" s="75"/>
      <c r="E119" s="62"/>
      <c r="F119" s="153"/>
      <c r="G119" s="153"/>
      <c r="H119" s="29"/>
      <c r="I119" s="63">
        <f t="shared" si="17"/>
        <v>0</v>
      </c>
      <c r="J119" s="29"/>
      <c r="K119" s="15"/>
      <c r="L119" s="15"/>
      <c r="M119" s="53">
        <f t="shared" si="18"/>
        <v>0</v>
      </c>
      <c r="N119" s="53">
        <f t="shared" si="19"/>
        <v>0</v>
      </c>
      <c r="O119" s="53">
        <f t="shared" si="20"/>
        <v>0</v>
      </c>
      <c r="P119" s="53">
        <f t="shared" si="21"/>
        <v>0</v>
      </c>
      <c r="Q119" s="53">
        <f t="shared" si="22"/>
        <v>0</v>
      </c>
      <c r="R119" s="53">
        <f t="shared" si="24"/>
        <v>0</v>
      </c>
      <c r="S119" s="53"/>
      <c r="T119" s="53">
        <f t="shared" si="23"/>
        <v>0</v>
      </c>
      <c r="U119" s="217"/>
      <c r="V119" s="15"/>
      <c r="BE119" s="170">
        <f t="shared" si="14"/>
        <v>0</v>
      </c>
      <c r="BF119" s="170">
        <f t="shared" si="15"/>
        <v>0</v>
      </c>
      <c r="BG119" s="170"/>
      <c r="BH119" s="170" t="str">
        <f t="shared" si="16"/>
        <v>00</v>
      </c>
      <c r="BI119" s="170"/>
      <c r="BJ119" s="170"/>
      <c r="BK119" s="170"/>
      <c r="BL119" s="170"/>
      <c r="BM119" s="170"/>
      <c r="BN119" s="170"/>
      <c r="BO119" s="170"/>
      <c r="BP119" s="170"/>
      <c r="BS119" s="174"/>
      <c r="BT119" s="174"/>
    </row>
    <row r="120" spans="1:72" x14ac:dyDescent="0.2">
      <c r="A120" s="29"/>
      <c r="B120" s="59">
        <v>113</v>
      </c>
      <c r="C120" s="95"/>
      <c r="D120" s="75"/>
      <c r="E120" s="62"/>
      <c r="F120" s="153"/>
      <c r="G120" s="153"/>
      <c r="H120" s="29"/>
      <c r="I120" s="63">
        <f t="shared" si="17"/>
        <v>0</v>
      </c>
      <c r="J120" s="29"/>
      <c r="K120" s="15"/>
      <c r="L120" s="15"/>
      <c r="M120" s="53">
        <f t="shared" si="18"/>
        <v>0</v>
      </c>
      <c r="N120" s="53">
        <f t="shared" si="19"/>
        <v>0</v>
      </c>
      <c r="O120" s="53">
        <f t="shared" si="20"/>
        <v>0</v>
      </c>
      <c r="P120" s="53">
        <f t="shared" si="21"/>
        <v>0</v>
      </c>
      <c r="Q120" s="53">
        <f t="shared" si="22"/>
        <v>0</v>
      </c>
      <c r="R120" s="53">
        <f t="shared" si="24"/>
        <v>0</v>
      </c>
      <c r="S120" s="53"/>
      <c r="T120" s="53">
        <f t="shared" si="23"/>
        <v>0</v>
      </c>
      <c r="U120" s="217"/>
      <c r="V120" s="15"/>
      <c r="BE120" s="170">
        <f t="shared" si="14"/>
        <v>0</v>
      </c>
      <c r="BF120" s="170">
        <f t="shared" si="15"/>
        <v>0</v>
      </c>
      <c r="BG120" s="170"/>
      <c r="BH120" s="170" t="str">
        <f t="shared" si="16"/>
        <v>00</v>
      </c>
      <c r="BI120" s="170"/>
      <c r="BJ120" s="170"/>
      <c r="BK120" s="170"/>
      <c r="BL120" s="170"/>
      <c r="BM120" s="170"/>
      <c r="BN120" s="170"/>
      <c r="BO120" s="170"/>
      <c r="BP120" s="170"/>
      <c r="BS120" s="174"/>
      <c r="BT120" s="174"/>
    </row>
    <row r="121" spans="1:72" x14ac:dyDescent="0.2">
      <c r="A121" s="29"/>
      <c r="B121" s="59">
        <v>114</v>
      </c>
      <c r="C121" s="95"/>
      <c r="D121" s="75"/>
      <c r="E121" s="62"/>
      <c r="F121" s="153"/>
      <c r="G121" s="153"/>
      <c r="H121" s="29"/>
      <c r="I121" s="63">
        <f t="shared" si="17"/>
        <v>0</v>
      </c>
      <c r="J121" s="29"/>
      <c r="K121" s="15"/>
      <c r="L121" s="15"/>
      <c r="M121" s="53">
        <f t="shared" si="18"/>
        <v>0</v>
      </c>
      <c r="N121" s="53">
        <f t="shared" si="19"/>
        <v>0</v>
      </c>
      <c r="O121" s="53">
        <f t="shared" si="20"/>
        <v>0</v>
      </c>
      <c r="P121" s="53">
        <f t="shared" si="21"/>
        <v>0</v>
      </c>
      <c r="Q121" s="53">
        <f t="shared" si="22"/>
        <v>0</v>
      </c>
      <c r="R121" s="53">
        <f t="shared" si="24"/>
        <v>0</v>
      </c>
      <c r="S121" s="53"/>
      <c r="T121" s="53">
        <f t="shared" si="23"/>
        <v>0</v>
      </c>
      <c r="U121" s="217"/>
      <c r="V121" s="15"/>
      <c r="BE121" s="170">
        <f t="shared" si="14"/>
        <v>0</v>
      </c>
      <c r="BF121" s="170">
        <f t="shared" si="15"/>
        <v>0</v>
      </c>
      <c r="BG121" s="170"/>
      <c r="BH121" s="170" t="str">
        <f t="shared" si="16"/>
        <v>00</v>
      </c>
      <c r="BI121" s="170"/>
      <c r="BJ121" s="170"/>
      <c r="BK121" s="170"/>
      <c r="BL121" s="170"/>
      <c r="BM121" s="170"/>
      <c r="BN121" s="170"/>
      <c r="BO121" s="170"/>
      <c r="BP121" s="170"/>
      <c r="BS121" s="174"/>
      <c r="BT121" s="174"/>
    </row>
    <row r="122" spans="1:72" x14ac:dyDescent="0.2">
      <c r="A122" s="29"/>
      <c r="B122" s="59">
        <v>115</v>
      </c>
      <c r="C122" s="95"/>
      <c r="D122" s="75"/>
      <c r="E122" s="62"/>
      <c r="F122" s="153"/>
      <c r="G122" s="153"/>
      <c r="H122" s="29"/>
      <c r="I122" s="63">
        <f t="shared" si="17"/>
        <v>0</v>
      </c>
      <c r="J122" s="29"/>
      <c r="K122" s="15"/>
      <c r="L122" s="15"/>
      <c r="M122" s="53">
        <f t="shared" si="18"/>
        <v>0</v>
      </c>
      <c r="N122" s="53">
        <f t="shared" si="19"/>
        <v>0</v>
      </c>
      <c r="O122" s="53">
        <f t="shared" si="20"/>
        <v>0</v>
      </c>
      <c r="P122" s="53">
        <f t="shared" si="21"/>
        <v>0</v>
      </c>
      <c r="Q122" s="53">
        <f t="shared" si="22"/>
        <v>0</v>
      </c>
      <c r="R122" s="53">
        <f t="shared" si="24"/>
        <v>0</v>
      </c>
      <c r="S122" s="53"/>
      <c r="T122" s="53">
        <f t="shared" si="23"/>
        <v>0</v>
      </c>
      <c r="U122" s="217"/>
      <c r="V122" s="15"/>
      <c r="BE122" s="170">
        <f t="shared" si="14"/>
        <v>0</v>
      </c>
      <c r="BF122" s="170">
        <f t="shared" si="15"/>
        <v>0</v>
      </c>
      <c r="BG122" s="170"/>
      <c r="BH122" s="170" t="str">
        <f t="shared" si="16"/>
        <v>00</v>
      </c>
      <c r="BI122" s="170"/>
      <c r="BJ122" s="170"/>
      <c r="BK122" s="170"/>
      <c r="BL122" s="170"/>
      <c r="BM122" s="170"/>
      <c r="BN122" s="170"/>
      <c r="BO122" s="170"/>
      <c r="BP122" s="170"/>
      <c r="BS122" s="174"/>
      <c r="BT122" s="174"/>
    </row>
    <row r="123" spans="1:72" x14ac:dyDescent="0.2">
      <c r="A123" s="29"/>
      <c r="B123" s="59">
        <v>116</v>
      </c>
      <c r="C123" s="95"/>
      <c r="D123" s="75"/>
      <c r="E123" s="62"/>
      <c r="F123" s="153"/>
      <c r="G123" s="153"/>
      <c r="H123" s="29"/>
      <c r="I123" s="63">
        <f t="shared" si="17"/>
        <v>0</v>
      </c>
      <c r="J123" s="29"/>
      <c r="K123" s="15"/>
      <c r="L123" s="15"/>
      <c r="M123" s="53">
        <f t="shared" si="18"/>
        <v>0</v>
      </c>
      <c r="N123" s="53">
        <f t="shared" si="19"/>
        <v>0</v>
      </c>
      <c r="O123" s="53">
        <f t="shared" si="20"/>
        <v>0</v>
      </c>
      <c r="P123" s="53">
        <f t="shared" si="21"/>
        <v>0</v>
      </c>
      <c r="Q123" s="53">
        <f t="shared" si="22"/>
        <v>0</v>
      </c>
      <c r="R123" s="53">
        <f t="shared" si="24"/>
        <v>0</v>
      </c>
      <c r="S123" s="53"/>
      <c r="T123" s="53">
        <f t="shared" si="23"/>
        <v>0</v>
      </c>
      <c r="U123" s="217"/>
      <c r="V123" s="15"/>
      <c r="BE123" s="170">
        <f t="shared" si="14"/>
        <v>0</v>
      </c>
      <c r="BF123" s="170">
        <f t="shared" si="15"/>
        <v>0</v>
      </c>
      <c r="BG123" s="170"/>
      <c r="BH123" s="170" t="str">
        <f t="shared" si="16"/>
        <v>00</v>
      </c>
      <c r="BI123" s="170"/>
      <c r="BJ123" s="170"/>
      <c r="BK123" s="170"/>
      <c r="BL123" s="170"/>
      <c r="BM123" s="170"/>
      <c r="BN123" s="170"/>
      <c r="BO123" s="170"/>
      <c r="BP123" s="170"/>
      <c r="BS123" s="174"/>
      <c r="BT123" s="174"/>
    </row>
    <row r="124" spans="1:72" x14ac:dyDescent="0.2">
      <c r="A124" s="29"/>
      <c r="B124" s="59">
        <v>117</v>
      </c>
      <c r="C124" s="95"/>
      <c r="D124" s="75"/>
      <c r="E124" s="62"/>
      <c r="F124" s="153"/>
      <c r="G124" s="153"/>
      <c r="H124" s="29"/>
      <c r="I124" s="63">
        <f t="shared" si="17"/>
        <v>0</v>
      </c>
      <c r="J124" s="29"/>
      <c r="K124" s="15"/>
      <c r="L124" s="15"/>
      <c r="M124" s="53">
        <f t="shared" si="18"/>
        <v>0</v>
      </c>
      <c r="N124" s="53">
        <f t="shared" si="19"/>
        <v>0</v>
      </c>
      <c r="O124" s="53">
        <f t="shared" si="20"/>
        <v>0</v>
      </c>
      <c r="P124" s="53">
        <f t="shared" si="21"/>
        <v>0</v>
      </c>
      <c r="Q124" s="53">
        <f t="shared" si="22"/>
        <v>0</v>
      </c>
      <c r="R124" s="53">
        <f t="shared" si="24"/>
        <v>0</v>
      </c>
      <c r="S124" s="53"/>
      <c r="T124" s="53">
        <f t="shared" si="23"/>
        <v>0</v>
      </c>
      <c r="U124" s="217"/>
      <c r="V124" s="15"/>
      <c r="BE124" s="170">
        <f t="shared" si="14"/>
        <v>0</v>
      </c>
      <c r="BF124" s="170">
        <f t="shared" si="15"/>
        <v>0</v>
      </c>
      <c r="BG124" s="170"/>
      <c r="BH124" s="170" t="str">
        <f t="shared" si="16"/>
        <v>00</v>
      </c>
      <c r="BI124" s="170"/>
      <c r="BJ124" s="170"/>
      <c r="BK124" s="170"/>
      <c r="BL124" s="170"/>
      <c r="BM124" s="170"/>
      <c r="BN124" s="170"/>
      <c r="BO124" s="170"/>
      <c r="BP124" s="170"/>
      <c r="BS124" s="174"/>
      <c r="BT124" s="174"/>
    </row>
    <row r="125" spans="1:72" x14ac:dyDescent="0.2">
      <c r="A125" s="29"/>
      <c r="B125" s="59">
        <v>118</v>
      </c>
      <c r="C125" s="95"/>
      <c r="D125" s="75"/>
      <c r="E125" s="62"/>
      <c r="F125" s="153"/>
      <c r="G125" s="153"/>
      <c r="H125" s="29"/>
      <c r="I125" s="63">
        <f t="shared" si="17"/>
        <v>0</v>
      </c>
      <c r="J125" s="29"/>
      <c r="K125" s="15"/>
      <c r="L125" s="15"/>
      <c r="M125" s="53">
        <f t="shared" si="18"/>
        <v>0</v>
      </c>
      <c r="N125" s="53">
        <f t="shared" si="19"/>
        <v>0</v>
      </c>
      <c r="O125" s="53">
        <f t="shared" si="20"/>
        <v>0</v>
      </c>
      <c r="P125" s="53">
        <f t="shared" si="21"/>
        <v>0</v>
      </c>
      <c r="Q125" s="53">
        <f t="shared" si="22"/>
        <v>0</v>
      </c>
      <c r="R125" s="53">
        <f t="shared" si="24"/>
        <v>0</v>
      </c>
      <c r="S125" s="53"/>
      <c r="T125" s="53">
        <f t="shared" si="23"/>
        <v>0</v>
      </c>
      <c r="U125" s="217"/>
      <c r="V125" s="15"/>
      <c r="BE125" s="170">
        <f t="shared" si="14"/>
        <v>0</v>
      </c>
      <c r="BF125" s="170">
        <f t="shared" si="15"/>
        <v>0</v>
      </c>
      <c r="BG125" s="170"/>
      <c r="BH125" s="170" t="str">
        <f t="shared" si="16"/>
        <v>00</v>
      </c>
      <c r="BI125" s="170"/>
      <c r="BJ125" s="170"/>
      <c r="BK125" s="170"/>
      <c r="BL125" s="170"/>
      <c r="BM125" s="170"/>
      <c r="BN125" s="170"/>
      <c r="BO125" s="170"/>
      <c r="BP125" s="170"/>
      <c r="BS125" s="174"/>
      <c r="BT125" s="174"/>
    </row>
    <row r="126" spans="1:72" x14ac:dyDescent="0.2">
      <c r="A126" s="29"/>
      <c r="B126" s="59">
        <v>119</v>
      </c>
      <c r="C126" s="95"/>
      <c r="D126" s="75"/>
      <c r="E126" s="62"/>
      <c r="F126" s="153"/>
      <c r="G126" s="153"/>
      <c r="H126" s="29"/>
      <c r="I126" s="63">
        <f t="shared" si="17"/>
        <v>0</v>
      </c>
      <c r="J126" s="29"/>
      <c r="K126" s="15"/>
      <c r="L126" s="15"/>
      <c r="M126" s="53">
        <f t="shared" si="18"/>
        <v>0</v>
      </c>
      <c r="N126" s="53">
        <f t="shared" si="19"/>
        <v>0</v>
      </c>
      <c r="O126" s="53">
        <f t="shared" si="20"/>
        <v>0</v>
      </c>
      <c r="P126" s="53">
        <f t="shared" si="21"/>
        <v>0</v>
      </c>
      <c r="Q126" s="53">
        <f t="shared" si="22"/>
        <v>0</v>
      </c>
      <c r="R126" s="53">
        <f t="shared" si="24"/>
        <v>0</v>
      </c>
      <c r="S126" s="53"/>
      <c r="T126" s="53">
        <f t="shared" si="23"/>
        <v>0</v>
      </c>
      <c r="U126" s="217"/>
      <c r="V126" s="15"/>
      <c r="BE126" s="170">
        <f t="shared" si="14"/>
        <v>0</v>
      </c>
      <c r="BF126" s="170">
        <f t="shared" si="15"/>
        <v>0</v>
      </c>
      <c r="BG126" s="170"/>
      <c r="BH126" s="170" t="str">
        <f t="shared" si="16"/>
        <v>00</v>
      </c>
      <c r="BI126" s="170"/>
      <c r="BJ126" s="170"/>
      <c r="BK126" s="170"/>
      <c r="BL126" s="170"/>
      <c r="BM126" s="170"/>
      <c r="BN126" s="170"/>
      <c r="BO126" s="170"/>
      <c r="BP126" s="170"/>
      <c r="BS126" s="174"/>
      <c r="BT126" s="174"/>
    </row>
    <row r="127" spans="1:72" x14ac:dyDescent="0.2">
      <c r="A127" s="29"/>
      <c r="B127" s="59">
        <v>120</v>
      </c>
      <c r="C127" s="95"/>
      <c r="D127" s="75"/>
      <c r="E127" s="62"/>
      <c r="F127" s="153"/>
      <c r="G127" s="153"/>
      <c r="H127" s="29"/>
      <c r="I127" s="63">
        <f t="shared" si="17"/>
        <v>0</v>
      </c>
      <c r="J127" s="29"/>
      <c r="K127" s="15"/>
      <c r="L127" s="15"/>
      <c r="M127" s="53">
        <f t="shared" si="18"/>
        <v>0</v>
      </c>
      <c r="N127" s="53">
        <f t="shared" si="19"/>
        <v>0</v>
      </c>
      <c r="O127" s="53">
        <f t="shared" si="20"/>
        <v>0</v>
      </c>
      <c r="P127" s="53">
        <f t="shared" si="21"/>
        <v>0</v>
      </c>
      <c r="Q127" s="53">
        <f t="shared" si="22"/>
        <v>0</v>
      </c>
      <c r="R127" s="53">
        <f t="shared" si="24"/>
        <v>0</v>
      </c>
      <c r="S127" s="53"/>
      <c r="T127" s="53">
        <f t="shared" si="23"/>
        <v>0</v>
      </c>
      <c r="U127" s="217"/>
      <c r="V127" s="15"/>
      <c r="BE127" s="170">
        <f t="shared" si="14"/>
        <v>0</v>
      </c>
      <c r="BF127" s="170">
        <f t="shared" si="15"/>
        <v>0</v>
      </c>
      <c r="BG127" s="170"/>
      <c r="BH127" s="170" t="str">
        <f t="shared" si="16"/>
        <v>00</v>
      </c>
      <c r="BI127" s="170"/>
      <c r="BJ127" s="170"/>
      <c r="BK127" s="170"/>
      <c r="BL127" s="170"/>
      <c r="BM127" s="170"/>
      <c r="BN127" s="170"/>
      <c r="BO127" s="170"/>
      <c r="BP127" s="170"/>
      <c r="BS127" s="174"/>
      <c r="BT127" s="174"/>
    </row>
    <row r="128" spans="1:72" x14ac:dyDescent="0.2">
      <c r="A128" s="29"/>
      <c r="B128" s="59">
        <v>121</v>
      </c>
      <c r="C128" s="95"/>
      <c r="D128" s="75"/>
      <c r="E128" s="62"/>
      <c r="F128" s="153"/>
      <c r="G128" s="153"/>
      <c r="H128" s="29"/>
      <c r="I128" s="63">
        <f t="shared" si="17"/>
        <v>0</v>
      </c>
      <c r="J128" s="29"/>
      <c r="K128" s="15"/>
      <c r="L128" s="15"/>
      <c r="M128" s="53">
        <f t="shared" si="18"/>
        <v>0</v>
      </c>
      <c r="N128" s="53">
        <f t="shared" si="19"/>
        <v>0</v>
      </c>
      <c r="O128" s="53">
        <f t="shared" si="20"/>
        <v>0</v>
      </c>
      <c r="P128" s="53">
        <f t="shared" si="21"/>
        <v>0</v>
      </c>
      <c r="Q128" s="53">
        <f t="shared" si="22"/>
        <v>0</v>
      </c>
      <c r="R128" s="53">
        <f t="shared" si="24"/>
        <v>0</v>
      </c>
      <c r="S128" s="53"/>
      <c r="T128" s="53">
        <f t="shared" si="23"/>
        <v>0</v>
      </c>
      <c r="U128" s="217"/>
      <c r="V128" s="15"/>
      <c r="BE128" s="170">
        <f t="shared" si="14"/>
        <v>0</v>
      </c>
      <c r="BF128" s="170">
        <f t="shared" si="15"/>
        <v>0</v>
      </c>
      <c r="BG128" s="170"/>
      <c r="BH128" s="170" t="str">
        <f t="shared" si="16"/>
        <v>00</v>
      </c>
      <c r="BI128" s="170"/>
      <c r="BJ128" s="170"/>
      <c r="BK128" s="170"/>
      <c r="BL128" s="170"/>
      <c r="BM128" s="170"/>
      <c r="BN128" s="170"/>
      <c r="BO128" s="170"/>
      <c r="BP128" s="170"/>
      <c r="BS128" s="174"/>
      <c r="BT128" s="174"/>
    </row>
    <row r="129" spans="1:72" x14ac:dyDescent="0.2">
      <c r="A129" s="29"/>
      <c r="B129" s="59">
        <v>122</v>
      </c>
      <c r="C129" s="95"/>
      <c r="D129" s="75"/>
      <c r="E129" s="62"/>
      <c r="F129" s="153"/>
      <c r="G129" s="153"/>
      <c r="H129" s="29"/>
      <c r="I129" s="63">
        <f t="shared" si="17"/>
        <v>0</v>
      </c>
      <c r="J129" s="29"/>
      <c r="K129" s="15"/>
      <c r="L129" s="15"/>
      <c r="M129" s="53">
        <f t="shared" si="18"/>
        <v>0</v>
      </c>
      <c r="N129" s="53">
        <f t="shared" si="19"/>
        <v>0</v>
      </c>
      <c r="O129" s="53">
        <f t="shared" si="20"/>
        <v>0</v>
      </c>
      <c r="P129" s="53">
        <f t="shared" si="21"/>
        <v>0</v>
      </c>
      <c r="Q129" s="53">
        <f t="shared" si="22"/>
        <v>0</v>
      </c>
      <c r="R129" s="53">
        <f t="shared" si="24"/>
        <v>0</v>
      </c>
      <c r="S129" s="53"/>
      <c r="T129" s="53">
        <f t="shared" si="23"/>
        <v>0</v>
      </c>
      <c r="U129" s="217"/>
      <c r="V129" s="15"/>
      <c r="BE129" s="170">
        <f t="shared" si="14"/>
        <v>0</v>
      </c>
      <c r="BF129" s="170">
        <f t="shared" si="15"/>
        <v>0</v>
      </c>
      <c r="BG129" s="170"/>
      <c r="BH129" s="170" t="str">
        <f t="shared" si="16"/>
        <v>00</v>
      </c>
      <c r="BI129" s="170"/>
      <c r="BJ129" s="170"/>
      <c r="BK129" s="170"/>
      <c r="BL129" s="170"/>
      <c r="BM129" s="170"/>
      <c r="BN129" s="170"/>
      <c r="BO129" s="170"/>
      <c r="BP129" s="170"/>
      <c r="BS129" s="174"/>
      <c r="BT129" s="174"/>
    </row>
    <row r="130" spans="1:72" x14ac:dyDescent="0.2">
      <c r="A130" s="29"/>
      <c r="B130" s="59">
        <v>123</v>
      </c>
      <c r="C130" s="95"/>
      <c r="D130" s="75"/>
      <c r="E130" s="62"/>
      <c r="F130" s="153"/>
      <c r="G130" s="153"/>
      <c r="H130" s="29"/>
      <c r="I130" s="63">
        <f t="shared" si="17"/>
        <v>0</v>
      </c>
      <c r="J130" s="29"/>
      <c r="K130" s="15"/>
      <c r="L130" s="15"/>
      <c r="M130" s="53">
        <f t="shared" si="18"/>
        <v>0</v>
      </c>
      <c r="N130" s="53">
        <f t="shared" si="19"/>
        <v>0</v>
      </c>
      <c r="O130" s="53">
        <f t="shared" si="20"/>
        <v>0</v>
      </c>
      <c r="P130" s="53">
        <f t="shared" si="21"/>
        <v>0</v>
      </c>
      <c r="Q130" s="53">
        <f t="shared" si="22"/>
        <v>0</v>
      </c>
      <c r="R130" s="53">
        <f t="shared" si="24"/>
        <v>0</v>
      </c>
      <c r="S130" s="53"/>
      <c r="T130" s="53">
        <f t="shared" si="23"/>
        <v>0</v>
      </c>
      <c r="U130" s="217"/>
      <c r="V130" s="15"/>
      <c r="BE130" s="170">
        <f t="shared" si="14"/>
        <v>0</v>
      </c>
      <c r="BF130" s="170">
        <f t="shared" si="15"/>
        <v>0</v>
      </c>
      <c r="BG130" s="170"/>
      <c r="BH130" s="170" t="str">
        <f t="shared" si="16"/>
        <v>00</v>
      </c>
      <c r="BI130" s="170"/>
      <c r="BJ130" s="170"/>
      <c r="BK130" s="170"/>
      <c r="BL130" s="170"/>
      <c r="BM130" s="170"/>
      <c r="BN130" s="170"/>
      <c r="BO130" s="170"/>
      <c r="BP130" s="170"/>
      <c r="BS130" s="174"/>
      <c r="BT130" s="174"/>
    </row>
    <row r="131" spans="1:72" x14ac:dyDescent="0.2">
      <c r="A131" s="29"/>
      <c r="B131" s="59">
        <v>124</v>
      </c>
      <c r="C131" s="95"/>
      <c r="D131" s="75"/>
      <c r="E131" s="62"/>
      <c r="F131" s="153"/>
      <c r="G131" s="153"/>
      <c r="H131" s="29"/>
      <c r="I131" s="63">
        <f t="shared" si="17"/>
        <v>0</v>
      </c>
      <c r="J131" s="29"/>
      <c r="K131" s="15"/>
      <c r="L131" s="15"/>
      <c r="M131" s="53">
        <f t="shared" si="18"/>
        <v>0</v>
      </c>
      <c r="N131" s="53">
        <f t="shared" si="19"/>
        <v>0</v>
      </c>
      <c r="O131" s="53">
        <f t="shared" si="20"/>
        <v>0</v>
      </c>
      <c r="P131" s="53">
        <f t="shared" si="21"/>
        <v>0</v>
      </c>
      <c r="Q131" s="53">
        <f t="shared" si="22"/>
        <v>0</v>
      </c>
      <c r="R131" s="53">
        <f t="shared" si="24"/>
        <v>0</v>
      </c>
      <c r="S131" s="53"/>
      <c r="T131" s="53">
        <f t="shared" si="23"/>
        <v>0</v>
      </c>
      <c r="U131" s="217"/>
      <c r="V131" s="15"/>
      <c r="BE131" s="170">
        <f t="shared" si="14"/>
        <v>0</v>
      </c>
      <c r="BF131" s="170">
        <f t="shared" si="15"/>
        <v>0</v>
      </c>
      <c r="BG131" s="170"/>
      <c r="BH131" s="170" t="str">
        <f t="shared" si="16"/>
        <v>00</v>
      </c>
      <c r="BI131" s="170"/>
      <c r="BJ131" s="170"/>
      <c r="BK131" s="170"/>
      <c r="BL131" s="170"/>
      <c r="BM131" s="170"/>
      <c r="BN131" s="170"/>
      <c r="BO131" s="170"/>
      <c r="BP131" s="170"/>
      <c r="BS131" s="174"/>
      <c r="BT131" s="174"/>
    </row>
    <row r="132" spans="1:72" x14ac:dyDescent="0.2">
      <c r="A132" s="242"/>
      <c r="B132" s="59">
        <v>125</v>
      </c>
      <c r="C132" s="95"/>
      <c r="D132" s="75"/>
      <c r="E132" s="62"/>
      <c r="F132" s="153"/>
      <c r="G132" s="153"/>
      <c r="H132" s="242"/>
      <c r="I132" s="63">
        <f t="shared" ref="I132:I156" si="25">T132</f>
        <v>0</v>
      </c>
      <c r="J132" s="242"/>
      <c r="K132" s="15"/>
      <c r="L132" s="15"/>
      <c r="M132" s="53">
        <f t="shared" si="18"/>
        <v>0</v>
      </c>
      <c r="N132" s="53">
        <f t="shared" si="19"/>
        <v>0</v>
      </c>
      <c r="O132" s="53">
        <f t="shared" si="20"/>
        <v>0</v>
      </c>
      <c r="P132" s="53">
        <f t="shared" si="21"/>
        <v>0</v>
      </c>
      <c r="Q132" s="53">
        <f t="shared" si="22"/>
        <v>0</v>
      </c>
      <c r="R132" s="53">
        <f t="shared" ref="R132:R156" si="26">IF($C132=0,0,IF($D132=0,0,IF($E132=0,0,IF($G132=$V$14,10*Q132,IF($G132=$V$15,10*Q132,0)))))</f>
        <v>0</v>
      </c>
      <c r="S132" s="53"/>
      <c r="T132" s="53">
        <f t="shared" ref="T132:T156" si="27">IF($C132=0,0,IF($D132=0,0,IF($E132=0,0,SUM(M132,N132,O132,P132,R132))))</f>
        <v>0</v>
      </c>
      <c r="U132" s="217"/>
      <c r="V132" s="15"/>
      <c r="BE132" s="170"/>
      <c r="BF132" s="170"/>
      <c r="BG132" s="170"/>
      <c r="BH132" s="170"/>
      <c r="BI132" s="170"/>
      <c r="BJ132" s="170"/>
      <c r="BK132" s="170"/>
      <c r="BL132" s="170"/>
      <c r="BM132" s="170"/>
      <c r="BN132" s="170"/>
      <c r="BO132" s="170"/>
      <c r="BP132" s="170"/>
      <c r="BS132" s="174"/>
      <c r="BT132" s="174"/>
    </row>
    <row r="133" spans="1:72" x14ac:dyDescent="0.2">
      <c r="A133" s="242"/>
      <c r="B133" s="59">
        <v>126</v>
      </c>
      <c r="C133" s="95"/>
      <c r="D133" s="75"/>
      <c r="E133" s="62"/>
      <c r="F133" s="153"/>
      <c r="G133" s="153"/>
      <c r="H133" s="242"/>
      <c r="I133" s="63">
        <f t="shared" si="25"/>
        <v>0</v>
      </c>
      <c r="J133" s="242"/>
      <c r="K133" s="15"/>
      <c r="L133" s="15"/>
      <c r="M133" s="53">
        <f t="shared" si="18"/>
        <v>0</v>
      </c>
      <c r="N133" s="53">
        <f t="shared" si="19"/>
        <v>0</v>
      </c>
      <c r="O133" s="53">
        <f t="shared" si="20"/>
        <v>0</v>
      </c>
      <c r="P133" s="53">
        <f t="shared" si="21"/>
        <v>0</v>
      </c>
      <c r="Q133" s="53">
        <f t="shared" si="22"/>
        <v>0</v>
      </c>
      <c r="R133" s="53">
        <f t="shared" si="26"/>
        <v>0</v>
      </c>
      <c r="S133" s="53"/>
      <c r="T133" s="53">
        <f t="shared" si="27"/>
        <v>0</v>
      </c>
      <c r="U133" s="217"/>
      <c r="V133" s="15"/>
      <c r="BE133" s="170"/>
      <c r="BF133" s="170"/>
      <c r="BG133" s="170"/>
      <c r="BH133" s="170"/>
      <c r="BI133" s="170"/>
      <c r="BJ133" s="170"/>
      <c r="BK133" s="170"/>
      <c r="BL133" s="170"/>
      <c r="BM133" s="170"/>
      <c r="BN133" s="170"/>
      <c r="BO133" s="170"/>
      <c r="BP133" s="170"/>
      <c r="BS133" s="174"/>
      <c r="BT133" s="174"/>
    </row>
    <row r="134" spans="1:72" x14ac:dyDescent="0.2">
      <c r="A134" s="242"/>
      <c r="B134" s="59">
        <v>127</v>
      </c>
      <c r="C134" s="95"/>
      <c r="D134" s="75"/>
      <c r="E134" s="62"/>
      <c r="F134" s="153"/>
      <c r="G134" s="153"/>
      <c r="H134" s="242"/>
      <c r="I134" s="63">
        <f t="shared" si="25"/>
        <v>0</v>
      </c>
      <c r="J134" s="242"/>
      <c r="K134" s="15"/>
      <c r="L134" s="15"/>
      <c r="M134" s="53">
        <f t="shared" si="18"/>
        <v>0</v>
      </c>
      <c r="N134" s="53">
        <f t="shared" si="19"/>
        <v>0</v>
      </c>
      <c r="O134" s="53">
        <f t="shared" si="20"/>
        <v>0</v>
      </c>
      <c r="P134" s="53">
        <f t="shared" si="21"/>
        <v>0</v>
      </c>
      <c r="Q134" s="53">
        <f t="shared" si="22"/>
        <v>0</v>
      </c>
      <c r="R134" s="53">
        <f t="shared" si="26"/>
        <v>0</v>
      </c>
      <c r="S134" s="53"/>
      <c r="T134" s="53">
        <f t="shared" si="27"/>
        <v>0</v>
      </c>
      <c r="U134" s="217"/>
      <c r="V134" s="15"/>
      <c r="BE134" s="170"/>
      <c r="BF134" s="170"/>
      <c r="BG134" s="170"/>
      <c r="BH134" s="170"/>
      <c r="BI134" s="170"/>
      <c r="BJ134" s="170"/>
      <c r="BK134" s="170"/>
      <c r="BL134" s="170"/>
      <c r="BM134" s="170"/>
      <c r="BN134" s="170"/>
      <c r="BO134" s="170"/>
      <c r="BP134" s="170"/>
      <c r="BS134" s="174"/>
      <c r="BT134" s="174"/>
    </row>
    <row r="135" spans="1:72" x14ac:dyDescent="0.2">
      <c r="A135" s="242"/>
      <c r="B135" s="59">
        <v>128</v>
      </c>
      <c r="C135" s="95"/>
      <c r="D135" s="75"/>
      <c r="E135" s="62"/>
      <c r="F135" s="153"/>
      <c r="G135" s="153"/>
      <c r="H135" s="242"/>
      <c r="I135" s="63">
        <f t="shared" si="25"/>
        <v>0</v>
      </c>
      <c r="J135" s="242"/>
      <c r="K135" s="15"/>
      <c r="L135" s="15"/>
      <c r="M135" s="53">
        <f t="shared" si="18"/>
        <v>0</v>
      </c>
      <c r="N135" s="53">
        <f t="shared" si="19"/>
        <v>0</v>
      </c>
      <c r="O135" s="53">
        <f t="shared" si="20"/>
        <v>0</v>
      </c>
      <c r="P135" s="53">
        <f t="shared" si="21"/>
        <v>0</v>
      </c>
      <c r="Q135" s="53">
        <f t="shared" si="22"/>
        <v>0</v>
      </c>
      <c r="R135" s="53">
        <f t="shared" si="26"/>
        <v>0</v>
      </c>
      <c r="S135" s="53"/>
      <c r="T135" s="53">
        <f t="shared" si="27"/>
        <v>0</v>
      </c>
      <c r="U135" s="217"/>
      <c r="V135" s="15"/>
      <c r="BE135" s="170"/>
      <c r="BF135" s="170"/>
      <c r="BG135" s="170"/>
      <c r="BH135" s="170"/>
      <c r="BI135" s="170"/>
      <c r="BJ135" s="170"/>
      <c r="BK135" s="170"/>
      <c r="BL135" s="170"/>
      <c r="BM135" s="170"/>
      <c r="BN135" s="170"/>
      <c r="BO135" s="170"/>
      <c r="BP135" s="170"/>
      <c r="BS135" s="174"/>
      <c r="BT135" s="174"/>
    </row>
    <row r="136" spans="1:72" x14ac:dyDescent="0.2">
      <c r="A136" s="242"/>
      <c r="B136" s="59">
        <v>129</v>
      </c>
      <c r="C136" s="95"/>
      <c r="D136" s="75"/>
      <c r="E136" s="62"/>
      <c r="F136" s="153"/>
      <c r="G136" s="153"/>
      <c r="H136" s="242"/>
      <c r="I136" s="63">
        <f t="shared" si="25"/>
        <v>0</v>
      </c>
      <c r="J136" s="242"/>
      <c r="K136" s="15"/>
      <c r="L136" s="15"/>
      <c r="M136" s="53">
        <f t="shared" si="18"/>
        <v>0</v>
      </c>
      <c r="N136" s="53">
        <f t="shared" si="19"/>
        <v>0</v>
      </c>
      <c r="O136" s="53">
        <f t="shared" si="20"/>
        <v>0</v>
      </c>
      <c r="P136" s="53">
        <f t="shared" si="21"/>
        <v>0</v>
      </c>
      <c r="Q136" s="53">
        <f t="shared" si="22"/>
        <v>0</v>
      </c>
      <c r="R136" s="53">
        <f t="shared" si="26"/>
        <v>0</v>
      </c>
      <c r="S136" s="53"/>
      <c r="T136" s="53">
        <f t="shared" si="27"/>
        <v>0</v>
      </c>
      <c r="U136" s="217"/>
      <c r="V136" s="15"/>
      <c r="BE136" s="170"/>
      <c r="BF136" s="170"/>
      <c r="BG136" s="170"/>
      <c r="BH136" s="170"/>
      <c r="BI136" s="170"/>
      <c r="BJ136" s="170"/>
      <c r="BK136" s="170"/>
      <c r="BL136" s="170"/>
      <c r="BM136" s="170"/>
      <c r="BN136" s="170"/>
      <c r="BO136" s="170"/>
      <c r="BP136" s="170"/>
      <c r="BS136" s="174"/>
      <c r="BT136" s="174"/>
    </row>
    <row r="137" spans="1:72" x14ac:dyDescent="0.2">
      <c r="A137" s="242"/>
      <c r="B137" s="59">
        <v>130</v>
      </c>
      <c r="C137" s="95"/>
      <c r="D137" s="75"/>
      <c r="E137" s="62"/>
      <c r="F137" s="153"/>
      <c r="G137" s="153"/>
      <c r="H137" s="242"/>
      <c r="I137" s="63">
        <f t="shared" si="25"/>
        <v>0</v>
      </c>
      <c r="J137" s="242"/>
      <c r="K137" s="15"/>
      <c r="L137" s="15"/>
      <c r="M137" s="53">
        <f t="shared" si="18"/>
        <v>0</v>
      </c>
      <c r="N137" s="53">
        <f t="shared" si="19"/>
        <v>0</v>
      </c>
      <c r="O137" s="53">
        <f t="shared" si="20"/>
        <v>0</v>
      </c>
      <c r="P137" s="53">
        <f t="shared" si="21"/>
        <v>0</v>
      </c>
      <c r="Q137" s="53">
        <f t="shared" si="22"/>
        <v>0</v>
      </c>
      <c r="R137" s="53">
        <f t="shared" si="26"/>
        <v>0</v>
      </c>
      <c r="S137" s="53"/>
      <c r="T137" s="53">
        <f t="shared" si="27"/>
        <v>0</v>
      </c>
      <c r="U137" s="217"/>
      <c r="V137" s="15"/>
      <c r="BE137" s="170"/>
      <c r="BF137" s="170"/>
      <c r="BG137" s="170"/>
      <c r="BH137" s="170"/>
      <c r="BI137" s="170"/>
      <c r="BJ137" s="170"/>
      <c r="BK137" s="170"/>
      <c r="BL137" s="170"/>
      <c r="BM137" s="170"/>
      <c r="BN137" s="170"/>
      <c r="BO137" s="170"/>
      <c r="BP137" s="170"/>
      <c r="BS137" s="174"/>
      <c r="BT137" s="174"/>
    </row>
    <row r="138" spans="1:72" x14ac:dyDescent="0.2">
      <c r="A138" s="242"/>
      <c r="B138" s="59">
        <v>131</v>
      </c>
      <c r="C138" s="95"/>
      <c r="D138" s="75"/>
      <c r="E138" s="62"/>
      <c r="F138" s="153"/>
      <c r="G138" s="153"/>
      <c r="H138" s="242"/>
      <c r="I138" s="63">
        <f t="shared" si="25"/>
        <v>0</v>
      </c>
      <c r="J138" s="242"/>
      <c r="K138" s="15"/>
      <c r="L138" s="15"/>
      <c r="M138" s="53">
        <f t="shared" si="18"/>
        <v>0</v>
      </c>
      <c r="N138" s="53">
        <f t="shared" si="19"/>
        <v>0</v>
      </c>
      <c r="O138" s="53">
        <f t="shared" si="20"/>
        <v>0</v>
      </c>
      <c r="P138" s="53">
        <f t="shared" si="21"/>
        <v>0</v>
      </c>
      <c r="Q138" s="53">
        <f t="shared" si="22"/>
        <v>0</v>
      </c>
      <c r="R138" s="53">
        <f t="shared" si="26"/>
        <v>0</v>
      </c>
      <c r="S138" s="53"/>
      <c r="T138" s="53">
        <f t="shared" si="27"/>
        <v>0</v>
      </c>
      <c r="U138" s="217"/>
      <c r="V138" s="15"/>
      <c r="BE138" s="170"/>
      <c r="BF138" s="170"/>
      <c r="BG138" s="170"/>
      <c r="BH138" s="170"/>
      <c r="BI138" s="170"/>
      <c r="BJ138" s="170"/>
      <c r="BK138" s="170"/>
      <c r="BL138" s="170"/>
      <c r="BM138" s="170"/>
      <c r="BN138" s="170"/>
      <c r="BO138" s="170"/>
      <c r="BP138" s="170"/>
      <c r="BS138" s="174"/>
      <c r="BT138" s="174"/>
    </row>
    <row r="139" spans="1:72" x14ac:dyDescent="0.2">
      <c r="A139" s="242"/>
      <c r="B139" s="59">
        <v>132</v>
      </c>
      <c r="C139" s="95"/>
      <c r="D139" s="75"/>
      <c r="E139" s="62"/>
      <c r="F139" s="153"/>
      <c r="G139" s="153"/>
      <c r="H139" s="242"/>
      <c r="I139" s="63">
        <f t="shared" si="25"/>
        <v>0</v>
      </c>
      <c r="J139" s="242"/>
      <c r="K139" s="15"/>
      <c r="L139" s="15"/>
      <c r="M139" s="53">
        <f t="shared" si="18"/>
        <v>0</v>
      </c>
      <c r="N139" s="53">
        <f t="shared" si="19"/>
        <v>0</v>
      </c>
      <c r="O139" s="53">
        <f t="shared" si="20"/>
        <v>0</v>
      </c>
      <c r="P139" s="53">
        <f t="shared" si="21"/>
        <v>0</v>
      </c>
      <c r="Q139" s="53">
        <f t="shared" si="22"/>
        <v>0</v>
      </c>
      <c r="R139" s="53">
        <f t="shared" si="26"/>
        <v>0</v>
      </c>
      <c r="S139" s="53"/>
      <c r="T139" s="53">
        <f t="shared" si="27"/>
        <v>0</v>
      </c>
      <c r="U139" s="217"/>
      <c r="V139" s="15"/>
      <c r="BE139" s="170"/>
      <c r="BF139" s="170"/>
      <c r="BG139" s="170"/>
      <c r="BH139" s="170"/>
      <c r="BI139" s="170"/>
      <c r="BJ139" s="170"/>
      <c r="BK139" s="170"/>
      <c r="BL139" s="170"/>
      <c r="BM139" s="170"/>
      <c r="BN139" s="170"/>
      <c r="BO139" s="170"/>
      <c r="BP139" s="170"/>
      <c r="BS139" s="174"/>
      <c r="BT139" s="174"/>
    </row>
    <row r="140" spans="1:72" x14ac:dyDescent="0.2">
      <c r="A140" s="242"/>
      <c r="B140" s="59">
        <v>133</v>
      </c>
      <c r="C140" s="95"/>
      <c r="D140" s="75"/>
      <c r="E140" s="62"/>
      <c r="F140" s="153"/>
      <c r="G140" s="153"/>
      <c r="H140" s="242"/>
      <c r="I140" s="63">
        <f t="shared" si="25"/>
        <v>0</v>
      </c>
      <c r="J140" s="242"/>
      <c r="K140" s="15"/>
      <c r="L140" s="15"/>
      <c r="M140" s="53">
        <f t="shared" si="18"/>
        <v>0</v>
      </c>
      <c r="N140" s="53">
        <f t="shared" si="19"/>
        <v>0</v>
      </c>
      <c r="O140" s="53">
        <f t="shared" si="20"/>
        <v>0</v>
      </c>
      <c r="P140" s="53">
        <f t="shared" si="21"/>
        <v>0</v>
      </c>
      <c r="Q140" s="53">
        <f t="shared" si="22"/>
        <v>0</v>
      </c>
      <c r="R140" s="53">
        <f t="shared" si="26"/>
        <v>0</v>
      </c>
      <c r="S140" s="53"/>
      <c r="T140" s="53">
        <f t="shared" si="27"/>
        <v>0</v>
      </c>
      <c r="U140" s="217"/>
      <c r="V140" s="15"/>
      <c r="BE140" s="170"/>
      <c r="BF140" s="170"/>
      <c r="BG140" s="170"/>
      <c r="BH140" s="170"/>
      <c r="BI140" s="170"/>
      <c r="BJ140" s="170"/>
      <c r="BK140" s="170"/>
      <c r="BL140" s="170"/>
      <c r="BM140" s="170"/>
      <c r="BN140" s="170"/>
      <c r="BO140" s="170"/>
      <c r="BP140" s="170"/>
      <c r="BS140" s="174"/>
      <c r="BT140" s="174"/>
    </row>
    <row r="141" spans="1:72" x14ac:dyDescent="0.2">
      <c r="A141" s="242"/>
      <c r="B141" s="59">
        <v>134</v>
      </c>
      <c r="C141" s="95"/>
      <c r="D141" s="75"/>
      <c r="E141" s="62"/>
      <c r="F141" s="153"/>
      <c r="G141" s="153"/>
      <c r="H141" s="242"/>
      <c r="I141" s="63">
        <f t="shared" si="25"/>
        <v>0</v>
      </c>
      <c r="J141" s="242"/>
      <c r="K141" s="15"/>
      <c r="L141" s="15"/>
      <c r="M141" s="53">
        <f t="shared" si="18"/>
        <v>0</v>
      </c>
      <c r="N141" s="53">
        <f t="shared" si="19"/>
        <v>0</v>
      </c>
      <c r="O141" s="53">
        <f t="shared" si="20"/>
        <v>0</v>
      </c>
      <c r="P141" s="53">
        <f t="shared" si="21"/>
        <v>0</v>
      </c>
      <c r="Q141" s="53">
        <f t="shared" si="22"/>
        <v>0</v>
      </c>
      <c r="R141" s="53">
        <f t="shared" si="26"/>
        <v>0</v>
      </c>
      <c r="S141" s="53"/>
      <c r="T141" s="53">
        <f t="shared" si="27"/>
        <v>0</v>
      </c>
      <c r="U141" s="217"/>
      <c r="V141" s="15"/>
      <c r="BE141" s="170"/>
      <c r="BF141" s="170"/>
      <c r="BG141" s="170"/>
      <c r="BH141" s="170"/>
      <c r="BI141" s="170"/>
      <c r="BJ141" s="170"/>
      <c r="BK141" s="170"/>
      <c r="BL141" s="170"/>
      <c r="BM141" s="170"/>
      <c r="BN141" s="170"/>
      <c r="BO141" s="170"/>
      <c r="BP141" s="170"/>
      <c r="BS141" s="174"/>
      <c r="BT141" s="174"/>
    </row>
    <row r="142" spans="1:72" x14ac:dyDescent="0.2">
      <c r="A142" s="242"/>
      <c r="B142" s="59">
        <v>135</v>
      </c>
      <c r="C142" s="95"/>
      <c r="D142" s="75"/>
      <c r="E142" s="62"/>
      <c r="F142" s="153"/>
      <c r="G142" s="153"/>
      <c r="H142" s="242"/>
      <c r="I142" s="63">
        <f t="shared" si="25"/>
        <v>0</v>
      </c>
      <c r="J142" s="242"/>
      <c r="K142" s="15"/>
      <c r="L142" s="15"/>
      <c r="M142" s="53">
        <f t="shared" si="18"/>
        <v>0</v>
      </c>
      <c r="N142" s="53">
        <f t="shared" si="19"/>
        <v>0</v>
      </c>
      <c r="O142" s="53">
        <f t="shared" si="20"/>
        <v>0</v>
      </c>
      <c r="P142" s="53">
        <f t="shared" si="21"/>
        <v>0</v>
      </c>
      <c r="Q142" s="53">
        <f t="shared" si="22"/>
        <v>0</v>
      </c>
      <c r="R142" s="53">
        <f t="shared" si="26"/>
        <v>0</v>
      </c>
      <c r="S142" s="53"/>
      <c r="T142" s="53">
        <f t="shared" si="27"/>
        <v>0</v>
      </c>
      <c r="U142" s="217"/>
      <c r="V142" s="15"/>
      <c r="BE142" s="170"/>
      <c r="BF142" s="170"/>
      <c r="BG142" s="170"/>
      <c r="BH142" s="170"/>
      <c r="BI142" s="170"/>
      <c r="BJ142" s="170"/>
      <c r="BK142" s="170"/>
      <c r="BL142" s="170"/>
      <c r="BM142" s="170"/>
      <c r="BN142" s="170"/>
      <c r="BO142" s="170"/>
      <c r="BP142" s="170"/>
      <c r="BS142" s="174"/>
      <c r="BT142" s="174"/>
    </row>
    <row r="143" spans="1:72" x14ac:dyDescent="0.2">
      <c r="A143" s="242"/>
      <c r="B143" s="59">
        <v>136</v>
      </c>
      <c r="C143" s="95"/>
      <c r="D143" s="75"/>
      <c r="E143" s="62"/>
      <c r="F143" s="153"/>
      <c r="G143" s="153"/>
      <c r="H143" s="242"/>
      <c r="I143" s="63">
        <f t="shared" si="25"/>
        <v>0</v>
      </c>
      <c r="J143" s="242"/>
      <c r="K143" s="15"/>
      <c r="L143" s="15"/>
      <c r="M143" s="53">
        <f t="shared" si="18"/>
        <v>0</v>
      </c>
      <c r="N143" s="53">
        <f t="shared" si="19"/>
        <v>0</v>
      </c>
      <c r="O143" s="53">
        <f t="shared" si="20"/>
        <v>0</v>
      </c>
      <c r="P143" s="53">
        <f t="shared" si="21"/>
        <v>0</v>
      </c>
      <c r="Q143" s="53">
        <f t="shared" si="22"/>
        <v>0</v>
      </c>
      <c r="R143" s="53">
        <f t="shared" si="26"/>
        <v>0</v>
      </c>
      <c r="S143" s="53"/>
      <c r="T143" s="53">
        <f t="shared" si="27"/>
        <v>0</v>
      </c>
      <c r="U143" s="217"/>
      <c r="V143" s="15"/>
      <c r="BE143" s="170"/>
      <c r="BF143" s="170"/>
      <c r="BG143" s="170"/>
      <c r="BH143" s="170"/>
      <c r="BI143" s="170"/>
      <c r="BJ143" s="170"/>
      <c r="BK143" s="170"/>
      <c r="BL143" s="170"/>
      <c r="BM143" s="170"/>
      <c r="BN143" s="170"/>
      <c r="BO143" s="170"/>
      <c r="BP143" s="170"/>
      <c r="BS143" s="174"/>
      <c r="BT143" s="174"/>
    </row>
    <row r="144" spans="1:72" x14ac:dyDescent="0.2">
      <c r="A144" s="242"/>
      <c r="B144" s="59">
        <v>137</v>
      </c>
      <c r="C144" s="95"/>
      <c r="D144" s="75"/>
      <c r="E144" s="62"/>
      <c r="F144" s="153"/>
      <c r="G144" s="153"/>
      <c r="H144" s="242"/>
      <c r="I144" s="63">
        <f t="shared" si="25"/>
        <v>0</v>
      </c>
      <c r="J144" s="242"/>
      <c r="K144" s="15"/>
      <c r="L144" s="15"/>
      <c r="M144" s="53">
        <f t="shared" si="18"/>
        <v>0</v>
      </c>
      <c r="N144" s="53">
        <f t="shared" si="19"/>
        <v>0</v>
      </c>
      <c r="O144" s="53">
        <f t="shared" si="20"/>
        <v>0</v>
      </c>
      <c r="P144" s="53">
        <f t="shared" si="21"/>
        <v>0</v>
      </c>
      <c r="Q144" s="53">
        <f t="shared" si="22"/>
        <v>0</v>
      </c>
      <c r="R144" s="53">
        <f t="shared" si="26"/>
        <v>0</v>
      </c>
      <c r="S144" s="53"/>
      <c r="T144" s="53">
        <f t="shared" si="27"/>
        <v>0</v>
      </c>
      <c r="U144" s="217"/>
      <c r="V144" s="15"/>
      <c r="BE144" s="170"/>
      <c r="BF144" s="170"/>
      <c r="BG144" s="170"/>
      <c r="BH144" s="170"/>
      <c r="BI144" s="170"/>
      <c r="BJ144" s="170"/>
      <c r="BK144" s="170"/>
      <c r="BL144" s="170"/>
      <c r="BM144" s="170"/>
      <c r="BN144" s="170"/>
      <c r="BO144" s="170"/>
      <c r="BP144" s="170"/>
      <c r="BS144" s="174"/>
      <c r="BT144" s="174"/>
    </row>
    <row r="145" spans="1:72" x14ac:dyDescent="0.2">
      <c r="A145" s="242"/>
      <c r="B145" s="59">
        <v>138</v>
      </c>
      <c r="C145" s="95"/>
      <c r="D145" s="75"/>
      <c r="E145" s="62"/>
      <c r="F145" s="153"/>
      <c r="G145" s="153"/>
      <c r="H145" s="242"/>
      <c r="I145" s="63">
        <f t="shared" si="25"/>
        <v>0</v>
      </c>
      <c r="J145" s="242"/>
      <c r="K145" s="15"/>
      <c r="L145" s="15"/>
      <c r="M145" s="53">
        <f t="shared" si="18"/>
        <v>0</v>
      </c>
      <c r="N145" s="53">
        <f t="shared" si="19"/>
        <v>0</v>
      </c>
      <c r="O145" s="53">
        <f t="shared" si="20"/>
        <v>0</v>
      </c>
      <c r="P145" s="53">
        <f t="shared" si="21"/>
        <v>0</v>
      </c>
      <c r="Q145" s="53">
        <f t="shared" si="22"/>
        <v>0</v>
      </c>
      <c r="R145" s="53">
        <f t="shared" si="26"/>
        <v>0</v>
      </c>
      <c r="S145" s="53"/>
      <c r="T145" s="53">
        <f t="shared" si="27"/>
        <v>0</v>
      </c>
      <c r="U145" s="217"/>
      <c r="V145" s="15"/>
      <c r="BE145" s="170"/>
      <c r="BF145" s="170"/>
      <c r="BG145" s="170"/>
      <c r="BH145" s="170"/>
      <c r="BI145" s="170"/>
      <c r="BJ145" s="170"/>
      <c r="BK145" s="170"/>
      <c r="BL145" s="170"/>
      <c r="BM145" s="170"/>
      <c r="BN145" s="170"/>
      <c r="BO145" s="170"/>
      <c r="BP145" s="170"/>
      <c r="BS145" s="174"/>
      <c r="BT145" s="174"/>
    </row>
    <row r="146" spans="1:72" x14ac:dyDescent="0.2">
      <c r="A146" s="242"/>
      <c r="B146" s="59">
        <v>139</v>
      </c>
      <c r="C146" s="95"/>
      <c r="D146" s="75"/>
      <c r="E146" s="62"/>
      <c r="F146" s="153"/>
      <c r="G146" s="153"/>
      <c r="H146" s="242"/>
      <c r="I146" s="63">
        <f t="shared" si="25"/>
        <v>0</v>
      </c>
      <c r="J146" s="242"/>
      <c r="K146" s="15"/>
      <c r="L146" s="15"/>
      <c r="M146" s="53">
        <f t="shared" si="18"/>
        <v>0</v>
      </c>
      <c r="N146" s="53">
        <f t="shared" si="19"/>
        <v>0</v>
      </c>
      <c r="O146" s="53">
        <f t="shared" si="20"/>
        <v>0</v>
      </c>
      <c r="P146" s="53">
        <f t="shared" si="21"/>
        <v>0</v>
      </c>
      <c r="Q146" s="53">
        <f t="shared" si="22"/>
        <v>0</v>
      </c>
      <c r="R146" s="53">
        <f t="shared" si="26"/>
        <v>0</v>
      </c>
      <c r="S146" s="53"/>
      <c r="T146" s="53">
        <f t="shared" si="27"/>
        <v>0</v>
      </c>
      <c r="U146" s="217"/>
      <c r="V146" s="15"/>
      <c r="BE146" s="170"/>
      <c r="BF146" s="170"/>
      <c r="BG146" s="170"/>
      <c r="BH146" s="170"/>
      <c r="BI146" s="170"/>
      <c r="BJ146" s="170"/>
      <c r="BK146" s="170"/>
      <c r="BL146" s="170"/>
      <c r="BM146" s="170"/>
      <c r="BN146" s="170"/>
      <c r="BO146" s="170"/>
      <c r="BP146" s="170"/>
      <c r="BS146" s="174"/>
      <c r="BT146" s="174"/>
    </row>
    <row r="147" spans="1:72" x14ac:dyDescent="0.2">
      <c r="A147" s="242"/>
      <c r="B147" s="59">
        <v>140</v>
      </c>
      <c r="C147" s="95"/>
      <c r="D147" s="75"/>
      <c r="E147" s="62"/>
      <c r="F147" s="153"/>
      <c r="G147" s="153"/>
      <c r="H147" s="242"/>
      <c r="I147" s="63">
        <f t="shared" si="25"/>
        <v>0</v>
      </c>
      <c r="J147" s="242"/>
      <c r="K147" s="15"/>
      <c r="L147" s="15"/>
      <c r="M147" s="53">
        <f t="shared" si="18"/>
        <v>0</v>
      </c>
      <c r="N147" s="53">
        <f t="shared" si="19"/>
        <v>0</v>
      </c>
      <c r="O147" s="53">
        <f t="shared" si="20"/>
        <v>0</v>
      </c>
      <c r="P147" s="53">
        <f t="shared" si="21"/>
        <v>0</v>
      </c>
      <c r="Q147" s="53">
        <f t="shared" si="22"/>
        <v>0</v>
      </c>
      <c r="R147" s="53">
        <f t="shared" si="26"/>
        <v>0</v>
      </c>
      <c r="S147" s="53"/>
      <c r="T147" s="53">
        <f t="shared" si="27"/>
        <v>0</v>
      </c>
      <c r="U147" s="217"/>
      <c r="V147" s="15"/>
      <c r="BE147" s="170"/>
      <c r="BF147" s="170"/>
      <c r="BG147" s="170"/>
      <c r="BH147" s="170"/>
      <c r="BI147" s="170"/>
      <c r="BJ147" s="170"/>
      <c r="BK147" s="170"/>
      <c r="BL147" s="170"/>
      <c r="BM147" s="170"/>
      <c r="BN147" s="170"/>
      <c r="BO147" s="170"/>
      <c r="BP147" s="170"/>
      <c r="BS147" s="174"/>
      <c r="BT147" s="174"/>
    </row>
    <row r="148" spans="1:72" x14ac:dyDescent="0.2">
      <c r="A148" s="242"/>
      <c r="B148" s="59">
        <v>141</v>
      </c>
      <c r="C148" s="95"/>
      <c r="D148" s="75"/>
      <c r="E148" s="62"/>
      <c r="F148" s="153"/>
      <c r="G148" s="153"/>
      <c r="H148" s="242"/>
      <c r="I148" s="63">
        <f t="shared" si="25"/>
        <v>0</v>
      </c>
      <c r="J148" s="242"/>
      <c r="K148" s="15"/>
      <c r="L148" s="15"/>
      <c r="M148" s="53">
        <f t="shared" si="18"/>
        <v>0</v>
      </c>
      <c r="N148" s="53">
        <f t="shared" si="19"/>
        <v>0</v>
      </c>
      <c r="O148" s="53">
        <f t="shared" si="20"/>
        <v>0</v>
      </c>
      <c r="P148" s="53">
        <f t="shared" si="21"/>
        <v>0</v>
      </c>
      <c r="Q148" s="53">
        <f t="shared" si="22"/>
        <v>0</v>
      </c>
      <c r="R148" s="53">
        <f t="shared" si="26"/>
        <v>0</v>
      </c>
      <c r="S148" s="53"/>
      <c r="T148" s="53">
        <f t="shared" si="27"/>
        <v>0</v>
      </c>
      <c r="U148" s="217"/>
      <c r="V148" s="15"/>
      <c r="BE148" s="170"/>
      <c r="BF148" s="170"/>
      <c r="BG148" s="170"/>
      <c r="BH148" s="170"/>
      <c r="BI148" s="170"/>
      <c r="BJ148" s="170"/>
      <c r="BK148" s="170"/>
      <c r="BL148" s="170"/>
      <c r="BM148" s="170"/>
      <c r="BN148" s="170"/>
      <c r="BO148" s="170"/>
      <c r="BP148" s="170"/>
      <c r="BS148" s="174"/>
      <c r="BT148" s="174"/>
    </row>
    <row r="149" spans="1:72" x14ac:dyDescent="0.2">
      <c r="A149" s="242"/>
      <c r="B149" s="59">
        <v>142</v>
      </c>
      <c r="C149" s="95"/>
      <c r="D149" s="75"/>
      <c r="E149" s="62"/>
      <c r="F149" s="153"/>
      <c r="G149" s="153"/>
      <c r="H149" s="242"/>
      <c r="I149" s="63">
        <f t="shared" si="25"/>
        <v>0</v>
      </c>
      <c r="J149" s="242"/>
      <c r="K149" s="15"/>
      <c r="L149" s="15"/>
      <c r="M149" s="53">
        <f t="shared" si="18"/>
        <v>0</v>
      </c>
      <c r="N149" s="53">
        <f t="shared" si="19"/>
        <v>0</v>
      </c>
      <c r="O149" s="53">
        <f t="shared" si="20"/>
        <v>0</v>
      </c>
      <c r="P149" s="53">
        <f t="shared" si="21"/>
        <v>0</v>
      </c>
      <c r="Q149" s="53">
        <f t="shared" si="22"/>
        <v>0</v>
      </c>
      <c r="R149" s="53">
        <f t="shared" si="26"/>
        <v>0</v>
      </c>
      <c r="S149" s="53"/>
      <c r="T149" s="53">
        <f t="shared" si="27"/>
        <v>0</v>
      </c>
      <c r="U149" s="217"/>
      <c r="V149" s="15"/>
      <c r="BE149" s="170"/>
      <c r="BF149" s="170"/>
      <c r="BG149" s="170"/>
      <c r="BH149" s="170"/>
      <c r="BI149" s="170"/>
      <c r="BJ149" s="170"/>
      <c r="BK149" s="170"/>
      <c r="BL149" s="170"/>
      <c r="BM149" s="170"/>
      <c r="BN149" s="170"/>
      <c r="BO149" s="170"/>
      <c r="BP149" s="170"/>
      <c r="BS149" s="174"/>
      <c r="BT149" s="174"/>
    </row>
    <row r="150" spans="1:72" x14ac:dyDescent="0.2">
      <c r="A150" s="242"/>
      <c r="B150" s="59">
        <v>143</v>
      </c>
      <c r="C150" s="95"/>
      <c r="D150" s="75"/>
      <c r="E150" s="62"/>
      <c r="F150" s="153"/>
      <c r="G150" s="153"/>
      <c r="H150" s="242"/>
      <c r="I150" s="63">
        <f t="shared" si="25"/>
        <v>0</v>
      </c>
      <c r="J150" s="242"/>
      <c r="K150" s="15"/>
      <c r="L150" s="15"/>
      <c r="M150" s="53">
        <f t="shared" si="18"/>
        <v>0</v>
      </c>
      <c r="N150" s="53">
        <f t="shared" si="19"/>
        <v>0</v>
      </c>
      <c r="O150" s="53">
        <f t="shared" si="20"/>
        <v>0</v>
      </c>
      <c r="P150" s="53">
        <f t="shared" si="21"/>
        <v>0</v>
      </c>
      <c r="Q150" s="53">
        <f t="shared" si="22"/>
        <v>0</v>
      </c>
      <c r="R150" s="53">
        <f t="shared" si="26"/>
        <v>0</v>
      </c>
      <c r="S150" s="53"/>
      <c r="T150" s="53">
        <f t="shared" si="27"/>
        <v>0</v>
      </c>
      <c r="U150" s="217"/>
      <c r="V150" s="15"/>
      <c r="BE150" s="170"/>
      <c r="BF150" s="170"/>
      <c r="BG150" s="170"/>
      <c r="BH150" s="170"/>
      <c r="BI150" s="170"/>
      <c r="BJ150" s="170"/>
      <c r="BK150" s="170"/>
      <c r="BL150" s="170"/>
      <c r="BM150" s="170"/>
      <c r="BN150" s="170"/>
      <c r="BO150" s="170"/>
      <c r="BP150" s="170"/>
      <c r="BS150" s="174"/>
      <c r="BT150" s="174"/>
    </row>
    <row r="151" spans="1:72" x14ac:dyDescent="0.2">
      <c r="A151" s="242"/>
      <c r="B151" s="59">
        <v>144</v>
      </c>
      <c r="C151" s="95"/>
      <c r="D151" s="75"/>
      <c r="E151" s="62"/>
      <c r="F151" s="153"/>
      <c r="G151" s="153"/>
      <c r="H151" s="242"/>
      <c r="I151" s="63">
        <f t="shared" si="25"/>
        <v>0</v>
      </c>
      <c r="J151" s="242"/>
      <c r="K151" s="15"/>
      <c r="L151" s="15"/>
      <c r="M151" s="53">
        <f t="shared" si="18"/>
        <v>0</v>
      </c>
      <c r="N151" s="53">
        <f t="shared" si="19"/>
        <v>0</v>
      </c>
      <c r="O151" s="53">
        <f t="shared" si="20"/>
        <v>0</v>
      </c>
      <c r="P151" s="53">
        <f t="shared" si="21"/>
        <v>0</v>
      </c>
      <c r="Q151" s="53">
        <f t="shared" si="22"/>
        <v>0</v>
      </c>
      <c r="R151" s="53">
        <f t="shared" si="26"/>
        <v>0</v>
      </c>
      <c r="S151" s="53"/>
      <c r="T151" s="53">
        <f t="shared" si="27"/>
        <v>0</v>
      </c>
      <c r="U151" s="217"/>
      <c r="V151" s="15"/>
      <c r="BE151" s="170"/>
      <c r="BF151" s="170"/>
      <c r="BG151" s="170"/>
      <c r="BH151" s="170"/>
      <c r="BI151" s="170"/>
      <c r="BJ151" s="170"/>
      <c r="BK151" s="170"/>
      <c r="BL151" s="170"/>
      <c r="BM151" s="170"/>
      <c r="BN151" s="170"/>
      <c r="BO151" s="170"/>
      <c r="BP151" s="170"/>
      <c r="BS151" s="174"/>
      <c r="BT151" s="174"/>
    </row>
    <row r="152" spans="1:72" x14ac:dyDescent="0.2">
      <c r="A152" s="242"/>
      <c r="B152" s="59">
        <v>145</v>
      </c>
      <c r="C152" s="95"/>
      <c r="D152" s="75"/>
      <c r="E152" s="62"/>
      <c r="F152" s="153"/>
      <c r="G152" s="153"/>
      <c r="H152" s="242"/>
      <c r="I152" s="63">
        <f t="shared" si="25"/>
        <v>0</v>
      </c>
      <c r="J152" s="242"/>
      <c r="K152" s="15"/>
      <c r="L152" s="15"/>
      <c r="M152" s="53">
        <f t="shared" si="18"/>
        <v>0</v>
      </c>
      <c r="N152" s="53">
        <f t="shared" si="19"/>
        <v>0</v>
      </c>
      <c r="O152" s="53">
        <f t="shared" si="20"/>
        <v>0</v>
      </c>
      <c r="P152" s="53">
        <f t="shared" si="21"/>
        <v>0</v>
      </c>
      <c r="Q152" s="53">
        <f t="shared" si="22"/>
        <v>0</v>
      </c>
      <c r="R152" s="53">
        <f t="shared" si="26"/>
        <v>0</v>
      </c>
      <c r="S152" s="53"/>
      <c r="T152" s="53">
        <f t="shared" si="27"/>
        <v>0</v>
      </c>
      <c r="U152" s="217"/>
      <c r="V152" s="15"/>
      <c r="BE152" s="170"/>
      <c r="BF152" s="170"/>
      <c r="BG152" s="170"/>
      <c r="BH152" s="170"/>
      <c r="BI152" s="170"/>
      <c r="BJ152" s="170"/>
      <c r="BK152" s="170"/>
      <c r="BL152" s="170"/>
      <c r="BM152" s="170"/>
      <c r="BN152" s="170"/>
      <c r="BO152" s="170"/>
      <c r="BP152" s="170"/>
      <c r="BS152" s="174"/>
      <c r="BT152" s="174"/>
    </row>
    <row r="153" spans="1:72" x14ac:dyDescent="0.2">
      <c r="A153" s="242"/>
      <c r="B153" s="59">
        <v>146</v>
      </c>
      <c r="C153" s="95"/>
      <c r="D153" s="75"/>
      <c r="E153" s="62"/>
      <c r="F153" s="153"/>
      <c r="G153" s="153"/>
      <c r="H153" s="242"/>
      <c r="I153" s="63">
        <f t="shared" si="25"/>
        <v>0</v>
      </c>
      <c r="J153" s="242"/>
      <c r="K153" s="15"/>
      <c r="L153" s="15"/>
      <c r="M153" s="53">
        <f t="shared" si="18"/>
        <v>0</v>
      </c>
      <c r="N153" s="53">
        <f t="shared" si="19"/>
        <v>0</v>
      </c>
      <c r="O153" s="53">
        <f t="shared" si="20"/>
        <v>0</v>
      </c>
      <c r="P153" s="53">
        <f t="shared" si="21"/>
        <v>0</v>
      </c>
      <c r="Q153" s="53">
        <f t="shared" si="22"/>
        <v>0</v>
      </c>
      <c r="R153" s="53">
        <f t="shared" si="26"/>
        <v>0</v>
      </c>
      <c r="S153" s="53"/>
      <c r="T153" s="53">
        <f t="shared" si="27"/>
        <v>0</v>
      </c>
      <c r="U153" s="217"/>
      <c r="V153" s="15"/>
      <c r="BE153" s="170"/>
      <c r="BF153" s="170"/>
      <c r="BG153" s="170"/>
      <c r="BH153" s="170"/>
      <c r="BI153" s="170"/>
      <c r="BJ153" s="170"/>
      <c r="BK153" s="170"/>
      <c r="BL153" s="170"/>
      <c r="BM153" s="170"/>
      <c r="BN153" s="170"/>
      <c r="BO153" s="170"/>
      <c r="BP153" s="170"/>
      <c r="BS153" s="174"/>
      <c r="BT153" s="174"/>
    </row>
    <row r="154" spans="1:72" x14ac:dyDescent="0.2">
      <c r="A154" s="242"/>
      <c r="B154" s="59">
        <v>147</v>
      </c>
      <c r="C154" s="95"/>
      <c r="D154" s="75"/>
      <c r="E154" s="62"/>
      <c r="F154" s="153"/>
      <c r="G154" s="153"/>
      <c r="H154" s="242"/>
      <c r="I154" s="63">
        <f t="shared" si="25"/>
        <v>0</v>
      </c>
      <c r="J154" s="242"/>
      <c r="K154" s="15"/>
      <c r="L154" s="15"/>
      <c r="M154" s="53">
        <f t="shared" si="18"/>
        <v>0</v>
      </c>
      <c r="N154" s="53">
        <f t="shared" si="19"/>
        <v>0</v>
      </c>
      <c r="O154" s="53">
        <f t="shared" si="20"/>
        <v>0</v>
      </c>
      <c r="P154" s="53">
        <f t="shared" si="21"/>
        <v>0</v>
      </c>
      <c r="Q154" s="53">
        <f t="shared" si="22"/>
        <v>0</v>
      </c>
      <c r="R154" s="53">
        <f t="shared" si="26"/>
        <v>0</v>
      </c>
      <c r="S154" s="53"/>
      <c r="T154" s="53">
        <f t="shared" si="27"/>
        <v>0</v>
      </c>
      <c r="U154" s="217"/>
      <c r="V154" s="15"/>
      <c r="BE154" s="170"/>
      <c r="BF154" s="170"/>
      <c r="BG154" s="170"/>
      <c r="BH154" s="170"/>
      <c r="BI154" s="170"/>
      <c r="BJ154" s="170"/>
      <c r="BK154" s="170"/>
      <c r="BL154" s="170"/>
      <c r="BM154" s="170"/>
      <c r="BN154" s="170"/>
      <c r="BO154" s="170"/>
      <c r="BP154" s="170"/>
      <c r="BS154" s="174"/>
      <c r="BT154" s="174"/>
    </row>
    <row r="155" spans="1:72" x14ac:dyDescent="0.2">
      <c r="A155" s="242"/>
      <c r="B155" s="59">
        <v>148</v>
      </c>
      <c r="C155" s="95"/>
      <c r="D155" s="75"/>
      <c r="E155" s="62"/>
      <c r="F155" s="153"/>
      <c r="G155" s="153"/>
      <c r="H155" s="242"/>
      <c r="I155" s="63">
        <f t="shared" si="25"/>
        <v>0</v>
      </c>
      <c r="J155" s="242"/>
      <c r="K155" s="15"/>
      <c r="L155" s="15"/>
      <c r="M155" s="53">
        <f t="shared" si="18"/>
        <v>0</v>
      </c>
      <c r="N155" s="53">
        <f t="shared" si="19"/>
        <v>0</v>
      </c>
      <c r="O155" s="53">
        <f t="shared" si="20"/>
        <v>0</v>
      </c>
      <c r="P155" s="53">
        <f t="shared" si="21"/>
        <v>0</v>
      </c>
      <c r="Q155" s="53">
        <f t="shared" si="22"/>
        <v>0</v>
      </c>
      <c r="R155" s="53">
        <f t="shared" si="26"/>
        <v>0</v>
      </c>
      <c r="S155" s="53"/>
      <c r="T155" s="53">
        <f t="shared" si="27"/>
        <v>0</v>
      </c>
      <c r="U155" s="217"/>
      <c r="V155" s="15"/>
      <c r="BE155" s="170"/>
      <c r="BF155" s="170"/>
      <c r="BG155" s="170"/>
      <c r="BH155" s="170"/>
      <c r="BI155" s="170"/>
      <c r="BJ155" s="170"/>
      <c r="BK155" s="170"/>
      <c r="BL155" s="170"/>
      <c r="BM155" s="170"/>
      <c r="BN155" s="170"/>
      <c r="BO155" s="170"/>
      <c r="BP155" s="170"/>
      <c r="BS155" s="174"/>
      <c r="BT155" s="174"/>
    </row>
    <row r="156" spans="1:72" x14ac:dyDescent="0.2">
      <c r="A156" s="242"/>
      <c r="B156" s="59">
        <v>149</v>
      </c>
      <c r="C156" s="95"/>
      <c r="D156" s="75"/>
      <c r="E156" s="62"/>
      <c r="F156" s="153"/>
      <c r="G156" s="153"/>
      <c r="H156" s="242"/>
      <c r="I156" s="63">
        <f t="shared" si="25"/>
        <v>0</v>
      </c>
      <c r="J156" s="242"/>
      <c r="K156" s="15"/>
      <c r="L156" s="15"/>
      <c r="M156" s="53">
        <f t="shared" si="18"/>
        <v>0</v>
      </c>
      <c r="N156" s="53">
        <f t="shared" si="19"/>
        <v>0</v>
      </c>
      <c r="O156" s="53">
        <f t="shared" si="20"/>
        <v>0</v>
      </c>
      <c r="P156" s="53">
        <f t="shared" si="21"/>
        <v>0</v>
      </c>
      <c r="Q156" s="53">
        <f t="shared" si="22"/>
        <v>0</v>
      </c>
      <c r="R156" s="53">
        <f t="shared" si="26"/>
        <v>0</v>
      </c>
      <c r="S156" s="53"/>
      <c r="T156" s="53">
        <f t="shared" si="27"/>
        <v>0</v>
      </c>
      <c r="U156" s="217"/>
      <c r="V156" s="15"/>
      <c r="BE156" s="170"/>
      <c r="BF156" s="170"/>
      <c r="BG156" s="170"/>
      <c r="BH156" s="170"/>
      <c r="BI156" s="170"/>
      <c r="BJ156" s="170"/>
      <c r="BK156" s="170"/>
      <c r="BL156" s="170"/>
      <c r="BM156" s="170"/>
      <c r="BN156" s="170"/>
      <c r="BO156" s="170"/>
      <c r="BP156" s="170"/>
      <c r="BS156" s="174"/>
      <c r="BT156" s="174"/>
    </row>
    <row r="157" spans="1:72" x14ac:dyDescent="0.2">
      <c r="A157" s="281"/>
      <c r="B157" s="59">
        <v>150</v>
      </c>
      <c r="C157" s="95"/>
      <c r="D157" s="75"/>
      <c r="E157" s="62"/>
      <c r="F157" s="153"/>
      <c r="G157" s="153"/>
      <c r="H157" s="281"/>
      <c r="I157" s="63">
        <f t="shared" ref="I157:I220" si="28">T157</f>
        <v>0</v>
      </c>
      <c r="J157" s="281"/>
      <c r="K157" s="15"/>
      <c r="L157" s="15"/>
      <c r="M157" s="53">
        <f t="shared" si="18"/>
        <v>0</v>
      </c>
      <c r="N157" s="53">
        <f t="shared" si="19"/>
        <v>0</v>
      </c>
      <c r="O157" s="53">
        <f t="shared" si="20"/>
        <v>0</v>
      </c>
      <c r="P157" s="53">
        <f t="shared" si="21"/>
        <v>0</v>
      </c>
      <c r="Q157" s="53">
        <f t="shared" si="22"/>
        <v>0</v>
      </c>
      <c r="R157" s="53">
        <f t="shared" ref="R157:R220" si="29">IF($C157=0,0,IF($D157=0,0,IF($E157=0,0,IF($G157=$V$14,10*Q157,IF($G157=$V$15,10*Q157,0)))))</f>
        <v>0</v>
      </c>
      <c r="S157" s="53"/>
      <c r="T157" s="53">
        <f t="shared" ref="T157:T220" si="30">IF($C157=0,0,IF($D157=0,0,IF($E157=0,0,SUM(M157,N157,O157,P157,R157))))</f>
        <v>0</v>
      </c>
      <c r="U157" s="217"/>
      <c r="V157" s="15"/>
      <c r="BE157" s="170"/>
      <c r="BF157" s="170"/>
      <c r="BG157" s="170"/>
      <c r="BH157" s="170"/>
      <c r="BI157" s="170"/>
      <c r="BJ157" s="170"/>
      <c r="BK157" s="170"/>
      <c r="BL157" s="170"/>
      <c r="BM157" s="170"/>
      <c r="BN157" s="170"/>
      <c r="BO157" s="170"/>
      <c r="BP157" s="170"/>
      <c r="BS157" s="174"/>
      <c r="BT157" s="174"/>
    </row>
    <row r="158" spans="1:72" x14ac:dyDescent="0.2">
      <c r="A158" s="281"/>
      <c r="B158" s="59">
        <v>151</v>
      </c>
      <c r="C158" s="95"/>
      <c r="D158" s="75"/>
      <c r="E158" s="62"/>
      <c r="F158" s="153"/>
      <c r="G158" s="153"/>
      <c r="H158" s="281"/>
      <c r="I158" s="63">
        <f t="shared" si="28"/>
        <v>0</v>
      </c>
      <c r="J158" s="281"/>
      <c r="K158" s="15"/>
      <c r="L158" s="15"/>
      <c r="M158" s="53">
        <f t="shared" si="18"/>
        <v>0</v>
      </c>
      <c r="N158" s="53">
        <f t="shared" si="19"/>
        <v>0</v>
      </c>
      <c r="O158" s="53">
        <f t="shared" si="20"/>
        <v>0</v>
      </c>
      <c r="P158" s="53">
        <f t="shared" si="21"/>
        <v>0</v>
      </c>
      <c r="Q158" s="53">
        <f t="shared" si="22"/>
        <v>0</v>
      </c>
      <c r="R158" s="53">
        <f t="shared" si="29"/>
        <v>0</v>
      </c>
      <c r="S158" s="53"/>
      <c r="T158" s="53">
        <f t="shared" si="30"/>
        <v>0</v>
      </c>
      <c r="U158" s="217"/>
      <c r="V158" s="15"/>
      <c r="BE158" s="170"/>
      <c r="BF158" s="170"/>
      <c r="BG158" s="170"/>
      <c r="BH158" s="170"/>
      <c r="BI158" s="170"/>
      <c r="BJ158" s="170"/>
      <c r="BK158" s="170"/>
      <c r="BL158" s="170"/>
      <c r="BM158" s="170"/>
      <c r="BN158" s="170"/>
      <c r="BO158" s="170"/>
      <c r="BP158" s="170"/>
      <c r="BS158" s="174"/>
      <c r="BT158" s="174"/>
    </row>
    <row r="159" spans="1:72" x14ac:dyDescent="0.2">
      <c r="A159" s="281"/>
      <c r="B159" s="59">
        <v>152</v>
      </c>
      <c r="C159" s="95"/>
      <c r="D159" s="75"/>
      <c r="E159" s="62"/>
      <c r="F159" s="153"/>
      <c r="G159" s="153"/>
      <c r="H159" s="281"/>
      <c r="I159" s="63">
        <f t="shared" si="28"/>
        <v>0</v>
      </c>
      <c r="J159" s="281"/>
      <c r="K159" s="15"/>
      <c r="L159" s="15"/>
      <c r="M159" s="53">
        <f t="shared" si="18"/>
        <v>0</v>
      </c>
      <c r="N159" s="53">
        <f t="shared" si="19"/>
        <v>0</v>
      </c>
      <c r="O159" s="53">
        <f t="shared" si="20"/>
        <v>0</v>
      </c>
      <c r="P159" s="53">
        <f t="shared" si="21"/>
        <v>0</v>
      </c>
      <c r="Q159" s="53">
        <f t="shared" si="22"/>
        <v>0</v>
      </c>
      <c r="R159" s="53">
        <f t="shared" si="29"/>
        <v>0</v>
      </c>
      <c r="S159" s="53"/>
      <c r="T159" s="53">
        <f t="shared" si="30"/>
        <v>0</v>
      </c>
      <c r="U159" s="217"/>
      <c r="V159" s="15"/>
      <c r="BE159" s="170"/>
      <c r="BF159" s="170"/>
      <c r="BG159" s="170"/>
      <c r="BH159" s="170"/>
      <c r="BI159" s="170"/>
      <c r="BJ159" s="170"/>
      <c r="BK159" s="170"/>
      <c r="BL159" s="170"/>
      <c r="BM159" s="170"/>
      <c r="BN159" s="170"/>
      <c r="BO159" s="170"/>
      <c r="BP159" s="170"/>
      <c r="BS159" s="174"/>
      <c r="BT159" s="174"/>
    </row>
    <row r="160" spans="1:72" x14ac:dyDescent="0.2">
      <c r="A160" s="281"/>
      <c r="B160" s="59">
        <v>153</v>
      </c>
      <c r="C160" s="95"/>
      <c r="D160" s="75"/>
      <c r="E160" s="62"/>
      <c r="F160" s="153"/>
      <c r="G160" s="153"/>
      <c r="H160" s="281"/>
      <c r="I160" s="63">
        <f t="shared" si="28"/>
        <v>0</v>
      </c>
      <c r="J160" s="281"/>
      <c r="K160" s="15"/>
      <c r="L160" s="15"/>
      <c r="M160" s="53">
        <f t="shared" si="18"/>
        <v>0</v>
      </c>
      <c r="N160" s="53">
        <f t="shared" si="19"/>
        <v>0</v>
      </c>
      <c r="O160" s="53">
        <f t="shared" si="20"/>
        <v>0</v>
      </c>
      <c r="P160" s="53">
        <f t="shared" si="21"/>
        <v>0</v>
      </c>
      <c r="Q160" s="53">
        <f t="shared" si="22"/>
        <v>0</v>
      </c>
      <c r="R160" s="53">
        <f t="shared" si="29"/>
        <v>0</v>
      </c>
      <c r="S160" s="53"/>
      <c r="T160" s="53">
        <f t="shared" si="30"/>
        <v>0</v>
      </c>
      <c r="U160" s="217"/>
      <c r="V160" s="15"/>
      <c r="BE160" s="170"/>
      <c r="BF160" s="170"/>
      <c r="BG160" s="170"/>
      <c r="BH160" s="170"/>
      <c r="BI160" s="170"/>
      <c r="BJ160" s="170"/>
      <c r="BK160" s="170"/>
      <c r="BL160" s="170"/>
      <c r="BM160" s="170"/>
      <c r="BN160" s="170"/>
      <c r="BO160" s="170"/>
      <c r="BP160" s="170"/>
      <c r="BS160" s="174"/>
      <c r="BT160" s="174"/>
    </row>
    <row r="161" spans="1:72" x14ac:dyDescent="0.2">
      <c r="A161" s="281"/>
      <c r="B161" s="59">
        <v>154</v>
      </c>
      <c r="C161" s="95"/>
      <c r="D161" s="75"/>
      <c r="E161" s="62"/>
      <c r="F161" s="153"/>
      <c r="G161" s="153"/>
      <c r="H161" s="281"/>
      <c r="I161" s="63">
        <f t="shared" si="28"/>
        <v>0</v>
      </c>
      <c r="J161" s="281"/>
      <c r="K161" s="15"/>
      <c r="L161" s="15"/>
      <c r="M161" s="53">
        <f t="shared" si="18"/>
        <v>0</v>
      </c>
      <c r="N161" s="53">
        <f t="shared" si="19"/>
        <v>0</v>
      </c>
      <c r="O161" s="53">
        <f t="shared" si="20"/>
        <v>0</v>
      </c>
      <c r="P161" s="53">
        <f t="shared" si="21"/>
        <v>0</v>
      </c>
      <c r="Q161" s="53">
        <f t="shared" si="22"/>
        <v>0</v>
      </c>
      <c r="R161" s="53">
        <f t="shared" si="29"/>
        <v>0</v>
      </c>
      <c r="S161" s="53"/>
      <c r="T161" s="53">
        <f t="shared" si="30"/>
        <v>0</v>
      </c>
      <c r="U161" s="217"/>
      <c r="V161" s="15"/>
      <c r="BE161" s="170"/>
      <c r="BF161" s="170"/>
      <c r="BG161" s="170"/>
      <c r="BH161" s="170"/>
      <c r="BI161" s="170"/>
      <c r="BJ161" s="170"/>
      <c r="BK161" s="170"/>
      <c r="BL161" s="170"/>
      <c r="BM161" s="170"/>
      <c r="BN161" s="170"/>
      <c r="BO161" s="170"/>
      <c r="BP161" s="170"/>
      <c r="BS161" s="174"/>
      <c r="BT161" s="174"/>
    </row>
    <row r="162" spans="1:72" x14ac:dyDescent="0.2">
      <c r="A162" s="281"/>
      <c r="B162" s="59">
        <v>155</v>
      </c>
      <c r="C162" s="95"/>
      <c r="D162" s="75"/>
      <c r="E162" s="62"/>
      <c r="F162" s="153"/>
      <c r="G162" s="153"/>
      <c r="H162" s="281"/>
      <c r="I162" s="63">
        <f t="shared" si="28"/>
        <v>0</v>
      </c>
      <c r="J162" s="281"/>
      <c r="K162" s="15"/>
      <c r="L162" s="15"/>
      <c r="M162" s="53">
        <f t="shared" si="18"/>
        <v>0</v>
      </c>
      <c r="N162" s="53">
        <f t="shared" si="19"/>
        <v>0</v>
      </c>
      <c r="O162" s="53">
        <f t="shared" si="20"/>
        <v>0</v>
      </c>
      <c r="P162" s="53">
        <f t="shared" si="21"/>
        <v>0</v>
      </c>
      <c r="Q162" s="53">
        <f t="shared" si="22"/>
        <v>0</v>
      </c>
      <c r="R162" s="53">
        <f t="shared" si="29"/>
        <v>0</v>
      </c>
      <c r="S162" s="53"/>
      <c r="T162" s="53">
        <f t="shared" si="30"/>
        <v>0</v>
      </c>
      <c r="U162" s="217"/>
      <c r="V162" s="15"/>
      <c r="BE162" s="170"/>
      <c r="BF162" s="170"/>
      <c r="BG162" s="170"/>
      <c r="BH162" s="170"/>
      <c r="BI162" s="170"/>
      <c r="BJ162" s="170"/>
      <c r="BK162" s="170"/>
      <c r="BL162" s="170"/>
      <c r="BM162" s="170"/>
      <c r="BN162" s="170"/>
      <c r="BO162" s="170"/>
      <c r="BP162" s="170"/>
      <c r="BS162" s="174"/>
      <c r="BT162" s="174"/>
    </row>
    <row r="163" spans="1:72" x14ac:dyDescent="0.2">
      <c r="A163" s="281"/>
      <c r="B163" s="59">
        <v>156</v>
      </c>
      <c r="C163" s="95"/>
      <c r="D163" s="75"/>
      <c r="E163" s="62"/>
      <c r="F163" s="153"/>
      <c r="G163" s="153"/>
      <c r="H163" s="281"/>
      <c r="I163" s="63">
        <f t="shared" si="28"/>
        <v>0</v>
      </c>
      <c r="J163" s="281"/>
      <c r="K163" s="15"/>
      <c r="L163" s="15"/>
      <c r="M163" s="53">
        <f t="shared" si="18"/>
        <v>0</v>
      </c>
      <c r="N163" s="53">
        <f t="shared" si="19"/>
        <v>0</v>
      </c>
      <c r="O163" s="53">
        <f t="shared" si="20"/>
        <v>0</v>
      </c>
      <c r="P163" s="53">
        <f t="shared" si="21"/>
        <v>0</v>
      </c>
      <c r="Q163" s="53">
        <f t="shared" si="22"/>
        <v>0</v>
      </c>
      <c r="R163" s="53">
        <f t="shared" si="29"/>
        <v>0</v>
      </c>
      <c r="S163" s="53"/>
      <c r="T163" s="53">
        <f t="shared" si="30"/>
        <v>0</v>
      </c>
      <c r="U163" s="217"/>
      <c r="V163" s="15"/>
      <c r="BE163" s="170"/>
      <c r="BF163" s="170"/>
      <c r="BG163" s="170"/>
      <c r="BH163" s="170"/>
      <c r="BI163" s="170"/>
      <c r="BJ163" s="170"/>
      <c r="BK163" s="170"/>
      <c r="BL163" s="170"/>
      <c r="BM163" s="170"/>
      <c r="BN163" s="170"/>
      <c r="BO163" s="170"/>
      <c r="BP163" s="170"/>
      <c r="BS163" s="174"/>
      <c r="BT163" s="174"/>
    </row>
    <row r="164" spans="1:72" x14ac:dyDescent="0.2">
      <c r="A164" s="281"/>
      <c r="B164" s="59">
        <v>157</v>
      </c>
      <c r="C164" s="95"/>
      <c r="D164" s="75"/>
      <c r="E164" s="62"/>
      <c r="F164" s="153"/>
      <c r="G164" s="153"/>
      <c r="H164" s="281"/>
      <c r="I164" s="63">
        <f t="shared" si="28"/>
        <v>0</v>
      </c>
      <c r="J164" s="281"/>
      <c r="K164" s="15"/>
      <c r="L164" s="15"/>
      <c r="M164" s="53">
        <f t="shared" si="18"/>
        <v>0</v>
      </c>
      <c r="N164" s="53">
        <f t="shared" si="19"/>
        <v>0</v>
      </c>
      <c r="O164" s="53">
        <f t="shared" si="20"/>
        <v>0</v>
      </c>
      <c r="P164" s="53">
        <f t="shared" si="21"/>
        <v>0</v>
      </c>
      <c r="Q164" s="53">
        <f t="shared" si="22"/>
        <v>0</v>
      </c>
      <c r="R164" s="53">
        <f t="shared" si="29"/>
        <v>0</v>
      </c>
      <c r="S164" s="53"/>
      <c r="T164" s="53">
        <f t="shared" si="30"/>
        <v>0</v>
      </c>
      <c r="U164" s="217"/>
      <c r="V164" s="15"/>
      <c r="BE164" s="170"/>
      <c r="BF164" s="170"/>
      <c r="BG164" s="170"/>
      <c r="BH164" s="170"/>
      <c r="BI164" s="170"/>
      <c r="BJ164" s="170"/>
      <c r="BK164" s="170"/>
      <c r="BL164" s="170"/>
      <c r="BM164" s="170"/>
      <c r="BN164" s="170"/>
      <c r="BO164" s="170"/>
      <c r="BP164" s="170"/>
      <c r="BS164" s="174"/>
      <c r="BT164" s="174"/>
    </row>
    <row r="165" spans="1:72" x14ac:dyDescent="0.2">
      <c r="A165" s="281"/>
      <c r="B165" s="59">
        <v>158</v>
      </c>
      <c r="C165" s="95"/>
      <c r="D165" s="75"/>
      <c r="E165" s="62"/>
      <c r="F165" s="153"/>
      <c r="G165" s="153"/>
      <c r="H165" s="281"/>
      <c r="I165" s="63">
        <f t="shared" si="28"/>
        <v>0</v>
      </c>
      <c r="J165" s="281"/>
      <c r="K165" s="15"/>
      <c r="L165" s="15"/>
      <c r="M165" s="53">
        <f t="shared" si="18"/>
        <v>0</v>
      </c>
      <c r="N165" s="53">
        <f t="shared" si="19"/>
        <v>0</v>
      </c>
      <c r="O165" s="53">
        <f t="shared" si="20"/>
        <v>0</v>
      </c>
      <c r="P165" s="53">
        <f t="shared" si="21"/>
        <v>0</v>
      </c>
      <c r="Q165" s="53">
        <f t="shared" si="22"/>
        <v>0</v>
      </c>
      <c r="R165" s="53">
        <f t="shared" si="29"/>
        <v>0</v>
      </c>
      <c r="S165" s="53"/>
      <c r="T165" s="53">
        <f t="shared" si="30"/>
        <v>0</v>
      </c>
      <c r="U165" s="217"/>
      <c r="V165" s="15"/>
      <c r="BE165" s="170"/>
      <c r="BF165" s="170"/>
      <c r="BG165" s="170"/>
      <c r="BH165" s="170"/>
      <c r="BI165" s="170"/>
      <c r="BJ165" s="170"/>
      <c r="BK165" s="170"/>
      <c r="BL165" s="170"/>
      <c r="BM165" s="170"/>
      <c r="BN165" s="170"/>
      <c r="BO165" s="170"/>
      <c r="BP165" s="170"/>
      <c r="BS165" s="174"/>
      <c r="BT165" s="174"/>
    </row>
    <row r="166" spans="1:72" x14ac:dyDescent="0.2">
      <c r="A166" s="281"/>
      <c r="B166" s="59">
        <v>159</v>
      </c>
      <c r="C166" s="95"/>
      <c r="D166" s="75"/>
      <c r="E166" s="62"/>
      <c r="F166" s="153"/>
      <c r="G166" s="153"/>
      <c r="H166" s="281"/>
      <c r="I166" s="63">
        <f t="shared" si="28"/>
        <v>0</v>
      </c>
      <c r="J166" s="281"/>
      <c r="K166" s="15"/>
      <c r="L166" s="15"/>
      <c r="M166" s="53">
        <f t="shared" si="18"/>
        <v>0</v>
      </c>
      <c r="N166" s="53">
        <f t="shared" si="19"/>
        <v>0</v>
      </c>
      <c r="O166" s="53">
        <f t="shared" si="20"/>
        <v>0</v>
      </c>
      <c r="P166" s="53">
        <f t="shared" si="21"/>
        <v>0</v>
      </c>
      <c r="Q166" s="53">
        <f t="shared" si="22"/>
        <v>0</v>
      </c>
      <c r="R166" s="53">
        <f t="shared" si="29"/>
        <v>0</v>
      </c>
      <c r="S166" s="53"/>
      <c r="T166" s="53">
        <f t="shared" si="30"/>
        <v>0</v>
      </c>
      <c r="U166" s="217"/>
      <c r="V166" s="15"/>
      <c r="BE166" s="170"/>
      <c r="BF166" s="170"/>
      <c r="BG166" s="170"/>
      <c r="BH166" s="170"/>
      <c r="BI166" s="170"/>
      <c r="BJ166" s="170"/>
      <c r="BK166" s="170"/>
      <c r="BL166" s="170"/>
      <c r="BM166" s="170"/>
      <c r="BN166" s="170"/>
      <c r="BO166" s="170"/>
      <c r="BP166" s="170"/>
      <c r="BS166" s="174"/>
      <c r="BT166" s="174"/>
    </row>
    <row r="167" spans="1:72" x14ac:dyDescent="0.2">
      <c r="A167" s="281"/>
      <c r="B167" s="59">
        <v>160</v>
      </c>
      <c r="C167" s="95"/>
      <c r="D167" s="75"/>
      <c r="E167" s="62"/>
      <c r="F167" s="153"/>
      <c r="G167" s="153"/>
      <c r="H167" s="281"/>
      <c r="I167" s="63">
        <f t="shared" si="28"/>
        <v>0</v>
      </c>
      <c r="J167" s="281"/>
      <c r="K167" s="15"/>
      <c r="L167" s="15"/>
      <c r="M167" s="53">
        <f t="shared" si="18"/>
        <v>0</v>
      </c>
      <c r="N167" s="53">
        <f t="shared" si="19"/>
        <v>0</v>
      </c>
      <c r="O167" s="53">
        <f t="shared" si="20"/>
        <v>0</v>
      </c>
      <c r="P167" s="53">
        <f t="shared" si="21"/>
        <v>0</v>
      </c>
      <c r="Q167" s="53">
        <f t="shared" si="22"/>
        <v>0</v>
      </c>
      <c r="R167" s="53">
        <f t="shared" si="29"/>
        <v>0</v>
      </c>
      <c r="S167" s="53"/>
      <c r="T167" s="53">
        <f t="shared" si="30"/>
        <v>0</v>
      </c>
      <c r="U167" s="217"/>
      <c r="V167" s="15"/>
      <c r="BE167" s="170"/>
      <c r="BF167" s="170"/>
      <c r="BG167" s="170"/>
      <c r="BH167" s="170"/>
      <c r="BI167" s="170"/>
      <c r="BJ167" s="170"/>
      <c r="BK167" s="170"/>
      <c r="BL167" s="170"/>
      <c r="BM167" s="170"/>
      <c r="BN167" s="170"/>
      <c r="BO167" s="170"/>
      <c r="BP167" s="170"/>
      <c r="BS167" s="174"/>
      <c r="BT167" s="174"/>
    </row>
    <row r="168" spans="1:72" x14ac:dyDescent="0.2">
      <c r="A168" s="281"/>
      <c r="B168" s="59">
        <v>161</v>
      </c>
      <c r="C168" s="95"/>
      <c r="D168" s="75"/>
      <c r="E168" s="62"/>
      <c r="F168" s="153"/>
      <c r="G168" s="153"/>
      <c r="H168" s="281"/>
      <c r="I168" s="63">
        <f t="shared" si="28"/>
        <v>0</v>
      </c>
      <c r="J168" s="281"/>
      <c r="K168" s="15"/>
      <c r="L168" s="15"/>
      <c r="M168" s="53">
        <f t="shared" si="18"/>
        <v>0</v>
      </c>
      <c r="N168" s="53">
        <f t="shared" si="19"/>
        <v>0</v>
      </c>
      <c r="O168" s="53">
        <f t="shared" si="20"/>
        <v>0</v>
      </c>
      <c r="P168" s="53">
        <f t="shared" si="21"/>
        <v>0</v>
      </c>
      <c r="Q168" s="53">
        <f t="shared" si="22"/>
        <v>0</v>
      </c>
      <c r="R168" s="53">
        <f t="shared" si="29"/>
        <v>0</v>
      </c>
      <c r="S168" s="53"/>
      <c r="T168" s="53">
        <f t="shared" si="30"/>
        <v>0</v>
      </c>
      <c r="U168" s="217"/>
      <c r="V168" s="15"/>
      <c r="BE168" s="170"/>
      <c r="BF168" s="170"/>
      <c r="BG168" s="170"/>
      <c r="BH168" s="170"/>
      <c r="BI168" s="170"/>
      <c r="BJ168" s="170"/>
      <c r="BK168" s="170"/>
      <c r="BL168" s="170"/>
      <c r="BM168" s="170"/>
      <c r="BN168" s="170"/>
      <c r="BO168" s="170"/>
      <c r="BP168" s="170"/>
      <c r="BS168" s="174"/>
      <c r="BT168" s="174"/>
    </row>
    <row r="169" spans="1:72" x14ac:dyDescent="0.2">
      <c r="A169" s="281"/>
      <c r="B169" s="59">
        <v>162</v>
      </c>
      <c r="C169" s="95"/>
      <c r="D169" s="75"/>
      <c r="E169" s="62"/>
      <c r="F169" s="153"/>
      <c r="G169" s="153"/>
      <c r="H169" s="281"/>
      <c r="I169" s="63">
        <f t="shared" si="28"/>
        <v>0</v>
      </c>
      <c r="J169" s="281"/>
      <c r="K169" s="15"/>
      <c r="L169" s="15"/>
      <c r="M169" s="53">
        <f t="shared" si="18"/>
        <v>0</v>
      </c>
      <c r="N169" s="53">
        <f t="shared" si="19"/>
        <v>0</v>
      </c>
      <c r="O169" s="53">
        <f t="shared" si="20"/>
        <v>0</v>
      </c>
      <c r="P169" s="53">
        <f t="shared" si="21"/>
        <v>0</v>
      </c>
      <c r="Q169" s="53">
        <f t="shared" si="22"/>
        <v>0</v>
      </c>
      <c r="R169" s="53">
        <f t="shared" si="29"/>
        <v>0</v>
      </c>
      <c r="S169" s="53"/>
      <c r="T169" s="53">
        <f t="shared" si="30"/>
        <v>0</v>
      </c>
      <c r="U169" s="217"/>
      <c r="V169" s="15"/>
      <c r="BE169" s="170"/>
      <c r="BF169" s="170"/>
      <c r="BG169" s="170"/>
      <c r="BH169" s="170"/>
      <c r="BI169" s="170"/>
      <c r="BJ169" s="170"/>
      <c r="BK169" s="170"/>
      <c r="BL169" s="170"/>
      <c r="BM169" s="170"/>
      <c r="BN169" s="170"/>
      <c r="BO169" s="170"/>
      <c r="BP169" s="170"/>
      <c r="BS169" s="174"/>
      <c r="BT169" s="174"/>
    </row>
    <row r="170" spans="1:72" x14ac:dyDescent="0.2">
      <c r="A170" s="281"/>
      <c r="B170" s="59">
        <v>163</v>
      </c>
      <c r="C170" s="95"/>
      <c r="D170" s="75"/>
      <c r="E170" s="62"/>
      <c r="F170" s="153"/>
      <c r="G170" s="153"/>
      <c r="H170" s="281"/>
      <c r="I170" s="63">
        <f t="shared" si="28"/>
        <v>0</v>
      </c>
      <c r="J170" s="281"/>
      <c r="K170" s="15"/>
      <c r="L170" s="15"/>
      <c r="M170" s="53">
        <f t="shared" si="18"/>
        <v>0</v>
      </c>
      <c r="N170" s="53">
        <f t="shared" si="19"/>
        <v>0</v>
      </c>
      <c r="O170" s="53">
        <f t="shared" si="20"/>
        <v>0</v>
      </c>
      <c r="P170" s="53">
        <f t="shared" si="21"/>
        <v>0</v>
      </c>
      <c r="Q170" s="53">
        <f t="shared" si="22"/>
        <v>0</v>
      </c>
      <c r="R170" s="53">
        <f t="shared" si="29"/>
        <v>0</v>
      </c>
      <c r="S170" s="53"/>
      <c r="T170" s="53">
        <f t="shared" si="30"/>
        <v>0</v>
      </c>
      <c r="U170" s="217"/>
      <c r="V170" s="15"/>
      <c r="BE170" s="170"/>
      <c r="BF170" s="170"/>
      <c r="BG170" s="170"/>
      <c r="BH170" s="170"/>
      <c r="BI170" s="170"/>
      <c r="BJ170" s="170"/>
      <c r="BK170" s="170"/>
      <c r="BL170" s="170"/>
      <c r="BM170" s="170"/>
      <c r="BN170" s="170"/>
      <c r="BO170" s="170"/>
      <c r="BP170" s="170"/>
      <c r="BS170" s="174"/>
      <c r="BT170" s="174"/>
    </row>
    <row r="171" spans="1:72" x14ac:dyDescent="0.2">
      <c r="A171" s="281"/>
      <c r="B171" s="59">
        <v>164</v>
      </c>
      <c r="C171" s="95"/>
      <c r="D171" s="75"/>
      <c r="E171" s="62"/>
      <c r="F171" s="153"/>
      <c r="G171" s="153"/>
      <c r="H171" s="281"/>
      <c r="I171" s="63">
        <f t="shared" si="28"/>
        <v>0</v>
      </c>
      <c r="J171" s="281"/>
      <c r="K171" s="15"/>
      <c r="L171" s="15"/>
      <c r="M171" s="53">
        <f t="shared" si="18"/>
        <v>0</v>
      </c>
      <c r="N171" s="53">
        <f t="shared" si="19"/>
        <v>0</v>
      </c>
      <c r="O171" s="53">
        <f t="shared" si="20"/>
        <v>0</v>
      </c>
      <c r="P171" s="53">
        <f t="shared" si="21"/>
        <v>0</v>
      </c>
      <c r="Q171" s="53">
        <f t="shared" si="22"/>
        <v>0</v>
      </c>
      <c r="R171" s="53">
        <f t="shared" si="29"/>
        <v>0</v>
      </c>
      <c r="S171" s="53"/>
      <c r="T171" s="53">
        <f t="shared" si="30"/>
        <v>0</v>
      </c>
      <c r="U171" s="217"/>
      <c r="V171" s="15"/>
      <c r="BE171" s="170"/>
      <c r="BF171" s="170"/>
      <c r="BG171" s="170"/>
      <c r="BH171" s="170"/>
      <c r="BI171" s="170"/>
      <c r="BJ171" s="170"/>
      <c r="BK171" s="170"/>
      <c r="BL171" s="170"/>
      <c r="BM171" s="170"/>
      <c r="BN171" s="170"/>
      <c r="BO171" s="170"/>
      <c r="BP171" s="170"/>
      <c r="BS171" s="174"/>
      <c r="BT171" s="174"/>
    </row>
    <row r="172" spans="1:72" x14ac:dyDescent="0.2">
      <c r="A172" s="281"/>
      <c r="B172" s="59">
        <v>165</v>
      </c>
      <c r="C172" s="95"/>
      <c r="D172" s="75"/>
      <c r="E172" s="62"/>
      <c r="F172" s="153"/>
      <c r="G172" s="153"/>
      <c r="H172" s="281"/>
      <c r="I172" s="63">
        <f t="shared" si="28"/>
        <v>0</v>
      </c>
      <c r="J172" s="281"/>
      <c r="K172" s="15"/>
      <c r="L172" s="15"/>
      <c r="M172" s="53">
        <f t="shared" si="18"/>
        <v>0</v>
      </c>
      <c r="N172" s="53">
        <f t="shared" si="19"/>
        <v>0</v>
      </c>
      <c r="O172" s="53">
        <f t="shared" si="20"/>
        <v>0</v>
      </c>
      <c r="P172" s="53">
        <f t="shared" si="21"/>
        <v>0</v>
      </c>
      <c r="Q172" s="53">
        <f t="shared" si="22"/>
        <v>0</v>
      </c>
      <c r="R172" s="53">
        <f t="shared" si="29"/>
        <v>0</v>
      </c>
      <c r="S172" s="53"/>
      <c r="T172" s="53">
        <f t="shared" si="30"/>
        <v>0</v>
      </c>
      <c r="U172" s="217"/>
      <c r="V172" s="15"/>
      <c r="BE172" s="170"/>
      <c r="BF172" s="170"/>
      <c r="BG172" s="170"/>
      <c r="BH172" s="170"/>
      <c r="BI172" s="170"/>
      <c r="BJ172" s="170"/>
      <c r="BK172" s="170"/>
      <c r="BL172" s="170"/>
      <c r="BM172" s="170"/>
      <c r="BN172" s="170"/>
      <c r="BO172" s="170"/>
      <c r="BP172" s="170"/>
      <c r="BS172" s="174"/>
      <c r="BT172" s="174"/>
    </row>
    <row r="173" spans="1:72" x14ac:dyDescent="0.2">
      <c r="A173" s="281"/>
      <c r="B173" s="59">
        <v>166</v>
      </c>
      <c r="C173" s="95"/>
      <c r="D173" s="75"/>
      <c r="E173" s="62"/>
      <c r="F173" s="153"/>
      <c r="G173" s="153"/>
      <c r="H173" s="281"/>
      <c r="I173" s="63">
        <f t="shared" si="28"/>
        <v>0</v>
      </c>
      <c r="J173" s="281"/>
      <c r="K173" s="15"/>
      <c r="L173" s="15"/>
      <c r="M173" s="53">
        <f t="shared" si="18"/>
        <v>0</v>
      </c>
      <c r="N173" s="53">
        <f t="shared" si="19"/>
        <v>0</v>
      </c>
      <c r="O173" s="53">
        <f t="shared" si="20"/>
        <v>0</v>
      </c>
      <c r="P173" s="53">
        <f t="shared" si="21"/>
        <v>0</v>
      </c>
      <c r="Q173" s="53">
        <f t="shared" si="22"/>
        <v>0</v>
      </c>
      <c r="R173" s="53">
        <f t="shared" si="29"/>
        <v>0</v>
      </c>
      <c r="S173" s="53"/>
      <c r="T173" s="53">
        <f t="shared" si="30"/>
        <v>0</v>
      </c>
      <c r="U173" s="217"/>
      <c r="V173" s="15"/>
      <c r="BE173" s="170"/>
      <c r="BF173" s="170"/>
      <c r="BG173" s="170"/>
      <c r="BH173" s="170"/>
      <c r="BI173" s="170"/>
      <c r="BJ173" s="170"/>
      <c r="BK173" s="170"/>
      <c r="BL173" s="170"/>
      <c r="BM173" s="170"/>
      <c r="BN173" s="170"/>
      <c r="BO173" s="170"/>
      <c r="BP173" s="170"/>
      <c r="BS173" s="174"/>
      <c r="BT173" s="174"/>
    </row>
    <row r="174" spans="1:72" x14ac:dyDescent="0.2">
      <c r="A174" s="281"/>
      <c r="B174" s="59">
        <v>167</v>
      </c>
      <c r="C174" s="95"/>
      <c r="D174" s="75"/>
      <c r="E174" s="62"/>
      <c r="F174" s="153"/>
      <c r="G174" s="153"/>
      <c r="H174" s="281"/>
      <c r="I174" s="63">
        <f t="shared" si="28"/>
        <v>0</v>
      </c>
      <c r="J174" s="281"/>
      <c r="K174" s="15"/>
      <c r="L174" s="15"/>
      <c r="M174" s="53">
        <f t="shared" si="18"/>
        <v>0</v>
      </c>
      <c r="N174" s="53">
        <f t="shared" si="19"/>
        <v>0</v>
      </c>
      <c r="O174" s="53">
        <f t="shared" si="20"/>
        <v>0</v>
      </c>
      <c r="P174" s="53">
        <f t="shared" si="21"/>
        <v>0</v>
      </c>
      <c r="Q174" s="53">
        <f t="shared" si="22"/>
        <v>0</v>
      </c>
      <c r="R174" s="53">
        <f t="shared" si="29"/>
        <v>0</v>
      </c>
      <c r="S174" s="53"/>
      <c r="T174" s="53">
        <f t="shared" si="30"/>
        <v>0</v>
      </c>
      <c r="U174" s="217"/>
      <c r="V174" s="15"/>
      <c r="BE174" s="170"/>
      <c r="BF174" s="170"/>
      <c r="BG174" s="170"/>
      <c r="BH174" s="170"/>
      <c r="BI174" s="170"/>
      <c r="BJ174" s="170"/>
      <c r="BK174" s="170"/>
      <c r="BL174" s="170"/>
      <c r="BM174" s="170"/>
      <c r="BN174" s="170"/>
      <c r="BO174" s="170"/>
      <c r="BP174" s="170"/>
      <c r="BS174" s="174"/>
      <c r="BT174" s="174"/>
    </row>
    <row r="175" spans="1:72" x14ac:dyDescent="0.2">
      <c r="A175" s="281"/>
      <c r="B175" s="59">
        <v>168</v>
      </c>
      <c r="C175" s="95"/>
      <c r="D175" s="75"/>
      <c r="E175" s="62"/>
      <c r="F175" s="153"/>
      <c r="G175" s="153"/>
      <c r="H175" s="281"/>
      <c r="I175" s="63">
        <f t="shared" si="28"/>
        <v>0</v>
      </c>
      <c r="J175" s="281"/>
      <c r="K175" s="15"/>
      <c r="L175" s="15"/>
      <c r="M175" s="53">
        <f t="shared" si="18"/>
        <v>0</v>
      </c>
      <c r="N175" s="53">
        <f t="shared" si="19"/>
        <v>0</v>
      </c>
      <c r="O175" s="53">
        <f t="shared" si="20"/>
        <v>0</v>
      </c>
      <c r="P175" s="53">
        <f t="shared" si="21"/>
        <v>0</v>
      </c>
      <c r="Q175" s="53">
        <f t="shared" si="22"/>
        <v>0</v>
      </c>
      <c r="R175" s="53">
        <f t="shared" si="29"/>
        <v>0</v>
      </c>
      <c r="S175" s="53"/>
      <c r="T175" s="53">
        <f t="shared" si="30"/>
        <v>0</v>
      </c>
      <c r="U175" s="217"/>
      <c r="V175" s="15"/>
      <c r="BE175" s="170"/>
      <c r="BF175" s="170"/>
      <c r="BG175" s="170"/>
      <c r="BH175" s="170"/>
      <c r="BI175" s="170"/>
      <c r="BJ175" s="170"/>
      <c r="BK175" s="170"/>
      <c r="BL175" s="170"/>
      <c r="BM175" s="170"/>
      <c r="BN175" s="170"/>
      <c r="BO175" s="170"/>
      <c r="BP175" s="170"/>
      <c r="BS175" s="174"/>
      <c r="BT175" s="174"/>
    </row>
    <row r="176" spans="1:72" x14ac:dyDescent="0.2">
      <c r="A176" s="281"/>
      <c r="B176" s="59">
        <v>169</v>
      </c>
      <c r="C176" s="95"/>
      <c r="D176" s="75"/>
      <c r="E176" s="62"/>
      <c r="F176" s="153"/>
      <c r="G176" s="153"/>
      <c r="H176" s="281"/>
      <c r="I176" s="63">
        <f t="shared" si="28"/>
        <v>0</v>
      </c>
      <c r="J176" s="281"/>
      <c r="K176" s="15"/>
      <c r="L176" s="15"/>
      <c r="M176" s="53">
        <f t="shared" si="18"/>
        <v>0</v>
      </c>
      <c r="N176" s="53">
        <f t="shared" si="19"/>
        <v>0</v>
      </c>
      <c r="O176" s="53">
        <f t="shared" si="20"/>
        <v>0</v>
      </c>
      <c r="P176" s="53">
        <f t="shared" si="21"/>
        <v>0</v>
      </c>
      <c r="Q176" s="53">
        <f t="shared" si="22"/>
        <v>0</v>
      </c>
      <c r="R176" s="53">
        <f t="shared" si="29"/>
        <v>0</v>
      </c>
      <c r="S176" s="53"/>
      <c r="T176" s="53">
        <f t="shared" si="30"/>
        <v>0</v>
      </c>
      <c r="U176" s="217"/>
      <c r="V176" s="15"/>
      <c r="BE176" s="170"/>
      <c r="BF176" s="170"/>
      <c r="BG176" s="170"/>
      <c r="BH176" s="170"/>
      <c r="BI176" s="170"/>
      <c r="BJ176" s="170"/>
      <c r="BK176" s="170"/>
      <c r="BL176" s="170"/>
      <c r="BM176" s="170"/>
      <c r="BN176" s="170"/>
      <c r="BO176" s="170"/>
      <c r="BP176" s="170"/>
      <c r="BS176" s="174"/>
      <c r="BT176" s="174"/>
    </row>
    <row r="177" spans="1:72" x14ac:dyDescent="0.2">
      <c r="A177" s="281"/>
      <c r="B177" s="59">
        <v>170</v>
      </c>
      <c r="C177" s="95"/>
      <c r="D177" s="75"/>
      <c r="E177" s="62"/>
      <c r="F177" s="153"/>
      <c r="G177" s="153"/>
      <c r="H177" s="281"/>
      <c r="I177" s="63">
        <f t="shared" si="28"/>
        <v>0</v>
      </c>
      <c r="J177" s="281"/>
      <c r="K177" s="15"/>
      <c r="L177" s="15"/>
      <c r="M177" s="53">
        <f t="shared" si="18"/>
        <v>0</v>
      </c>
      <c r="N177" s="53">
        <f t="shared" si="19"/>
        <v>0</v>
      </c>
      <c r="O177" s="53">
        <f t="shared" si="20"/>
        <v>0</v>
      </c>
      <c r="P177" s="53">
        <f t="shared" si="21"/>
        <v>0</v>
      </c>
      <c r="Q177" s="53">
        <f t="shared" si="22"/>
        <v>0</v>
      </c>
      <c r="R177" s="53">
        <f t="shared" si="29"/>
        <v>0</v>
      </c>
      <c r="S177" s="53"/>
      <c r="T177" s="53">
        <f t="shared" si="30"/>
        <v>0</v>
      </c>
      <c r="U177" s="217"/>
      <c r="V177" s="15"/>
      <c r="BE177" s="170"/>
      <c r="BF177" s="170"/>
      <c r="BG177" s="170"/>
      <c r="BH177" s="170"/>
      <c r="BI177" s="170"/>
      <c r="BJ177" s="170"/>
      <c r="BK177" s="170"/>
      <c r="BL177" s="170"/>
      <c r="BM177" s="170"/>
      <c r="BN177" s="170"/>
      <c r="BO177" s="170"/>
      <c r="BP177" s="170"/>
      <c r="BS177" s="174"/>
      <c r="BT177" s="174"/>
    </row>
    <row r="178" spans="1:72" x14ac:dyDescent="0.2">
      <c r="A178" s="281"/>
      <c r="B178" s="59">
        <v>171</v>
      </c>
      <c r="C178" s="95"/>
      <c r="D178" s="75"/>
      <c r="E178" s="62"/>
      <c r="F178" s="153"/>
      <c r="G178" s="153"/>
      <c r="H178" s="281"/>
      <c r="I178" s="63">
        <f t="shared" si="28"/>
        <v>0</v>
      </c>
      <c r="J178" s="281"/>
      <c r="K178" s="15"/>
      <c r="L178" s="15"/>
      <c r="M178" s="53">
        <f t="shared" si="18"/>
        <v>0</v>
      </c>
      <c r="N178" s="53">
        <f t="shared" si="19"/>
        <v>0</v>
      </c>
      <c r="O178" s="53">
        <f t="shared" si="20"/>
        <v>0</v>
      </c>
      <c r="P178" s="53">
        <f t="shared" si="21"/>
        <v>0</v>
      </c>
      <c r="Q178" s="53">
        <f t="shared" si="22"/>
        <v>0</v>
      </c>
      <c r="R178" s="53">
        <f t="shared" si="29"/>
        <v>0</v>
      </c>
      <c r="S178" s="53"/>
      <c r="T178" s="53">
        <f t="shared" si="30"/>
        <v>0</v>
      </c>
      <c r="U178" s="217"/>
      <c r="V178" s="15"/>
      <c r="BE178" s="170"/>
      <c r="BF178" s="170"/>
      <c r="BG178" s="170"/>
      <c r="BH178" s="170"/>
      <c r="BI178" s="170"/>
      <c r="BJ178" s="170"/>
      <c r="BK178" s="170"/>
      <c r="BL178" s="170"/>
      <c r="BM178" s="170"/>
      <c r="BN178" s="170"/>
      <c r="BO178" s="170"/>
      <c r="BP178" s="170"/>
      <c r="BS178" s="174"/>
      <c r="BT178" s="174"/>
    </row>
    <row r="179" spans="1:72" x14ac:dyDescent="0.2">
      <c r="A179" s="281"/>
      <c r="B179" s="59">
        <v>172</v>
      </c>
      <c r="C179" s="95"/>
      <c r="D179" s="75"/>
      <c r="E179" s="62"/>
      <c r="F179" s="153"/>
      <c r="G179" s="153"/>
      <c r="H179" s="281"/>
      <c r="I179" s="63">
        <f t="shared" si="28"/>
        <v>0</v>
      </c>
      <c r="J179" s="281"/>
      <c r="K179" s="15"/>
      <c r="L179" s="15"/>
      <c r="M179" s="53">
        <f t="shared" si="18"/>
        <v>0</v>
      </c>
      <c r="N179" s="53">
        <f t="shared" si="19"/>
        <v>0</v>
      </c>
      <c r="O179" s="53">
        <f t="shared" si="20"/>
        <v>0</v>
      </c>
      <c r="P179" s="53">
        <f t="shared" si="21"/>
        <v>0</v>
      </c>
      <c r="Q179" s="53">
        <f t="shared" si="22"/>
        <v>0</v>
      </c>
      <c r="R179" s="53">
        <f t="shared" si="29"/>
        <v>0</v>
      </c>
      <c r="S179" s="53"/>
      <c r="T179" s="53">
        <f t="shared" si="30"/>
        <v>0</v>
      </c>
      <c r="U179" s="217"/>
      <c r="V179" s="15"/>
      <c r="BE179" s="170"/>
      <c r="BF179" s="170"/>
      <c r="BG179" s="170"/>
      <c r="BH179" s="170"/>
      <c r="BI179" s="170"/>
      <c r="BJ179" s="170"/>
      <c r="BK179" s="170"/>
      <c r="BL179" s="170"/>
      <c r="BM179" s="170"/>
      <c r="BN179" s="170"/>
      <c r="BO179" s="170"/>
      <c r="BP179" s="170"/>
      <c r="BS179" s="174"/>
      <c r="BT179" s="174"/>
    </row>
    <row r="180" spans="1:72" x14ac:dyDescent="0.2">
      <c r="A180" s="281"/>
      <c r="B180" s="59">
        <v>173</v>
      </c>
      <c r="C180" s="95"/>
      <c r="D180" s="75"/>
      <c r="E180" s="62"/>
      <c r="F180" s="153"/>
      <c r="G180" s="153"/>
      <c r="H180" s="281"/>
      <c r="I180" s="63">
        <f t="shared" si="28"/>
        <v>0</v>
      </c>
      <c r="J180" s="281"/>
      <c r="K180" s="15"/>
      <c r="L180" s="15"/>
      <c r="M180" s="53">
        <f t="shared" si="18"/>
        <v>0</v>
      </c>
      <c r="N180" s="53">
        <f t="shared" si="19"/>
        <v>0</v>
      </c>
      <c r="O180" s="53">
        <f t="shared" si="20"/>
        <v>0</v>
      </c>
      <c r="P180" s="53">
        <f t="shared" si="21"/>
        <v>0</v>
      </c>
      <c r="Q180" s="53">
        <f t="shared" si="22"/>
        <v>0</v>
      </c>
      <c r="R180" s="53">
        <f t="shared" si="29"/>
        <v>0</v>
      </c>
      <c r="S180" s="53"/>
      <c r="T180" s="53">
        <f t="shared" si="30"/>
        <v>0</v>
      </c>
      <c r="U180" s="217"/>
      <c r="V180" s="15"/>
      <c r="BE180" s="170"/>
      <c r="BF180" s="170"/>
      <c r="BG180" s="170"/>
      <c r="BH180" s="170"/>
      <c r="BI180" s="170"/>
      <c r="BJ180" s="170"/>
      <c r="BK180" s="170"/>
      <c r="BL180" s="170"/>
      <c r="BM180" s="170"/>
      <c r="BN180" s="170"/>
      <c r="BO180" s="170"/>
      <c r="BP180" s="170"/>
      <c r="BS180" s="174"/>
      <c r="BT180" s="174"/>
    </row>
    <row r="181" spans="1:72" x14ac:dyDescent="0.2">
      <c r="A181" s="281"/>
      <c r="B181" s="59">
        <v>174</v>
      </c>
      <c r="C181" s="95"/>
      <c r="D181" s="75"/>
      <c r="E181" s="62"/>
      <c r="F181" s="153"/>
      <c r="G181" s="153"/>
      <c r="H181" s="281"/>
      <c r="I181" s="63">
        <f t="shared" si="28"/>
        <v>0</v>
      </c>
      <c r="J181" s="281"/>
      <c r="K181" s="15"/>
      <c r="L181" s="15"/>
      <c r="M181" s="53">
        <f t="shared" si="18"/>
        <v>0</v>
      </c>
      <c r="N181" s="53">
        <f t="shared" si="19"/>
        <v>0</v>
      </c>
      <c r="O181" s="53">
        <f t="shared" si="20"/>
        <v>0</v>
      </c>
      <c r="P181" s="53">
        <f t="shared" si="21"/>
        <v>0</v>
      </c>
      <c r="Q181" s="53">
        <f t="shared" si="22"/>
        <v>0</v>
      </c>
      <c r="R181" s="53">
        <f t="shared" si="29"/>
        <v>0</v>
      </c>
      <c r="S181" s="53"/>
      <c r="T181" s="53">
        <f t="shared" si="30"/>
        <v>0</v>
      </c>
      <c r="U181" s="217"/>
      <c r="V181" s="15"/>
      <c r="BE181" s="170"/>
      <c r="BF181" s="170"/>
      <c r="BG181" s="170"/>
      <c r="BH181" s="170"/>
      <c r="BI181" s="170"/>
      <c r="BJ181" s="170"/>
      <c r="BK181" s="170"/>
      <c r="BL181" s="170"/>
      <c r="BM181" s="170"/>
      <c r="BN181" s="170"/>
      <c r="BO181" s="170"/>
      <c r="BP181" s="170"/>
      <c r="BS181" s="174"/>
      <c r="BT181" s="174"/>
    </row>
    <row r="182" spans="1:72" x14ac:dyDescent="0.2">
      <c r="A182" s="281"/>
      <c r="B182" s="59">
        <v>175</v>
      </c>
      <c r="C182" s="95"/>
      <c r="D182" s="75"/>
      <c r="E182" s="62"/>
      <c r="F182" s="153"/>
      <c r="G182" s="153"/>
      <c r="H182" s="281"/>
      <c r="I182" s="63">
        <f t="shared" si="28"/>
        <v>0</v>
      </c>
      <c r="J182" s="281"/>
      <c r="K182" s="15"/>
      <c r="L182" s="15"/>
      <c r="M182" s="53">
        <f t="shared" si="18"/>
        <v>0</v>
      </c>
      <c r="N182" s="53">
        <f t="shared" si="19"/>
        <v>0</v>
      </c>
      <c r="O182" s="53">
        <f t="shared" si="20"/>
        <v>0</v>
      </c>
      <c r="P182" s="53">
        <f t="shared" si="21"/>
        <v>0</v>
      </c>
      <c r="Q182" s="53">
        <f t="shared" si="22"/>
        <v>0</v>
      </c>
      <c r="R182" s="53">
        <f t="shared" si="29"/>
        <v>0</v>
      </c>
      <c r="S182" s="53"/>
      <c r="T182" s="53">
        <f t="shared" si="30"/>
        <v>0</v>
      </c>
      <c r="U182" s="217"/>
      <c r="V182" s="15"/>
      <c r="BE182" s="170"/>
      <c r="BF182" s="170"/>
      <c r="BG182" s="170"/>
      <c r="BH182" s="170"/>
      <c r="BI182" s="170"/>
      <c r="BJ182" s="170"/>
      <c r="BK182" s="170"/>
      <c r="BL182" s="170"/>
      <c r="BM182" s="170"/>
      <c r="BN182" s="170"/>
      <c r="BO182" s="170"/>
      <c r="BP182" s="170"/>
      <c r="BS182" s="174"/>
      <c r="BT182" s="174"/>
    </row>
    <row r="183" spans="1:72" x14ac:dyDescent="0.2">
      <c r="A183" s="281"/>
      <c r="B183" s="59">
        <v>176</v>
      </c>
      <c r="C183" s="95"/>
      <c r="D183" s="75"/>
      <c r="E183" s="62"/>
      <c r="F183" s="153"/>
      <c r="G183" s="153"/>
      <c r="H183" s="281"/>
      <c r="I183" s="63">
        <f t="shared" si="28"/>
        <v>0</v>
      </c>
      <c r="J183" s="281"/>
      <c r="K183" s="15"/>
      <c r="L183" s="15"/>
      <c r="M183" s="53">
        <f t="shared" si="18"/>
        <v>0</v>
      </c>
      <c r="N183" s="53">
        <f t="shared" si="19"/>
        <v>0</v>
      </c>
      <c r="O183" s="53">
        <f t="shared" si="20"/>
        <v>0</v>
      </c>
      <c r="P183" s="53">
        <f t="shared" si="21"/>
        <v>0</v>
      </c>
      <c r="Q183" s="53">
        <f t="shared" si="22"/>
        <v>0</v>
      </c>
      <c r="R183" s="53">
        <f t="shared" si="29"/>
        <v>0</v>
      </c>
      <c r="S183" s="53"/>
      <c r="T183" s="53">
        <f t="shared" si="30"/>
        <v>0</v>
      </c>
      <c r="U183" s="217"/>
      <c r="V183" s="15"/>
      <c r="BE183" s="170"/>
      <c r="BF183" s="170"/>
      <c r="BG183" s="170"/>
      <c r="BH183" s="170"/>
      <c r="BI183" s="170"/>
      <c r="BJ183" s="170"/>
      <c r="BK183" s="170"/>
      <c r="BL183" s="170"/>
      <c r="BM183" s="170"/>
      <c r="BN183" s="170"/>
      <c r="BO183" s="170"/>
      <c r="BP183" s="170"/>
      <c r="BS183" s="174"/>
      <c r="BT183" s="174"/>
    </row>
    <row r="184" spans="1:72" x14ac:dyDescent="0.2">
      <c r="A184" s="281"/>
      <c r="B184" s="59">
        <v>177</v>
      </c>
      <c r="C184" s="95"/>
      <c r="D184" s="75"/>
      <c r="E184" s="62"/>
      <c r="F184" s="153"/>
      <c r="G184" s="153"/>
      <c r="H184" s="281"/>
      <c r="I184" s="63">
        <f t="shared" si="28"/>
        <v>0</v>
      </c>
      <c r="J184" s="281"/>
      <c r="K184" s="15"/>
      <c r="L184" s="15"/>
      <c r="M184" s="53">
        <f t="shared" si="18"/>
        <v>0</v>
      </c>
      <c r="N184" s="53">
        <f t="shared" si="19"/>
        <v>0</v>
      </c>
      <c r="O184" s="53">
        <f t="shared" si="20"/>
        <v>0</v>
      </c>
      <c r="P184" s="53">
        <f t="shared" si="21"/>
        <v>0</v>
      </c>
      <c r="Q184" s="53">
        <f t="shared" si="22"/>
        <v>0</v>
      </c>
      <c r="R184" s="53">
        <f t="shared" si="29"/>
        <v>0</v>
      </c>
      <c r="S184" s="53"/>
      <c r="T184" s="53">
        <f t="shared" si="30"/>
        <v>0</v>
      </c>
      <c r="U184" s="217"/>
      <c r="V184" s="15"/>
      <c r="BE184" s="170"/>
      <c r="BF184" s="170"/>
      <c r="BG184" s="170"/>
      <c r="BH184" s="170"/>
      <c r="BI184" s="170"/>
      <c r="BJ184" s="170"/>
      <c r="BK184" s="170"/>
      <c r="BL184" s="170"/>
      <c r="BM184" s="170"/>
      <c r="BN184" s="170"/>
      <c r="BO184" s="170"/>
      <c r="BP184" s="170"/>
      <c r="BS184" s="174"/>
      <c r="BT184" s="174"/>
    </row>
    <row r="185" spans="1:72" x14ac:dyDescent="0.2">
      <c r="A185" s="281"/>
      <c r="B185" s="59">
        <v>178</v>
      </c>
      <c r="C185" s="95"/>
      <c r="D185" s="75"/>
      <c r="E185" s="62"/>
      <c r="F185" s="153"/>
      <c r="G185" s="153"/>
      <c r="H185" s="281"/>
      <c r="I185" s="63">
        <f t="shared" si="28"/>
        <v>0</v>
      </c>
      <c r="J185" s="281"/>
      <c r="K185" s="15"/>
      <c r="L185" s="15"/>
      <c r="M185" s="53">
        <f t="shared" si="18"/>
        <v>0</v>
      </c>
      <c r="N185" s="53">
        <f t="shared" si="19"/>
        <v>0</v>
      </c>
      <c r="O185" s="53">
        <f t="shared" si="20"/>
        <v>0</v>
      </c>
      <c r="P185" s="53">
        <f t="shared" si="21"/>
        <v>0</v>
      </c>
      <c r="Q185" s="53">
        <f t="shared" si="22"/>
        <v>0</v>
      </c>
      <c r="R185" s="53">
        <f t="shared" si="29"/>
        <v>0</v>
      </c>
      <c r="S185" s="53"/>
      <c r="T185" s="53">
        <f t="shared" si="30"/>
        <v>0</v>
      </c>
      <c r="U185" s="217"/>
      <c r="V185" s="15"/>
      <c r="BE185" s="170"/>
      <c r="BF185" s="170"/>
      <c r="BG185" s="170"/>
      <c r="BH185" s="170"/>
      <c r="BI185" s="170"/>
      <c r="BJ185" s="170"/>
      <c r="BK185" s="170"/>
      <c r="BL185" s="170"/>
      <c r="BM185" s="170"/>
      <c r="BN185" s="170"/>
      <c r="BO185" s="170"/>
      <c r="BP185" s="170"/>
      <c r="BS185" s="174"/>
      <c r="BT185" s="174"/>
    </row>
    <row r="186" spans="1:72" x14ac:dyDescent="0.2">
      <c r="A186" s="281"/>
      <c r="B186" s="59">
        <v>179</v>
      </c>
      <c r="C186" s="95"/>
      <c r="D186" s="75"/>
      <c r="E186" s="62"/>
      <c r="F186" s="153"/>
      <c r="G186" s="153"/>
      <c r="H186" s="281"/>
      <c r="I186" s="63">
        <f t="shared" si="28"/>
        <v>0</v>
      </c>
      <c r="J186" s="281"/>
      <c r="K186" s="15"/>
      <c r="L186" s="15"/>
      <c r="M186" s="53">
        <f t="shared" si="18"/>
        <v>0</v>
      </c>
      <c r="N186" s="53">
        <f t="shared" si="19"/>
        <v>0</v>
      </c>
      <c r="O186" s="53">
        <f t="shared" si="20"/>
        <v>0</v>
      </c>
      <c r="P186" s="53">
        <f t="shared" si="21"/>
        <v>0</v>
      </c>
      <c r="Q186" s="53">
        <f t="shared" si="22"/>
        <v>0</v>
      </c>
      <c r="R186" s="53">
        <f t="shared" si="29"/>
        <v>0</v>
      </c>
      <c r="S186" s="53"/>
      <c r="T186" s="53">
        <f t="shared" si="30"/>
        <v>0</v>
      </c>
      <c r="U186" s="217"/>
      <c r="V186" s="15"/>
      <c r="BE186" s="170"/>
      <c r="BF186" s="170"/>
      <c r="BG186" s="170"/>
      <c r="BH186" s="170"/>
      <c r="BI186" s="170"/>
      <c r="BJ186" s="170"/>
      <c r="BK186" s="170"/>
      <c r="BL186" s="170"/>
      <c r="BM186" s="170"/>
      <c r="BN186" s="170"/>
      <c r="BO186" s="170"/>
      <c r="BP186" s="170"/>
      <c r="BS186" s="174"/>
      <c r="BT186" s="174"/>
    </row>
    <row r="187" spans="1:72" x14ac:dyDescent="0.2">
      <c r="A187" s="281"/>
      <c r="B187" s="59">
        <v>180</v>
      </c>
      <c r="C187" s="95"/>
      <c r="D187" s="75"/>
      <c r="E187" s="62"/>
      <c r="F187" s="153"/>
      <c r="G187" s="153"/>
      <c r="H187" s="281"/>
      <c r="I187" s="63">
        <f t="shared" si="28"/>
        <v>0</v>
      </c>
      <c r="J187" s="281"/>
      <c r="K187" s="15"/>
      <c r="L187" s="15"/>
      <c r="M187" s="53">
        <f t="shared" si="18"/>
        <v>0</v>
      </c>
      <c r="N187" s="53">
        <f t="shared" si="19"/>
        <v>0</v>
      </c>
      <c r="O187" s="53">
        <f t="shared" si="20"/>
        <v>0</v>
      </c>
      <c r="P187" s="53">
        <f t="shared" si="21"/>
        <v>0</v>
      </c>
      <c r="Q187" s="53">
        <f t="shared" si="22"/>
        <v>0</v>
      </c>
      <c r="R187" s="53">
        <f t="shared" si="29"/>
        <v>0</v>
      </c>
      <c r="S187" s="53"/>
      <c r="T187" s="53">
        <f t="shared" si="30"/>
        <v>0</v>
      </c>
      <c r="U187" s="217"/>
      <c r="V187" s="15"/>
      <c r="BE187" s="170"/>
      <c r="BF187" s="170"/>
      <c r="BG187" s="170"/>
      <c r="BH187" s="170"/>
      <c r="BI187" s="170"/>
      <c r="BJ187" s="170"/>
      <c r="BK187" s="170"/>
      <c r="BL187" s="170"/>
      <c r="BM187" s="170"/>
      <c r="BN187" s="170"/>
      <c r="BO187" s="170"/>
      <c r="BP187" s="170"/>
      <c r="BS187" s="174"/>
      <c r="BT187" s="174"/>
    </row>
    <row r="188" spans="1:72" x14ac:dyDescent="0.2">
      <c r="A188" s="281"/>
      <c r="B188" s="59">
        <v>181</v>
      </c>
      <c r="C188" s="95"/>
      <c r="D188" s="75"/>
      <c r="E188" s="62"/>
      <c r="F188" s="153"/>
      <c r="G188" s="153"/>
      <c r="H188" s="281"/>
      <c r="I188" s="63">
        <f t="shared" si="28"/>
        <v>0</v>
      </c>
      <c r="J188" s="281"/>
      <c r="K188" s="15"/>
      <c r="L188" s="15"/>
      <c r="M188" s="53">
        <f t="shared" si="18"/>
        <v>0</v>
      </c>
      <c r="N188" s="53">
        <f t="shared" si="19"/>
        <v>0</v>
      </c>
      <c r="O188" s="53">
        <f t="shared" si="20"/>
        <v>0</v>
      </c>
      <c r="P188" s="53">
        <f t="shared" si="21"/>
        <v>0</v>
      </c>
      <c r="Q188" s="53">
        <f t="shared" si="22"/>
        <v>0</v>
      </c>
      <c r="R188" s="53">
        <f t="shared" si="29"/>
        <v>0</v>
      </c>
      <c r="S188" s="53"/>
      <c r="T188" s="53">
        <f t="shared" si="30"/>
        <v>0</v>
      </c>
      <c r="U188" s="217"/>
      <c r="V188" s="15"/>
      <c r="BE188" s="170"/>
      <c r="BF188" s="170"/>
      <c r="BG188" s="170"/>
      <c r="BH188" s="170"/>
      <c r="BI188" s="170"/>
      <c r="BJ188" s="170"/>
      <c r="BK188" s="170"/>
      <c r="BL188" s="170"/>
      <c r="BM188" s="170"/>
      <c r="BN188" s="170"/>
      <c r="BO188" s="170"/>
      <c r="BP188" s="170"/>
      <c r="BS188" s="174"/>
      <c r="BT188" s="174"/>
    </row>
    <row r="189" spans="1:72" x14ac:dyDescent="0.2">
      <c r="A189" s="281"/>
      <c r="B189" s="59">
        <v>182</v>
      </c>
      <c r="C189" s="95"/>
      <c r="D189" s="75"/>
      <c r="E189" s="62"/>
      <c r="F189" s="153"/>
      <c r="G189" s="153"/>
      <c r="H189" s="281"/>
      <c r="I189" s="63">
        <f t="shared" si="28"/>
        <v>0</v>
      </c>
      <c r="J189" s="281"/>
      <c r="K189" s="15"/>
      <c r="L189" s="15"/>
      <c r="M189" s="53">
        <f t="shared" si="18"/>
        <v>0</v>
      </c>
      <c r="N189" s="53">
        <f t="shared" si="19"/>
        <v>0</v>
      </c>
      <c r="O189" s="53">
        <f t="shared" si="20"/>
        <v>0</v>
      </c>
      <c r="P189" s="53">
        <f t="shared" si="21"/>
        <v>0</v>
      </c>
      <c r="Q189" s="53">
        <f t="shared" si="22"/>
        <v>0</v>
      </c>
      <c r="R189" s="53">
        <f t="shared" si="29"/>
        <v>0</v>
      </c>
      <c r="S189" s="53"/>
      <c r="T189" s="53">
        <f t="shared" si="30"/>
        <v>0</v>
      </c>
      <c r="U189" s="217"/>
      <c r="V189" s="15"/>
      <c r="BE189" s="170"/>
      <c r="BF189" s="170"/>
      <c r="BG189" s="170"/>
      <c r="BH189" s="170"/>
      <c r="BI189" s="170"/>
      <c r="BJ189" s="170"/>
      <c r="BK189" s="170"/>
      <c r="BL189" s="170"/>
      <c r="BM189" s="170"/>
      <c r="BN189" s="170"/>
      <c r="BO189" s="170"/>
      <c r="BP189" s="170"/>
      <c r="BS189" s="174"/>
      <c r="BT189" s="174"/>
    </row>
    <row r="190" spans="1:72" x14ac:dyDescent="0.2">
      <c r="A190" s="281"/>
      <c r="B190" s="59">
        <v>183</v>
      </c>
      <c r="C190" s="95"/>
      <c r="D190" s="75"/>
      <c r="E190" s="62"/>
      <c r="F190" s="153"/>
      <c r="G190" s="153"/>
      <c r="H190" s="281"/>
      <c r="I190" s="63">
        <f t="shared" si="28"/>
        <v>0</v>
      </c>
      <c r="J190" s="281"/>
      <c r="K190" s="15"/>
      <c r="L190" s="15"/>
      <c r="M190" s="53">
        <f t="shared" si="18"/>
        <v>0</v>
      </c>
      <c r="N190" s="53">
        <f t="shared" si="19"/>
        <v>0</v>
      </c>
      <c r="O190" s="53">
        <f t="shared" si="20"/>
        <v>0</v>
      </c>
      <c r="P190" s="53">
        <f t="shared" si="21"/>
        <v>0</v>
      </c>
      <c r="Q190" s="53">
        <f t="shared" si="22"/>
        <v>0</v>
      </c>
      <c r="R190" s="53">
        <f t="shared" si="29"/>
        <v>0</v>
      </c>
      <c r="S190" s="53"/>
      <c r="T190" s="53">
        <f t="shared" si="30"/>
        <v>0</v>
      </c>
      <c r="U190" s="217"/>
      <c r="V190" s="15"/>
      <c r="BE190" s="170"/>
      <c r="BF190" s="170"/>
      <c r="BG190" s="170"/>
      <c r="BH190" s="170"/>
      <c r="BI190" s="170"/>
      <c r="BJ190" s="170"/>
      <c r="BK190" s="170"/>
      <c r="BL190" s="170"/>
      <c r="BM190" s="170"/>
      <c r="BN190" s="170"/>
      <c r="BO190" s="170"/>
      <c r="BP190" s="170"/>
      <c r="BS190" s="174"/>
      <c r="BT190" s="174"/>
    </row>
    <row r="191" spans="1:72" x14ac:dyDescent="0.2">
      <c r="A191" s="281"/>
      <c r="B191" s="59">
        <v>184</v>
      </c>
      <c r="C191" s="95"/>
      <c r="D191" s="75"/>
      <c r="E191" s="62"/>
      <c r="F191" s="153"/>
      <c r="G191" s="153"/>
      <c r="H191" s="281"/>
      <c r="I191" s="63">
        <f t="shared" si="28"/>
        <v>0</v>
      </c>
      <c r="J191" s="281"/>
      <c r="K191" s="15"/>
      <c r="L191" s="15"/>
      <c r="M191" s="53">
        <f t="shared" si="18"/>
        <v>0</v>
      </c>
      <c r="N191" s="53">
        <f t="shared" si="19"/>
        <v>0</v>
      </c>
      <c r="O191" s="53">
        <f t="shared" si="20"/>
        <v>0</v>
      </c>
      <c r="P191" s="53">
        <f t="shared" si="21"/>
        <v>0</v>
      </c>
      <c r="Q191" s="53">
        <f t="shared" si="22"/>
        <v>0</v>
      </c>
      <c r="R191" s="53">
        <f t="shared" si="29"/>
        <v>0</v>
      </c>
      <c r="S191" s="53"/>
      <c r="T191" s="53">
        <f t="shared" si="30"/>
        <v>0</v>
      </c>
      <c r="U191" s="217"/>
      <c r="V191" s="15"/>
      <c r="BE191" s="170"/>
      <c r="BF191" s="170"/>
      <c r="BG191" s="170"/>
      <c r="BH191" s="170"/>
      <c r="BI191" s="170"/>
      <c r="BJ191" s="170"/>
      <c r="BK191" s="170"/>
      <c r="BL191" s="170"/>
      <c r="BM191" s="170"/>
      <c r="BN191" s="170"/>
      <c r="BO191" s="170"/>
      <c r="BP191" s="170"/>
      <c r="BS191" s="174"/>
      <c r="BT191" s="174"/>
    </row>
    <row r="192" spans="1:72" x14ac:dyDescent="0.2">
      <c r="A192" s="281"/>
      <c r="B192" s="59">
        <v>185</v>
      </c>
      <c r="C192" s="95"/>
      <c r="D192" s="75"/>
      <c r="E192" s="62"/>
      <c r="F192" s="153"/>
      <c r="G192" s="153"/>
      <c r="H192" s="281"/>
      <c r="I192" s="63">
        <f t="shared" si="28"/>
        <v>0</v>
      </c>
      <c r="J192" s="281"/>
      <c r="K192" s="15"/>
      <c r="L192" s="15"/>
      <c r="M192" s="53">
        <f t="shared" si="18"/>
        <v>0</v>
      </c>
      <c r="N192" s="53">
        <f t="shared" si="19"/>
        <v>0</v>
      </c>
      <c r="O192" s="53">
        <f t="shared" si="20"/>
        <v>0</v>
      </c>
      <c r="P192" s="53">
        <f t="shared" si="21"/>
        <v>0</v>
      </c>
      <c r="Q192" s="53">
        <f t="shared" si="22"/>
        <v>0</v>
      </c>
      <c r="R192" s="53">
        <f t="shared" si="29"/>
        <v>0</v>
      </c>
      <c r="S192" s="53"/>
      <c r="T192" s="53">
        <f t="shared" si="30"/>
        <v>0</v>
      </c>
      <c r="U192" s="217"/>
      <c r="V192" s="15"/>
      <c r="BE192" s="170"/>
      <c r="BF192" s="170"/>
      <c r="BG192" s="170"/>
      <c r="BH192" s="170"/>
      <c r="BI192" s="170"/>
      <c r="BJ192" s="170"/>
      <c r="BK192" s="170"/>
      <c r="BL192" s="170"/>
      <c r="BM192" s="170"/>
      <c r="BN192" s="170"/>
      <c r="BO192" s="170"/>
      <c r="BP192" s="170"/>
      <c r="BS192" s="174"/>
      <c r="BT192" s="174"/>
    </row>
    <row r="193" spans="1:72" x14ac:dyDescent="0.2">
      <c r="A193" s="281"/>
      <c r="B193" s="59">
        <v>186</v>
      </c>
      <c r="C193" s="95"/>
      <c r="D193" s="75"/>
      <c r="E193" s="62"/>
      <c r="F193" s="153"/>
      <c r="G193" s="153"/>
      <c r="H193" s="281"/>
      <c r="I193" s="63">
        <f t="shared" si="28"/>
        <v>0</v>
      </c>
      <c r="J193" s="281"/>
      <c r="K193" s="15"/>
      <c r="L193" s="15"/>
      <c r="M193" s="53">
        <f t="shared" si="18"/>
        <v>0</v>
      </c>
      <c r="N193" s="53">
        <f t="shared" si="19"/>
        <v>0</v>
      </c>
      <c r="O193" s="53">
        <f t="shared" si="20"/>
        <v>0</v>
      </c>
      <c r="P193" s="53">
        <f t="shared" si="21"/>
        <v>0</v>
      </c>
      <c r="Q193" s="53">
        <f t="shared" si="22"/>
        <v>0</v>
      </c>
      <c r="R193" s="53">
        <f t="shared" si="29"/>
        <v>0</v>
      </c>
      <c r="S193" s="53"/>
      <c r="T193" s="53">
        <f t="shared" si="30"/>
        <v>0</v>
      </c>
      <c r="U193" s="217"/>
      <c r="V193" s="15"/>
      <c r="BE193" s="170"/>
      <c r="BF193" s="170"/>
      <c r="BG193" s="170"/>
      <c r="BH193" s="170"/>
      <c r="BI193" s="170"/>
      <c r="BJ193" s="170"/>
      <c r="BK193" s="170"/>
      <c r="BL193" s="170"/>
      <c r="BM193" s="170"/>
      <c r="BN193" s="170"/>
      <c r="BO193" s="170"/>
      <c r="BP193" s="170"/>
      <c r="BS193" s="174"/>
      <c r="BT193" s="174"/>
    </row>
    <row r="194" spans="1:72" x14ac:dyDescent="0.2">
      <c r="A194" s="281"/>
      <c r="B194" s="59">
        <v>187</v>
      </c>
      <c r="C194" s="95"/>
      <c r="D194" s="75"/>
      <c r="E194" s="62"/>
      <c r="F194" s="153"/>
      <c r="G194" s="153"/>
      <c r="H194" s="281"/>
      <c r="I194" s="63">
        <f t="shared" si="28"/>
        <v>0</v>
      </c>
      <c r="J194" s="281"/>
      <c r="K194" s="15"/>
      <c r="L194" s="15"/>
      <c r="M194" s="53">
        <f t="shared" si="18"/>
        <v>0</v>
      </c>
      <c r="N194" s="53">
        <f t="shared" si="19"/>
        <v>0</v>
      </c>
      <c r="O194" s="53">
        <f t="shared" si="20"/>
        <v>0</v>
      </c>
      <c r="P194" s="53">
        <f t="shared" si="21"/>
        <v>0</v>
      </c>
      <c r="Q194" s="53">
        <f t="shared" si="22"/>
        <v>0</v>
      </c>
      <c r="R194" s="53">
        <f t="shared" si="29"/>
        <v>0</v>
      </c>
      <c r="S194" s="53"/>
      <c r="T194" s="53">
        <f t="shared" si="30"/>
        <v>0</v>
      </c>
      <c r="U194" s="217"/>
      <c r="V194" s="15"/>
      <c r="BE194" s="170"/>
      <c r="BF194" s="170"/>
      <c r="BG194" s="170"/>
      <c r="BH194" s="170"/>
      <c r="BI194" s="170"/>
      <c r="BJ194" s="170"/>
      <c r="BK194" s="170"/>
      <c r="BL194" s="170"/>
      <c r="BM194" s="170"/>
      <c r="BN194" s="170"/>
      <c r="BO194" s="170"/>
      <c r="BP194" s="170"/>
      <c r="BS194" s="174"/>
      <c r="BT194" s="174"/>
    </row>
    <row r="195" spans="1:72" x14ac:dyDescent="0.2">
      <c r="A195" s="281"/>
      <c r="B195" s="59">
        <v>188</v>
      </c>
      <c r="C195" s="95"/>
      <c r="D195" s="75"/>
      <c r="E195" s="62"/>
      <c r="F195" s="153"/>
      <c r="G195" s="153"/>
      <c r="H195" s="281"/>
      <c r="I195" s="63">
        <f t="shared" si="28"/>
        <v>0</v>
      </c>
      <c r="J195" s="281"/>
      <c r="K195" s="15"/>
      <c r="L195" s="15"/>
      <c r="M195" s="53">
        <f t="shared" si="18"/>
        <v>0</v>
      </c>
      <c r="N195" s="53">
        <f t="shared" si="19"/>
        <v>0</v>
      </c>
      <c r="O195" s="53">
        <f t="shared" si="20"/>
        <v>0</v>
      </c>
      <c r="P195" s="53">
        <f t="shared" si="21"/>
        <v>0</v>
      </c>
      <c r="Q195" s="53">
        <f t="shared" si="22"/>
        <v>0</v>
      </c>
      <c r="R195" s="53">
        <f t="shared" si="29"/>
        <v>0</v>
      </c>
      <c r="S195" s="53"/>
      <c r="T195" s="53">
        <f t="shared" si="30"/>
        <v>0</v>
      </c>
      <c r="U195" s="217"/>
      <c r="V195" s="15"/>
      <c r="BE195" s="170"/>
      <c r="BF195" s="170"/>
      <c r="BG195" s="170"/>
      <c r="BH195" s="170"/>
      <c r="BI195" s="170"/>
      <c r="BJ195" s="170"/>
      <c r="BK195" s="170"/>
      <c r="BL195" s="170"/>
      <c r="BM195" s="170"/>
      <c r="BN195" s="170"/>
      <c r="BO195" s="170"/>
      <c r="BP195" s="170"/>
      <c r="BS195" s="174"/>
      <c r="BT195" s="174"/>
    </row>
    <row r="196" spans="1:72" x14ac:dyDescent="0.2">
      <c r="A196" s="281"/>
      <c r="B196" s="59">
        <v>189</v>
      </c>
      <c r="C196" s="95"/>
      <c r="D196" s="75"/>
      <c r="E196" s="62"/>
      <c r="F196" s="153"/>
      <c r="G196" s="153"/>
      <c r="H196" s="281"/>
      <c r="I196" s="63">
        <f t="shared" si="28"/>
        <v>0</v>
      </c>
      <c r="J196" s="281"/>
      <c r="K196" s="15"/>
      <c r="L196" s="15"/>
      <c r="M196" s="53">
        <f t="shared" si="18"/>
        <v>0</v>
      </c>
      <c r="N196" s="53">
        <f t="shared" si="19"/>
        <v>0</v>
      </c>
      <c r="O196" s="53">
        <f t="shared" si="20"/>
        <v>0</v>
      </c>
      <c r="P196" s="53">
        <f t="shared" si="21"/>
        <v>0</v>
      </c>
      <c r="Q196" s="53">
        <f t="shared" si="22"/>
        <v>0</v>
      </c>
      <c r="R196" s="53">
        <f t="shared" si="29"/>
        <v>0</v>
      </c>
      <c r="S196" s="53"/>
      <c r="T196" s="53">
        <f t="shared" si="30"/>
        <v>0</v>
      </c>
      <c r="U196" s="217"/>
      <c r="V196" s="15"/>
      <c r="BE196" s="170"/>
      <c r="BF196" s="170"/>
      <c r="BG196" s="170"/>
      <c r="BH196" s="170"/>
      <c r="BI196" s="170"/>
      <c r="BJ196" s="170"/>
      <c r="BK196" s="170"/>
      <c r="BL196" s="170"/>
      <c r="BM196" s="170"/>
      <c r="BN196" s="170"/>
      <c r="BO196" s="170"/>
      <c r="BP196" s="170"/>
      <c r="BS196" s="174"/>
      <c r="BT196" s="174"/>
    </row>
    <row r="197" spans="1:72" x14ac:dyDescent="0.2">
      <c r="A197" s="281"/>
      <c r="B197" s="59">
        <v>190</v>
      </c>
      <c r="C197" s="95"/>
      <c r="D197" s="75"/>
      <c r="E197" s="62"/>
      <c r="F197" s="153"/>
      <c r="G197" s="153"/>
      <c r="H197" s="281"/>
      <c r="I197" s="63">
        <f t="shared" si="28"/>
        <v>0</v>
      </c>
      <c r="J197" s="281"/>
      <c r="K197" s="15"/>
      <c r="L197" s="15"/>
      <c r="M197" s="53">
        <f t="shared" si="18"/>
        <v>0</v>
      </c>
      <c r="N197" s="53">
        <f t="shared" si="19"/>
        <v>0</v>
      </c>
      <c r="O197" s="53">
        <f t="shared" si="20"/>
        <v>0</v>
      </c>
      <c r="P197" s="53">
        <f t="shared" si="21"/>
        <v>0</v>
      </c>
      <c r="Q197" s="53">
        <f t="shared" si="22"/>
        <v>0</v>
      </c>
      <c r="R197" s="53">
        <f t="shared" si="29"/>
        <v>0</v>
      </c>
      <c r="S197" s="53"/>
      <c r="T197" s="53">
        <f t="shared" si="30"/>
        <v>0</v>
      </c>
      <c r="U197" s="217"/>
      <c r="V197" s="15"/>
      <c r="BE197" s="170"/>
      <c r="BF197" s="170"/>
      <c r="BG197" s="170"/>
      <c r="BH197" s="170"/>
      <c r="BI197" s="170"/>
      <c r="BJ197" s="170"/>
      <c r="BK197" s="170"/>
      <c r="BL197" s="170"/>
      <c r="BM197" s="170"/>
      <c r="BN197" s="170"/>
      <c r="BO197" s="170"/>
      <c r="BP197" s="170"/>
      <c r="BS197" s="174"/>
      <c r="BT197" s="174"/>
    </row>
    <row r="198" spans="1:72" x14ac:dyDescent="0.2">
      <c r="A198" s="281"/>
      <c r="B198" s="59">
        <v>191</v>
      </c>
      <c r="C198" s="95"/>
      <c r="D198" s="75"/>
      <c r="E198" s="62"/>
      <c r="F198" s="153"/>
      <c r="G198" s="153"/>
      <c r="H198" s="281"/>
      <c r="I198" s="63">
        <f t="shared" si="28"/>
        <v>0</v>
      </c>
      <c r="J198" s="281"/>
      <c r="K198" s="15"/>
      <c r="L198" s="15"/>
      <c r="M198" s="53">
        <f t="shared" si="18"/>
        <v>0</v>
      </c>
      <c r="N198" s="53">
        <f t="shared" si="19"/>
        <v>0</v>
      </c>
      <c r="O198" s="53">
        <f t="shared" si="20"/>
        <v>0</v>
      </c>
      <c r="P198" s="53">
        <f t="shared" si="21"/>
        <v>0</v>
      </c>
      <c r="Q198" s="53">
        <f t="shared" si="22"/>
        <v>0</v>
      </c>
      <c r="R198" s="53">
        <f t="shared" si="29"/>
        <v>0</v>
      </c>
      <c r="S198" s="53"/>
      <c r="T198" s="53">
        <f t="shared" si="30"/>
        <v>0</v>
      </c>
      <c r="U198" s="217"/>
      <c r="V198" s="15"/>
      <c r="BE198" s="170"/>
      <c r="BF198" s="170"/>
      <c r="BG198" s="170"/>
      <c r="BH198" s="170"/>
      <c r="BI198" s="170"/>
      <c r="BJ198" s="170"/>
      <c r="BK198" s="170"/>
      <c r="BL198" s="170"/>
      <c r="BM198" s="170"/>
      <c r="BN198" s="170"/>
      <c r="BO198" s="170"/>
      <c r="BP198" s="170"/>
      <c r="BS198" s="174"/>
      <c r="BT198" s="174"/>
    </row>
    <row r="199" spans="1:72" x14ac:dyDescent="0.2">
      <c r="A199" s="281"/>
      <c r="B199" s="59">
        <v>192</v>
      </c>
      <c r="C199" s="95"/>
      <c r="D199" s="75"/>
      <c r="E199" s="62"/>
      <c r="F199" s="153"/>
      <c r="G199" s="153"/>
      <c r="H199" s="281"/>
      <c r="I199" s="63">
        <f t="shared" si="28"/>
        <v>0</v>
      </c>
      <c r="J199" s="281"/>
      <c r="K199" s="15"/>
      <c r="L199" s="15"/>
      <c r="M199" s="53">
        <f t="shared" si="18"/>
        <v>0</v>
      </c>
      <c r="N199" s="53">
        <f t="shared" si="19"/>
        <v>0</v>
      </c>
      <c r="O199" s="53">
        <f t="shared" si="20"/>
        <v>0</v>
      </c>
      <c r="P199" s="53">
        <f t="shared" si="21"/>
        <v>0</v>
      </c>
      <c r="Q199" s="53">
        <f t="shared" si="22"/>
        <v>0</v>
      </c>
      <c r="R199" s="53">
        <f t="shared" si="29"/>
        <v>0</v>
      </c>
      <c r="S199" s="53"/>
      <c r="T199" s="53">
        <f t="shared" si="30"/>
        <v>0</v>
      </c>
      <c r="U199" s="217"/>
      <c r="V199" s="15"/>
      <c r="BE199" s="170"/>
      <c r="BF199" s="170"/>
      <c r="BG199" s="170"/>
      <c r="BH199" s="170"/>
      <c r="BI199" s="170"/>
      <c r="BJ199" s="170"/>
      <c r="BK199" s="170"/>
      <c r="BL199" s="170"/>
      <c r="BM199" s="170"/>
      <c r="BN199" s="170"/>
      <c r="BO199" s="170"/>
      <c r="BP199" s="170"/>
      <c r="BS199" s="174"/>
      <c r="BT199" s="174"/>
    </row>
    <row r="200" spans="1:72" x14ac:dyDescent="0.2">
      <c r="A200" s="281"/>
      <c r="B200" s="59">
        <v>193</v>
      </c>
      <c r="C200" s="95"/>
      <c r="D200" s="75"/>
      <c r="E200" s="62"/>
      <c r="F200" s="153"/>
      <c r="G200" s="153"/>
      <c r="H200" s="281"/>
      <c r="I200" s="63">
        <f t="shared" si="28"/>
        <v>0</v>
      </c>
      <c r="J200" s="281"/>
      <c r="K200" s="15"/>
      <c r="L200" s="15"/>
      <c r="M200" s="53">
        <f t="shared" si="18"/>
        <v>0</v>
      </c>
      <c r="N200" s="53">
        <f t="shared" si="19"/>
        <v>0</v>
      </c>
      <c r="O200" s="53">
        <f t="shared" si="20"/>
        <v>0</v>
      </c>
      <c r="P200" s="53">
        <f t="shared" si="21"/>
        <v>0</v>
      </c>
      <c r="Q200" s="53">
        <f t="shared" si="22"/>
        <v>0</v>
      </c>
      <c r="R200" s="53">
        <f t="shared" si="29"/>
        <v>0</v>
      </c>
      <c r="S200" s="53"/>
      <c r="T200" s="53">
        <f t="shared" si="30"/>
        <v>0</v>
      </c>
      <c r="U200" s="217"/>
      <c r="V200" s="15"/>
      <c r="BE200" s="170"/>
      <c r="BF200" s="170"/>
      <c r="BG200" s="170"/>
      <c r="BH200" s="170"/>
      <c r="BI200" s="170"/>
      <c r="BJ200" s="170"/>
      <c r="BK200" s="170"/>
      <c r="BL200" s="170"/>
      <c r="BM200" s="170"/>
      <c r="BN200" s="170"/>
      <c r="BO200" s="170"/>
      <c r="BP200" s="170"/>
      <c r="BS200" s="174"/>
      <c r="BT200" s="174"/>
    </row>
    <row r="201" spans="1:72" x14ac:dyDescent="0.2">
      <c r="A201" s="281"/>
      <c r="B201" s="59">
        <v>194</v>
      </c>
      <c r="C201" s="95"/>
      <c r="D201" s="75"/>
      <c r="E201" s="62"/>
      <c r="F201" s="153"/>
      <c r="G201" s="153"/>
      <c r="H201" s="281"/>
      <c r="I201" s="63">
        <f t="shared" si="28"/>
        <v>0</v>
      </c>
      <c r="J201" s="281"/>
      <c r="K201" s="15"/>
      <c r="L201" s="15"/>
      <c r="M201" s="53">
        <f t="shared" si="18"/>
        <v>0</v>
      </c>
      <c r="N201" s="53">
        <f t="shared" si="19"/>
        <v>0</v>
      </c>
      <c r="O201" s="53">
        <f t="shared" si="20"/>
        <v>0</v>
      </c>
      <c r="P201" s="53">
        <f t="shared" si="21"/>
        <v>0</v>
      </c>
      <c r="Q201" s="53">
        <f t="shared" si="22"/>
        <v>0</v>
      </c>
      <c r="R201" s="53">
        <f t="shared" si="29"/>
        <v>0</v>
      </c>
      <c r="S201" s="53"/>
      <c r="T201" s="53">
        <f t="shared" si="30"/>
        <v>0</v>
      </c>
      <c r="U201" s="217"/>
      <c r="V201" s="15"/>
      <c r="BE201" s="170"/>
      <c r="BF201" s="170"/>
      <c r="BG201" s="170"/>
      <c r="BH201" s="170"/>
      <c r="BI201" s="170"/>
      <c r="BJ201" s="170"/>
      <c r="BK201" s="170"/>
      <c r="BL201" s="170"/>
      <c r="BM201" s="170"/>
      <c r="BN201" s="170"/>
      <c r="BO201" s="170"/>
      <c r="BP201" s="170"/>
      <c r="BS201" s="174"/>
      <c r="BT201" s="174"/>
    </row>
    <row r="202" spans="1:72" x14ac:dyDescent="0.2">
      <c r="A202" s="281"/>
      <c r="B202" s="59">
        <v>195</v>
      </c>
      <c r="C202" s="95"/>
      <c r="D202" s="75"/>
      <c r="E202" s="62"/>
      <c r="F202" s="153"/>
      <c r="G202" s="153"/>
      <c r="H202" s="281"/>
      <c r="I202" s="63">
        <f t="shared" si="28"/>
        <v>0</v>
      </c>
      <c r="J202" s="281"/>
      <c r="K202" s="15"/>
      <c r="L202" s="15"/>
      <c r="M202" s="53">
        <f t="shared" si="18"/>
        <v>0</v>
      </c>
      <c r="N202" s="53">
        <f t="shared" si="19"/>
        <v>0</v>
      </c>
      <c r="O202" s="53">
        <f t="shared" si="20"/>
        <v>0</v>
      </c>
      <c r="P202" s="53">
        <f t="shared" si="21"/>
        <v>0</v>
      </c>
      <c r="Q202" s="53">
        <f t="shared" si="22"/>
        <v>0</v>
      </c>
      <c r="R202" s="53">
        <f t="shared" si="29"/>
        <v>0</v>
      </c>
      <c r="S202" s="53"/>
      <c r="T202" s="53">
        <f t="shared" si="30"/>
        <v>0</v>
      </c>
      <c r="U202" s="217"/>
      <c r="V202" s="15"/>
      <c r="BE202" s="170"/>
      <c r="BF202" s="170"/>
      <c r="BG202" s="170"/>
      <c r="BH202" s="170"/>
      <c r="BI202" s="170"/>
      <c r="BJ202" s="170"/>
      <c r="BK202" s="170"/>
      <c r="BL202" s="170"/>
      <c r="BM202" s="170"/>
      <c r="BN202" s="170"/>
      <c r="BO202" s="170"/>
      <c r="BP202" s="170"/>
      <c r="BS202" s="174"/>
      <c r="BT202" s="174"/>
    </row>
    <row r="203" spans="1:72" x14ac:dyDescent="0.2">
      <c r="A203" s="281"/>
      <c r="B203" s="59">
        <v>196</v>
      </c>
      <c r="C203" s="95"/>
      <c r="D203" s="75"/>
      <c r="E203" s="62"/>
      <c r="F203" s="153"/>
      <c r="G203" s="153"/>
      <c r="H203" s="281"/>
      <c r="I203" s="63">
        <f t="shared" si="28"/>
        <v>0</v>
      </c>
      <c r="J203" s="281"/>
      <c r="K203" s="15"/>
      <c r="L203" s="15"/>
      <c r="M203" s="53">
        <f t="shared" si="18"/>
        <v>0</v>
      </c>
      <c r="N203" s="53">
        <f t="shared" si="19"/>
        <v>0</v>
      </c>
      <c r="O203" s="53">
        <f t="shared" si="20"/>
        <v>0</v>
      </c>
      <c r="P203" s="53">
        <f t="shared" si="21"/>
        <v>0</v>
      </c>
      <c r="Q203" s="53">
        <f t="shared" si="22"/>
        <v>0</v>
      </c>
      <c r="R203" s="53">
        <f t="shared" si="29"/>
        <v>0</v>
      </c>
      <c r="S203" s="53"/>
      <c r="T203" s="53">
        <f t="shared" si="30"/>
        <v>0</v>
      </c>
      <c r="U203" s="217"/>
      <c r="V203" s="15"/>
      <c r="BE203" s="170"/>
      <c r="BF203" s="170"/>
      <c r="BG203" s="170"/>
      <c r="BH203" s="170"/>
      <c r="BI203" s="170"/>
      <c r="BJ203" s="170"/>
      <c r="BK203" s="170"/>
      <c r="BL203" s="170"/>
      <c r="BM203" s="170"/>
      <c r="BN203" s="170"/>
      <c r="BO203" s="170"/>
      <c r="BP203" s="170"/>
      <c r="BS203" s="174"/>
      <c r="BT203" s="174"/>
    </row>
    <row r="204" spans="1:72" x14ac:dyDescent="0.2">
      <c r="A204" s="281"/>
      <c r="B204" s="59">
        <v>197</v>
      </c>
      <c r="C204" s="95"/>
      <c r="D204" s="75"/>
      <c r="E204" s="62"/>
      <c r="F204" s="153"/>
      <c r="G204" s="153"/>
      <c r="H204" s="281"/>
      <c r="I204" s="63">
        <f t="shared" si="28"/>
        <v>0</v>
      </c>
      <c r="J204" s="281"/>
      <c r="K204" s="15"/>
      <c r="L204" s="15"/>
      <c r="M204" s="53">
        <f t="shared" si="18"/>
        <v>0</v>
      </c>
      <c r="N204" s="53">
        <f t="shared" si="19"/>
        <v>0</v>
      </c>
      <c r="O204" s="53">
        <f t="shared" si="20"/>
        <v>0</v>
      </c>
      <c r="P204" s="53">
        <f t="shared" si="21"/>
        <v>0</v>
      </c>
      <c r="Q204" s="53">
        <f t="shared" si="22"/>
        <v>0</v>
      </c>
      <c r="R204" s="53">
        <f t="shared" si="29"/>
        <v>0</v>
      </c>
      <c r="S204" s="53"/>
      <c r="T204" s="53">
        <f t="shared" si="30"/>
        <v>0</v>
      </c>
      <c r="U204" s="217"/>
      <c r="V204" s="15"/>
      <c r="BE204" s="170"/>
      <c r="BF204" s="170"/>
      <c r="BG204" s="170"/>
      <c r="BH204" s="170"/>
      <c r="BI204" s="170"/>
      <c r="BJ204" s="170"/>
      <c r="BK204" s="170"/>
      <c r="BL204" s="170"/>
      <c r="BM204" s="170"/>
      <c r="BN204" s="170"/>
      <c r="BO204" s="170"/>
      <c r="BP204" s="170"/>
      <c r="BS204" s="174"/>
      <c r="BT204" s="174"/>
    </row>
    <row r="205" spans="1:72" x14ac:dyDescent="0.2">
      <c r="A205" s="281"/>
      <c r="B205" s="59">
        <v>198</v>
      </c>
      <c r="C205" s="95"/>
      <c r="D205" s="75"/>
      <c r="E205" s="62"/>
      <c r="F205" s="153"/>
      <c r="G205" s="153"/>
      <c r="H205" s="281"/>
      <c r="I205" s="63">
        <f t="shared" si="28"/>
        <v>0</v>
      </c>
      <c r="J205" s="281"/>
      <c r="K205" s="15"/>
      <c r="L205" s="15"/>
      <c r="M205" s="53">
        <f t="shared" si="18"/>
        <v>0</v>
      </c>
      <c r="N205" s="53">
        <f t="shared" si="19"/>
        <v>0</v>
      </c>
      <c r="O205" s="53">
        <f t="shared" si="20"/>
        <v>0</v>
      </c>
      <c r="P205" s="53">
        <f t="shared" si="21"/>
        <v>0</v>
      </c>
      <c r="Q205" s="53">
        <f t="shared" si="22"/>
        <v>0</v>
      </c>
      <c r="R205" s="53">
        <f t="shared" si="29"/>
        <v>0</v>
      </c>
      <c r="S205" s="53"/>
      <c r="T205" s="53">
        <f t="shared" si="30"/>
        <v>0</v>
      </c>
      <c r="U205" s="217"/>
      <c r="V205" s="15"/>
      <c r="BE205" s="170"/>
      <c r="BF205" s="170"/>
      <c r="BG205" s="170"/>
      <c r="BH205" s="170"/>
      <c r="BI205" s="170"/>
      <c r="BJ205" s="170"/>
      <c r="BK205" s="170"/>
      <c r="BL205" s="170"/>
      <c r="BM205" s="170"/>
      <c r="BN205" s="170"/>
      <c r="BO205" s="170"/>
      <c r="BP205" s="170"/>
      <c r="BS205" s="174"/>
      <c r="BT205" s="174"/>
    </row>
    <row r="206" spans="1:72" x14ac:dyDescent="0.2">
      <c r="A206" s="281"/>
      <c r="B206" s="59">
        <v>199</v>
      </c>
      <c r="C206" s="95"/>
      <c r="D206" s="75"/>
      <c r="E206" s="62"/>
      <c r="F206" s="153"/>
      <c r="G206" s="153"/>
      <c r="H206" s="281"/>
      <c r="I206" s="63">
        <f t="shared" si="28"/>
        <v>0</v>
      </c>
      <c r="J206" s="281"/>
      <c r="K206" s="15"/>
      <c r="L206" s="15"/>
      <c r="M206" s="53">
        <f t="shared" si="18"/>
        <v>0</v>
      </c>
      <c r="N206" s="53">
        <f t="shared" si="19"/>
        <v>0</v>
      </c>
      <c r="O206" s="53">
        <f t="shared" si="20"/>
        <v>0</v>
      </c>
      <c r="P206" s="53">
        <f t="shared" si="21"/>
        <v>0</v>
      </c>
      <c r="Q206" s="53">
        <f t="shared" si="22"/>
        <v>0</v>
      </c>
      <c r="R206" s="53">
        <f t="shared" si="29"/>
        <v>0</v>
      </c>
      <c r="S206" s="53"/>
      <c r="T206" s="53">
        <f t="shared" si="30"/>
        <v>0</v>
      </c>
      <c r="U206" s="217"/>
      <c r="V206" s="15"/>
      <c r="BE206" s="170"/>
      <c r="BF206" s="170"/>
      <c r="BG206" s="170"/>
      <c r="BH206" s="170"/>
      <c r="BI206" s="170"/>
      <c r="BJ206" s="170"/>
      <c r="BK206" s="170"/>
      <c r="BL206" s="170"/>
      <c r="BM206" s="170"/>
      <c r="BN206" s="170"/>
      <c r="BO206" s="170"/>
      <c r="BP206" s="170"/>
      <c r="BS206" s="174"/>
      <c r="BT206" s="174"/>
    </row>
    <row r="207" spans="1:72" x14ac:dyDescent="0.2">
      <c r="A207" s="281"/>
      <c r="B207" s="59">
        <v>200</v>
      </c>
      <c r="C207" s="95"/>
      <c r="D207" s="75"/>
      <c r="E207" s="62"/>
      <c r="F207" s="153"/>
      <c r="G207" s="153"/>
      <c r="H207" s="281"/>
      <c r="I207" s="63">
        <f t="shared" si="28"/>
        <v>0</v>
      </c>
      <c r="J207" s="281"/>
      <c r="K207" s="15"/>
      <c r="L207" s="15"/>
      <c r="M207" s="53">
        <f t="shared" si="18"/>
        <v>0</v>
      </c>
      <c r="N207" s="53">
        <f t="shared" si="19"/>
        <v>0</v>
      </c>
      <c r="O207" s="53">
        <f t="shared" si="20"/>
        <v>0</v>
      </c>
      <c r="P207" s="53">
        <f t="shared" si="21"/>
        <v>0</v>
      </c>
      <c r="Q207" s="53">
        <f t="shared" si="22"/>
        <v>0</v>
      </c>
      <c r="R207" s="53">
        <f t="shared" si="29"/>
        <v>0</v>
      </c>
      <c r="S207" s="53"/>
      <c r="T207" s="53">
        <f t="shared" si="30"/>
        <v>0</v>
      </c>
      <c r="U207" s="217"/>
      <c r="V207" s="15"/>
      <c r="BE207" s="170"/>
      <c r="BF207" s="170"/>
      <c r="BG207" s="170"/>
      <c r="BH207" s="170"/>
      <c r="BI207" s="170"/>
      <c r="BJ207" s="170"/>
      <c r="BK207" s="170"/>
      <c r="BL207" s="170"/>
      <c r="BM207" s="170"/>
      <c r="BN207" s="170"/>
      <c r="BO207" s="170"/>
      <c r="BP207" s="170"/>
      <c r="BS207" s="174"/>
      <c r="BT207" s="174"/>
    </row>
    <row r="208" spans="1:72" x14ac:dyDescent="0.2">
      <c r="A208" s="281"/>
      <c r="B208" s="59">
        <v>201</v>
      </c>
      <c r="C208" s="95"/>
      <c r="D208" s="75"/>
      <c r="E208" s="62"/>
      <c r="F208" s="153"/>
      <c r="G208" s="153"/>
      <c r="H208" s="281"/>
      <c r="I208" s="63">
        <f t="shared" si="28"/>
        <v>0</v>
      </c>
      <c r="J208" s="281"/>
      <c r="K208" s="15"/>
      <c r="L208" s="15"/>
      <c r="M208" s="53">
        <f t="shared" si="18"/>
        <v>0</v>
      </c>
      <c r="N208" s="53">
        <f t="shared" si="19"/>
        <v>0</v>
      </c>
      <c r="O208" s="53">
        <f t="shared" si="20"/>
        <v>0</v>
      </c>
      <c r="P208" s="53">
        <f t="shared" si="21"/>
        <v>0</v>
      </c>
      <c r="Q208" s="53">
        <f t="shared" si="22"/>
        <v>0</v>
      </c>
      <c r="R208" s="53">
        <f t="shared" si="29"/>
        <v>0</v>
      </c>
      <c r="S208" s="53"/>
      <c r="T208" s="53">
        <f t="shared" si="30"/>
        <v>0</v>
      </c>
      <c r="U208" s="217"/>
      <c r="V208" s="15"/>
      <c r="BE208" s="170"/>
      <c r="BF208" s="170"/>
      <c r="BG208" s="170"/>
      <c r="BH208" s="170"/>
      <c r="BI208" s="170"/>
      <c r="BJ208" s="170"/>
      <c r="BK208" s="170"/>
      <c r="BL208" s="170"/>
      <c r="BM208" s="170"/>
      <c r="BN208" s="170"/>
      <c r="BO208" s="170"/>
      <c r="BP208" s="170"/>
      <c r="BS208" s="174"/>
      <c r="BT208" s="174"/>
    </row>
    <row r="209" spans="1:72" x14ac:dyDescent="0.2">
      <c r="A209" s="281"/>
      <c r="B209" s="59">
        <v>202</v>
      </c>
      <c r="C209" s="95"/>
      <c r="D209" s="75"/>
      <c r="E209" s="62"/>
      <c r="F209" s="153"/>
      <c r="G209" s="153"/>
      <c r="H209" s="281"/>
      <c r="I209" s="63">
        <f t="shared" si="28"/>
        <v>0</v>
      </c>
      <c r="J209" s="281"/>
      <c r="K209" s="15"/>
      <c r="L209" s="15"/>
      <c r="M209" s="53">
        <f t="shared" si="18"/>
        <v>0</v>
      </c>
      <c r="N209" s="53">
        <f t="shared" si="19"/>
        <v>0</v>
      </c>
      <c r="O209" s="53">
        <f t="shared" si="20"/>
        <v>0</v>
      </c>
      <c r="P209" s="53">
        <f t="shared" si="21"/>
        <v>0</v>
      </c>
      <c r="Q209" s="53">
        <f t="shared" si="22"/>
        <v>0</v>
      </c>
      <c r="R209" s="53">
        <f t="shared" si="29"/>
        <v>0</v>
      </c>
      <c r="S209" s="53"/>
      <c r="T209" s="53">
        <f t="shared" si="30"/>
        <v>0</v>
      </c>
      <c r="U209" s="217"/>
      <c r="V209" s="15"/>
      <c r="BE209" s="170"/>
      <c r="BF209" s="170"/>
      <c r="BG209" s="170"/>
      <c r="BH209" s="170"/>
      <c r="BI209" s="170"/>
      <c r="BJ209" s="170"/>
      <c r="BK209" s="170"/>
      <c r="BL209" s="170"/>
      <c r="BM209" s="170"/>
      <c r="BN209" s="170"/>
      <c r="BO209" s="170"/>
      <c r="BP209" s="170"/>
      <c r="BS209" s="174"/>
      <c r="BT209" s="174"/>
    </row>
    <row r="210" spans="1:72" x14ac:dyDescent="0.2">
      <c r="A210" s="281"/>
      <c r="B210" s="59">
        <v>203</v>
      </c>
      <c r="C210" s="95"/>
      <c r="D210" s="75"/>
      <c r="E210" s="62"/>
      <c r="F210" s="153"/>
      <c r="G210" s="153"/>
      <c r="H210" s="281"/>
      <c r="I210" s="63">
        <f t="shared" si="28"/>
        <v>0</v>
      </c>
      <c r="J210" s="281"/>
      <c r="K210" s="15"/>
      <c r="L210" s="15"/>
      <c r="M210" s="53">
        <f t="shared" si="18"/>
        <v>0</v>
      </c>
      <c r="N210" s="53">
        <f t="shared" si="19"/>
        <v>0</v>
      </c>
      <c r="O210" s="53">
        <f t="shared" si="20"/>
        <v>0</v>
      </c>
      <c r="P210" s="53">
        <f t="shared" si="21"/>
        <v>0</v>
      </c>
      <c r="Q210" s="53">
        <f t="shared" si="22"/>
        <v>0</v>
      </c>
      <c r="R210" s="53">
        <f t="shared" si="29"/>
        <v>0</v>
      </c>
      <c r="S210" s="53"/>
      <c r="T210" s="53">
        <f t="shared" si="30"/>
        <v>0</v>
      </c>
      <c r="U210" s="217"/>
      <c r="V210" s="15"/>
      <c r="BE210" s="170"/>
      <c r="BF210" s="170"/>
      <c r="BG210" s="170"/>
      <c r="BH210" s="170"/>
      <c r="BI210" s="170"/>
      <c r="BJ210" s="170"/>
      <c r="BK210" s="170"/>
      <c r="BL210" s="170"/>
      <c r="BM210" s="170"/>
      <c r="BN210" s="170"/>
      <c r="BO210" s="170"/>
      <c r="BP210" s="170"/>
      <c r="BS210" s="174"/>
      <c r="BT210" s="174"/>
    </row>
    <row r="211" spans="1:72" x14ac:dyDescent="0.2">
      <c r="A211" s="281"/>
      <c r="B211" s="59">
        <v>204</v>
      </c>
      <c r="C211" s="95"/>
      <c r="D211" s="75"/>
      <c r="E211" s="62"/>
      <c r="F211" s="153"/>
      <c r="G211" s="153"/>
      <c r="H211" s="281"/>
      <c r="I211" s="63">
        <f t="shared" si="28"/>
        <v>0</v>
      </c>
      <c r="J211" s="281"/>
      <c r="K211" s="15"/>
      <c r="L211" s="15"/>
      <c r="M211" s="53">
        <f t="shared" si="18"/>
        <v>0</v>
      </c>
      <c r="N211" s="53">
        <f t="shared" si="19"/>
        <v>0</v>
      </c>
      <c r="O211" s="53">
        <f t="shared" si="20"/>
        <v>0</v>
      </c>
      <c r="P211" s="53">
        <f t="shared" si="21"/>
        <v>0</v>
      </c>
      <c r="Q211" s="53">
        <f t="shared" si="22"/>
        <v>0</v>
      </c>
      <c r="R211" s="53">
        <f t="shared" si="29"/>
        <v>0</v>
      </c>
      <c r="S211" s="53"/>
      <c r="T211" s="53">
        <f t="shared" si="30"/>
        <v>0</v>
      </c>
      <c r="U211" s="217"/>
      <c r="V211" s="15"/>
      <c r="BE211" s="170"/>
      <c r="BF211" s="170"/>
      <c r="BG211" s="170"/>
      <c r="BH211" s="170"/>
      <c r="BI211" s="170"/>
      <c r="BJ211" s="170"/>
      <c r="BK211" s="170"/>
      <c r="BL211" s="170"/>
      <c r="BM211" s="170"/>
      <c r="BN211" s="170"/>
      <c r="BO211" s="170"/>
      <c r="BP211" s="170"/>
      <c r="BS211" s="174"/>
      <c r="BT211" s="174"/>
    </row>
    <row r="212" spans="1:72" x14ac:dyDescent="0.2">
      <c r="A212" s="281"/>
      <c r="B212" s="59">
        <v>205</v>
      </c>
      <c r="C212" s="95"/>
      <c r="D212" s="75"/>
      <c r="E212" s="62"/>
      <c r="F212" s="153"/>
      <c r="G212" s="153"/>
      <c r="H212" s="281"/>
      <c r="I212" s="63">
        <f t="shared" si="28"/>
        <v>0</v>
      </c>
      <c r="J212" s="281"/>
      <c r="K212" s="15"/>
      <c r="L212" s="15"/>
      <c r="M212" s="53">
        <f t="shared" si="18"/>
        <v>0</v>
      </c>
      <c r="N212" s="53">
        <f t="shared" si="19"/>
        <v>0</v>
      </c>
      <c r="O212" s="53">
        <f t="shared" si="20"/>
        <v>0</v>
      </c>
      <c r="P212" s="53">
        <f t="shared" si="21"/>
        <v>0</v>
      </c>
      <c r="Q212" s="53">
        <f t="shared" si="22"/>
        <v>0</v>
      </c>
      <c r="R212" s="53">
        <f t="shared" si="29"/>
        <v>0</v>
      </c>
      <c r="S212" s="53"/>
      <c r="T212" s="53">
        <f t="shared" si="30"/>
        <v>0</v>
      </c>
      <c r="U212" s="217"/>
      <c r="V212" s="15"/>
      <c r="BE212" s="170"/>
      <c r="BF212" s="170"/>
      <c r="BG212" s="170"/>
      <c r="BH212" s="170"/>
      <c r="BI212" s="170"/>
      <c r="BJ212" s="170"/>
      <c r="BK212" s="170"/>
      <c r="BL212" s="170"/>
      <c r="BM212" s="170"/>
      <c r="BN212" s="170"/>
      <c r="BO212" s="170"/>
      <c r="BP212" s="170"/>
      <c r="BS212" s="174"/>
      <c r="BT212" s="174"/>
    </row>
    <row r="213" spans="1:72" x14ac:dyDescent="0.2">
      <c r="A213" s="281"/>
      <c r="B213" s="59">
        <v>206</v>
      </c>
      <c r="C213" s="95"/>
      <c r="D213" s="75"/>
      <c r="E213" s="62"/>
      <c r="F213" s="153"/>
      <c r="G213" s="153"/>
      <c r="H213" s="281"/>
      <c r="I213" s="63">
        <f t="shared" si="28"/>
        <v>0</v>
      </c>
      <c r="J213" s="281"/>
      <c r="K213" s="15"/>
      <c r="L213" s="15"/>
      <c r="M213" s="53">
        <f t="shared" si="18"/>
        <v>0</v>
      </c>
      <c r="N213" s="53">
        <f t="shared" si="19"/>
        <v>0</v>
      </c>
      <c r="O213" s="53">
        <f t="shared" si="20"/>
        <v>0</v>
      </c>
      <c r="P213" s="53">
        <f t="shared" si="21"/>
        <v>0</v>
      </c>
      <c r="Q213" s="53">
        <f t="shared" si="22"/>
        <v>0</v>
      </c>
      <c r="R213" s="53">
        <f t="shared" si="29"/>
        <v>0</v>
      </c>
      <c r="S213" s="53"/>
      <c r="T213" s="53">
        <f t="shared" si="30"/>
        <v>0</v>
      </c>
      <c r="U213" s="217"/>
      <c r="V213" s="15"/>
      <c r="BE213" s="170"/>
      <c r="BF213" s="170"/>
      <c r="BG213" s="170"/>
      <c r="BH213" s="170"/>
      <c r="BI213" s="170"/>
      <c r="BJ213" s="170"/>
      <c r="BK213" s="170"/>
      <c r="BL213" s="170"/>
      <c r="BM213" s="170"/>
      <c r="BN213" s="170"/>
      <c r="BO213" s="170"/>
      <c r="BP213" s="170"/>
      <c r="BS213" s="174"/>
      <c r="BT213" s="174"/>
    </row>
    <row r="214" spans="1:72" x14ac:dyDescent="0.2">
      <c r="A214" s="281"/>
      <c r="B214" s="59">
        <v>207</v>
      </c>
      <c r="C214" s="95"/>
      <c r="D214" s="75"/>
      <c r="E214" s="62"/>
      <c r="F214" s="153"/>
      <c r="G214" s="153"/>
      <c r="H214" s="281"/>
      <c r="I214" s="63">
        <f t="shared" si="28"/>
        <v>0</v>
      </c>
      <c r="J214" s="281"/>
      <c r="K214" s="15"/>
      <c r="L214" s="15"/>
      <c r="M214" s="53">
        <f t="shared" si="18"/>
        <v>0</v>
      </c>
      <c r="N214" s="53">
        <f t="shared" si="19"/>
        <v>0</v>
      </c>
      <c r="O214" s="53">
        <f t="shared" si="20"/>
        <v>0</v>
      </c>
      <c r="P214" s="53">
        <f t="shared" si="21"/>
        <v>0</v>
      </c>
      <c r="Q214" s="53">
        <f t="shared" si="22"/>
        <v>0</v>
      </c>
      <c r="R214" s="53">
        <f t="shared" si="29"/>
        <v>0</v>
      </c>
      <c r="S214" s="53"/>
      <c r="T214" s="53">
        <f t="shared" si="30"/>
        <v>0</v>
      </c>
      <c r="U214" s="217"/>
      <c r="V214" s="15"/>
      <c r="BE214" s="170"/>
      <c r="BF214" s="170"/>
      <c r="BG214" s="170"/>
      <c r="BH214" s="170"/>
      <c r="BI214" s="170"/>
      <c r="BJ214" s="170"/>
      <c r="BK214" s="170"/>
      <c r="BL214" s="170"/>
      <c r="BM214" s="170"/>
      <c r="BN214" s="170"/>
      <c r="BO214" s="170"/>
      <c r="BP214" s="170"/>
      <c r="BS214" s="174"/>
      <c r="BT214" s="174"/>
    </row>
    <row r="215" spans="1:72" x14ac:dyDescent="0.2">
      <c r="A215" s="281"/>
      <c r="B215" s="59">
        <v>208</v>
      </c>
      <c r="C215" s="95"/>
      <c r="D215" s="75"/>
      <c r="E215" s="62"/>
      <c r="F215" s="153"/>
      <c r="G215" s="153"/>
      <c r="H215" s="281"/>
      <c r="I215" s="63">
        <f t="shared" si="28"/>
        <v>0</v>
      </c>
      <c r="J215" s="281"/>
      <c r="K215" s="15"/>
      <c r="L215" s="15"/>
      <c r="M215" s="53">
        <f t="shared" si="18"/>
        <v>0</v>
      </c>
      <c r="N215" s="53">
        <f t="shared" si="19"/>
        <v>0</v>
      </c>
      <c r="O215" s="53">
        <f t="shared" si="20"/>
        <v>0</v>
      </c>
      <c r="P215" s="53">
        <f t="shared" si="21"/>
        <v>0</v>
      </c>
      <c r="Q215" s="53">
        <f t="shared" si="22"/>
        <v>0</v>
      </c>
      <c r="R215" s="53">
        <f t="shared" si="29"/>
        <v>0</v>
      </c>
      <c r="S215" s="53"/>
      <c r="T215" s="53">
        <f t="shared" si="30"/>
        <v>0</v>
      </c>
      <c r="U215" s="217"/>
      <c r="V215" s="15"/>
      <c r="BE215" s="170"/>
      <c r="BF215" s="170"/>
      <c r="BG215" s="170"/>
      <c r="BH215" s="170"/>
      <c r="BI215" s="170"/>
      <c r="BJ215" s="170"/>
      <c r="BK215" s="170"/>
      <c r="BL215" s="170"/>
      <c r="BM215" s="170"/>
      <c r="BN215" s="170"/>
      <c r="BO215" s="170"/>
      <c r="BP215" s="170"/>
      <c r="BS215" s="174"/>
      <c r="BT215" s="174"/>
    </row>
    <row r="216" spans="1:72" x14ac:dyDescent="0.2">
      <c r="A216" s="281"/>
      <c r="B216" s="59">
        <v>209</v>
      </c>
      <c r="C216" s="95"/>
      <c r="D216" s="75"/>
      <c r="E216" s="62"/>
      <c r="F216" s="153"/>
      <c r="G216" s="153"/>
      <c r="H216" s="281"/>
      <c r="I216" s="63">
        <f t="shared" si="28"/>
        <v>0</v>
      </c>
      <c r="J216" s="281"/>
      <c r="K216" s="15"/>
      <c r="L216" s="15"/>
      <c r="M216" s="53">
        <f t="shared" si="18"/>
        <v>0</v>
      </c>
      <c r="N216" s="53">
        <f t="shared" si="19"/>
        <v>0</v>
      </c>
      <c r="O216" s="53">
        <f t="shared" si="20"/>
        <v>0</v>
      </c>
      <c r="P216" s="53">
        <f t="shared" si="21"/>
        <v>0</v>
      </c>
      <c r="Q216" s="53">
        <f t="shared" si="22"/>
        <v>0</v>
      </c>
      <c r="R216" s="53">
        <f t="shared" si="29"/>
        <v>0</v>
      </c>
      <c r="S216" s="53"/>
      <c r="T216" s="53">
        <f t="shared" si="30"/>
        <v>0</v>
      </c>
      <c r="U216" s="217"/>
      <c r="V216" s="15"/>
      <c r="BE216" s="170"/>
      <c r="BF216" s="170"/>
      <c r="BG216" s="170"/>
      <c r="BH216" s="170"/>
      <c r="BI216" s="170"/>
      <c r="BJ216" s="170"/>
      <c r="BK216" s="170"/>
      <c r="BL216" s="170"/>
      <c r="BM216" s="170"/>
      <c r="BN216" s="170"/>
      <c r="BO216" s="170"/>
      <c r="BP216" s="170"/>
      <c r="BS216" s="174"/>
      <c r="BT216" s="174"/>
    </row>
    <row r="217" spans="1:72" x14ac:dyDescent="0.2">
      <c r="A217" s="281"/>
      <c r="B217" s="59">
        <v>210</v>
      </c>
      <c r="C217" s="95"/>
      <c r="D217" s="75"/>
      <c r="E217" s="62"/>
      <c r="F217" s="153"/>
      <c r="G217" s="153"/>
      <c r="H217" s="281"/>
      <c r="I217" s="63">
        <f t="shared" si="28"/>
        <v>0</v>
      </c>
      <c r="J217" s="281"/>
      <c r="K217" s="15"/>
      <c r="L217" s="15"/>
      <c r="M217" s="53">
        <f t="shared" si="18"/>
        <v>0</v>
      </c>
      <c r="N217" s="53">
        <f t="shared" si="19"/>
        <v>0</v>
      </c>
      <c r="O217" s="53">
        <f t="shared" si="20"/>
        <v>0</v>
      </c>
      <c r="P217" s="53">
        <f t="shared" si="21"/>
        <v>0</v>
      </c>
      <c r="Q217" s="53">
        <f t="shared" si="22"/>
        <v>0</v>
      </c>
      <c r="R217" s="53">
        <f t="shared" si="29"/>
        <v>0</v>
      </c>
      <c r="S217" s="53"/>
      <c r="T217" s="53">
        <f t="shared" si="30"/>
        <v>0</v>
      </c>
      <c r="U217" s="217"/>
      <c r="V217" s="15"/>
      <c r="BE217" s="170"/>
      <c r="BF217" s="170"/>
      <c r="BG217" s="170"/>
      <c r="BH217" s="170"/>
      <c r="BI217" s="170"/>
      <c r="BJ217" s="170"/>
      <c r="BK217" s="170"/>
      <c r="BL217" s="170"/>
      <c r="BM217" s="170"/>
      <c r="BN217" s="170"/>
      <c r="BO217" s="170"/>
      <c r="BP217" s="170"/>
      <c r="BS217" s="174"/>
      <c r="BT217" s="174"/>
    </row>
    <row r="218" spans="1:72" x14ac:dyDescent="0.2">
      <c r="A218" s="281"/>
      <c r="B218" s="59">
        <v>211</v>
      </c>
      <c r="C218" s="95"/>
      <c r="D218" s="75"/>
      <c r="E218" s="62"/>
      <c r="F218" s="153"/>
      <c r="G218" s="153"/>
      <c r="H218" s="281"/>
      <c r="I218" s="63">
        <f t="shared" si="28"/>
        <v>0</v>
      </c>
      <c r="J218" s="281"/>
      <c r="K218" s="15"/>
      <c r="L218" s="15"/>
      <c r="M218" s="53">
        <f t="shared" si="18"/>
        <v>0</v>
      </c>
      <c r="N218" s="53">
        <f t="shared" si="19"/>
        <v>0</v>
      </c>
      <c r="O218" s="53">
        <f t="shared" si="20"/>
        <v>0</v>
      </c>
      <c r="P218" s="53">
        <f t="shared" si="21"/>
        <v>0</v>
      </c>
      <c r="Q218" s="53">
        <f t="shared" si="22"/>
        <v>0</v>
      </c>
      <c r="R218" s="53">
        <f t="shared" si="29"/>
        <v>0</v>
      </c>
      <c r="S218" s="53"/>
      <c r="T218" s="53">
        <f t="shared" si="30"/>
        <v>0</v>
      </c>
      <c r="U218" s="217"/>
      <c r="V218" s="15"/>
      <c r="BE218" s="170"/>
      <c r="BF218" s="170"/>
      <c r="BG218" s="170"/>
      <c r="BH218" s="170"/>
      <c r="BI218" s="170"/>
      <c r="BJ218" s="170"/>
      <c r="BK218" s="170"/>
      <c r="BL218" s="170"/>
      <c r="BM218" s="170"/>
      <c r="BN218" s="170"/>
      <c r="BO218" s="170"/>
      <c r="BP218" s="170"/>
      <c r="BS218" s="174"/>
      <c r="BT218" s="174"/>
    </row>
    <row r="219" spans="1:72" x14ac:dyDescent="0.2">
      <c r="A219" s="281"/>
      <c r="B219" s="59">
        <v>212</v>
      </c>
      <c r="C219" s="95"/>
      <c r="D219" s="75"/>
      <c r="E219" s="62"/>
      <c r="F219" s="153"/>
      <c r="G219" s="153"/>
      <c r="H219" s="281"/>
      <c r="I219" s="63">
        <f t="shared" si="28"/>
        <v>0</v>
      </c>
      <c r="J219" s="281"/>
      <c r="K219" s="15"/>
      <c r="L219" s="15"/>
      <c r="M219" s="53">
        <f t="shared" si="18"/>
        <v>0</v>
      </c>
      <c r="N219" s="53">
        <f t="shared" si="19"/>
        <v>0</v>
      </c>
      <c r="O219" s="53">
        <f t="shared" si="20"/>
        <v>0</v>
      </c>
      <c r="P219" s="53">
        <f t="shared" si="21"/>
        <v>0</v>
      </c>
      <c r="Q219" s="53">
        <f t="shared" si="22"/>
        <v>0</v>
      </c>
      <c r="R219" s="53">
        <f t="shared" si="29"/>
        <v>0</v>
      </c>
      <c r="S219" s="53"/>
      <c r="T219" s="53">
        <f t="shared" si="30"/>
        <v>0</v>
      </c>
      <c r="U219" s="217"/>
      <c r="V219" s="15"/>
      <c r="BE219" s="170"/>
      <c r="BF219" s="170"/>
      <c r="BG219" s="170"/>
      <c r="BH219" s="170"/>
      <c r="BI219" s="170"/>
      <c r="BJ219" s="170"/>
      <c r="BK219" s="170"/>
      <c r="BL219" s="170"/>
      <c r="BM219" s="170"/>
      <c r="BN219" s="170"/>
      <c r="BO219" s="170"/>
      <c r="BP219" s="170"/>
      <c r="BS219" s="174"/>
      <c r="BT219" s="174"/>
    </row>
    <row r="220" spans="1:72" x14ac:dyDescent="0.2">
      <c r="A220" s="281"/>
      <c r="B220" s="59">
        <v>213</v>
      </c>
      <c r="C220" s="95"/>
      <c r="D220" s="75"/>
      <c r="E220" s="62"/>
      <c r="F220" s="153"/>
      <c r="G220" s="153"/>
      <c r="H220" s="281"/>
      <c r="I220" s="63">
        <f t="shared" si="28"/>
        <v>0</v>
      </c>
      <c r="J220" s="281"/>
      <c r="K220" s="15"/>
      <c r="L220" s="15"/>
      <c r="M220" s="53">
        <f t="shared" si="18"/>
        <v>0</v>
      </c>
      <c r="N220" s="53">
        <f t="shared" si="19"/>
        <v>0</v>
      </c>
      <c r="O220" s="53">
        <f t="shared" si="20"/>
        <v>0</v>
      </c>
      <c r="P220" s="53">
        <f t="shared" si="21"/>
        <v>0</v>
      </c>
      <c r="Q220" s="53">
        <f t="shared" si="22"/>
        <v>0</v>
      </c>
      <c r="R220" s="53">
        <f t="shared" si="29"/>
        <v>0</v>
      </c>
      <c r="S220" s="53"/>
      <c r="T220" s="53">
        <f t="shared" si="30"/>
        <v>0</v>
      </c>
      <c r="U220" s="217"/>
      <c r="V220" s="15"/>
      <c r="BE220" s="170"/>
      <c r="BF220" s="170"/>
      <c r="BG220" s="170"/>
      <c r="BH220" s="170"/>
      <c r="BI220" s="170"/>
      <c r="BJ220" s="170"/>
      <c r="BK220" s="170"/>
      <c r="BL220" s="170"/>
      <c r="BM220" s="170"/>
      <c r="BN220" s="170"/>
      <c r="BO220" s="170"/>
      <c r="BP220" s="170"/>
      <c r="BS220" s="174"/>
      <c r="BT220" s="174"/>
    </row>
    <row r="221" spans="1:72" x14ac:dyDescent="0.2">
      <c r="A221" s="281"/>
      <c r="B221" s="59">
        <v>214</v>
      </c>
      <c r="C221" s="95"/>
      <c r="D221" s="75"/>
      <c r="E221" s="62"/>
      <c r="F221" s="153"/>
      <c r="G221" s="153"/>
      <c r="H221" s="281"/>
      <c r="I221" s="63">
        <f t="shared" ref="I221:I284" si="31">T221</f>
        <v>0</v>
      </c>
      <c r="J221" s="281"/>
      <c r="K221" s="15"/>
      <c r="L221" s="15"/>
      <c r="M221" s="53">
        <f t="shared" si="18"/>
        <v>0</v>
      </c>
      <c r="N221" s="53">
        <f t="shared" si="19"/>
        <v>0</v>
      </c>
      <c r="O221" s="53">
        <f t="shared" si="20"/>
        <v>0</v>
      </c>
      <c r="P221" s="53">
        <f t="shared" si="21"/>
        <v>0</v>
      </c>
      <c r="Q221" s="53">
        <f t="shared" si="22"/>
        <v>0</v>
      </c>
      <c r="R221" s="53">
        <f t="shared" ref="R221:R284" si="32">IF($C221=0,0,IF($D221=0,0,IF($E221=0,0,IF($G221=$V$14,10*Q221,IF($G221=$V$15,10*Q221,0)))))</f>
        <v>0</v>
      </c>
      <c r="S221" s="53"/>
      <c r="T221" s="53">
        <f t="shared" ref="T221:T284" si="33">IF($C221=0,0,IF($D221=0,0,IF($E221=0,0,SUM(M221,N221,O221,P221,R221))))</f>
        <v>0</v>
      </c>
      <c r="U221" s="217"/>
      <c r="V221" s="15"/>
      <c r="BE221" s="170"/>
      <c r="BF221" s="170"/>
      <c r="BG221" s="170"/>
      <c r="BH221" s="170"/>
      <c r="BI221" s="170"/>
      <c r="BJ221" s="170"/>
      <c r="BK221" s="170"/>
      <c r="BL221" s="170"/>
      <c r="BM221" s="170"/>
      <c r="BN221" s="170"/>
      <c r="BO221" s="170"/>
      <c r="BP221" s="170"/>
      <c r="BS221" s="174"/>
      <c r="BT221" s="174"/>
    </row>
    <row r="222" spans="1:72" x14ac:dyDescent="0.2">
      <c r="A222" s="281"/>
      <c r="B222" s="59">
        <v>215</v>
      </c>
      <c r="C222" s="95"/>
      <c r="D222" s="75"/>
      <c r="E222" s="62"/>
      <c r="F222" s="153"/>
      <c r="G222" s="153"/>
      <c r="H222" s="281"/>
      <c r="I222" s="63">
        <f t="shared" si="31"/>
        <v>0</v>
      </c>
      <c r="J222" s="281"/>
      <c r="K222" s="15"/>
      <c r="L222" s="15"/>
      <c r="M222" s="53">
        <f t="shared" si="18"/>
        <v>0</v>
      </c>
      <c r="N222" s="53">
        <f t="shared" si="19"/>
        <v>0</v>
      </c>
      <c r="O222" s="53">
        <f t="shared" si="20"/>
        <v>0</v>
      </c>
      <c r="P222" s="53">
        <f t="shared" si="21"/>
        <v>0</v>
      </c>
      <c r="Q222" s="53">
        <f t="shared" si="22"/>
        <v>0</v>
      </c>
      <c r="R222" s="53">
        <f t="shared" si="32"/>
        <v>0</v>
      </c>
      <c r="S222" s="53"/>
      <c r="T222" s="53">
        <f t="shared" si="33"/>
        <v>0</v>
      </c>
      <c r="U222" s="217"/>
      <c r="V222" s="15"/>
      <c r="BE222" s="170"/>
      <c r="BF222" s="170"/>
      <c r="BG222" s="170"/>
      <c r="BH222" s="170"/>
      <c r="BI222" s="170"/>
      <c r="BJ222" s="170"/>
      <c r="BK222" s="170"/>
      <c r="BL222" s="170"/>
      <c r="BM222" s="170"/>
      <c r="BN222" s="170"/>
      <c r="BO222" s="170"/>
      <c r="BP222" s="170"/>
      <c r="BS222" s="174"/>
      <c r="BT222" s="174"/>
    </row>
    <row r="223" spans="1:72" x14ac:dyDescent="0.2">
      <c r="A223" s="281"/>
      <c r="B223" s="59">
        <v>216</v>
      </c>
      <c r="C223" s="95"/>
      <c r="D223" s="75"/>
      <c r="E223" s="62"/>
      <c r="F223" s="153"/>
      <c r="G223" s="153"/>
      <c r="H223" s="281"/>
      <c r="I223" s="63">
        <f t="shared" si="31"/>
        <v>0</v>
      </c>
      <c r="J223" s="281"/>
      <c r="K223" s="15"/>
      <c r="L223" s="15"/>
      <c r="M223" s="53">
        <f t="shared" si="18"/>
        <v>0</v>
      </c>
      <c r="N223" s="53">
        <f t="shared" si="19"/>
        <v>0</v>
      </c>
      <c r="O223" s="53">
        <f t="shared" si="20"/>
        <v>0</v>
      </c>
      <c r="P223" s="53">
        <f t="shared" si="21"/>
        <v>0</v>
      </c>
      <c r="Q223" s="53">
        <f t="shared" si="22"/>
        <v>0</v>
      </c>
      <c r="R223" s="53">
        <f t="shared" si="32"/>
        <v>0</v>
      </c>
      <c r="S223" s="53"/>
      <c r="T223" s="53">
        <f t="shared" si="33"/>
        <v>0</v>
      </c>
      <c r="U223" s="217"/>
      <c r="V223" s="15"/>
      <c r="BE223" s="170"/>
      <c r="BF223" s="170"/>
      <c r="BG223" s="170"/>
      <c r="BH223" s="170"/>
      <c r="BI223" s="170"/>
      <c r="BJ223" s="170"/>
      <c r="BK223" s="170"/>
      <c r="BL223" s="170"/>
      <c r="BM223" s="170"/>
      <c r="BN223" s="170"/>
      <c r="BO223" s="170"/>
      <c r="BP223" s="170"/>
      <c r="BS223" s="174"/>
      <c r="BT223" s="174"/>
    </row>
    <row r="224" spans="1:72" x14ac:dyDescent="0.2">
      <c r="A224" s="281"/>
      <c r="B224" s="59">
        <v>217</v>
      </c>
      <c r="C224" s="95"/>
      <c r="D224" s="75"/>
      <c r="E224" s="62"/>
      <c r="F224" s="153"/>
      <c r="G224" s="153"/>
      <c r="H224" s="281"/>
      <c r="I224" s="63">
        <f t="shared" si="31"/>
        <v>0</v>
      </c>
      <c r="J224" s="281"/>
      <c r="K224" s="15"/>
      <c r="L224" s="15"/>
      <c r="M224" s="53">
        <f t="shared" si="18"/>
        <v>0</v>
      </c>
      <c r="N224" s="53">
        <f t="shared" si="19"/>
        <v>0</v>
      </c>
      <c r="O224" s="53">
        <f t="shared" si="20"/>
        <v>0</v>
      </c>
      <c r="P224" s="53">
        <f t="shared" si="21"/>
        <v>0</v>
      </c>
      <c r="Q224" s="53">
        <f t="shared" si="22"/>
        <v>0</v>
      </c>
      <c r="R224" s="53">
        <f t="shared" si="32"/>
        <v>0</v>
      </c>
      <c r="S224" s="53"/>
      <c r="T224" s="53">
        <f t="shared" si="33"/>
        <v>0</v>
      </c>
      <c r="U224" s="217"/>
      <c r="V224" s="15"/>
      <c r="BE224" s="170"/>
      <c r="BF224" s="170"/>
      <c r="BG224" s="170"/>
      <c r="BH224" s="170"/>
      <c r="BI224" s="170"/>
      <c r="BJ224" s="170"/>
      <c r="BK224" s="170"/>
      <c r="BL224" s="170"/>
      <c r="BM224" s="170"/>
      <c r="BN224" s="170"/>
      <c r="BO224" s="170"/>
      <c r="BP224" s="170"/>
      <c r="BS224" s="174"/>
      <c r="BT224" s="174"/>
    </row>
    <row r="225" spans="1:72" x14ac:dyDescent="0.2">
      <c r="A225" s="281"/>
      <c r="B225" s="59">
        <v>218</v>
      </c>
      <c r="C225" s="95"/>
      <c r="D225" s="75"/>
      <c r="E225" s="62"/>
      <c r="F225" s="153"/>
      <c r="G225" s="153"/>
      <c r="H225" s="281"/>
      <c r="I225" s="63">
        <f t="shared" si="31"/>
        <v>0</v>
      </c>
      <c r="J225" s="281"/>
      <c r="K225" s="15"/>
      <c r="L225" s="15"/>
      <c r="M225" s="53">
        <f t="shared" si="18"/>
        <v>0</v>
      </c>
      <c r="N225" s="53">
        <f t="shared" si="19"/>
        <v>0</v>
      </c>
      <c r="O225" s="53">
        <f t="shared" si="20"/>
        <v>0</v>
      </c>
      <c r="P225" s="53">
        <f t="shared" si="21"/>
        <v>0</v>
      </c>
      <c r="Q225" s="53">
        <f t="shared" si="22"/>
        <v>0</v>
      </c>
      <c r="R225" s="53">
        <f t="shared" si="32"/>
        <v>0</v>
      </c>
      <c r="S225" s="53"/>
      <c r="T225" s="53">
        <f t="shared" si="33"/>
        <v>0</v>
      </c>
      <c r="U225" s="217"/>
      <c r="V225" s="15"/>
      <c r="BE225" s="170"/>
      <c r="BF225" s="170"/>
      <c r="BG225" s="170"/>
      <c r="BH225" s="170"/>
      <c r="BI225" s="170"/>
      <c r="BJ225" s="170"/>
      <c r="BK225" s="170"/>
      <c r="BL225" s="170"/>
      <c r="BM225" s="170"/>
      <c r="BN225" s="170"/>
      <c r="BO225" s="170"/>
      <c r="BP225" s="170"/>
      <c r="BS225" s="174"/>
      <c r="BT225" s="174"/>
    </row>
    <row r="226" spans="1:72" x14ac:dyDescent="0.2">
      <c r="A226" s="281"/>
      <c r="B226" s="59">
        <v>219</v>
      </c>
      <c r="C226" s="95"/>
      <c r="D226" s="75"/>
      <c r="E226" s="62"/>
      <c r="F226" s="153"/>
      <c r="G226" s="153"/>
      <c r="H226" s="281"/>
      <c r="I226" s="63">
        <f t="shared" si="31"/>
        <v>0</v>
      </c>
      <c r="J226" s="281"/>
      <c r="K226" s="15"/>
      <c r="L226" s="15"/>
      <c r="M226" s="53">
        <f t="shared" si="18"/>
        <v>0</v>
      </c>
      <c r="N226" s="53">
        <f t="shared" si="19"/>
        <v>0</v>
      </c>
      <c r="O226" s="53">
        <f t="shared" si="20"/>
        <v>0</v>
      </c>
      <c r="P226" s="53">
        <f t="shared" si="21"/>
        <v>0</v>
      </c>
      <c r="Q226" s="53">
        <f t="shared" si="22"/>
        <v>0</v>
      </c>
      <c r="R226" s="53">
        <f t="shared" si="32"/>
        <v>0</v>
      </c>
      <c r="S226" s="53"/>
      <c r="T226" s="53">
        <f t="shared" si="33"/>
        <v>0</v>
      </c>
      <c r="U226" s="217"/>
      <c r="V226" s="15"/>
      <c r="BE226" s="170"/>
      <c r="BF226" s="170"/>
      <c r="BG226" s="170"/>
      <c r="BH226" s="170"/>
      <c r="BI226" s="170"/>
      <c r="BJ226" s="170"/>
      <c r="BK226" s="170"/>
      <c r="BL226" s="170"/>
      <c r="BM226" s="170"/>
      <c r="BN226" s="170"/>
      <c r="BO226" s="170"/>
      <c r="BP226" s="170"/>
      <c r="BS226" s="174"/>
      <c r="BT226" s="174"/>
    </row>
    <row r="227" spans="1:72" x14ac:dyDescent="0.2">
      <c r="A227" s="281"/>
      <c r="B227" s="59">
        <v>220</v>
      </c>
      <c r="C227" s="95"/>
      <c r="D227" s="75"/>
      <c r="E227" s="62"/>
      <c r="F227" s="153"/>
      <c r="G227" s="153"/>
      <c r="H227" s="281"/>
      <c r="I227" s="63">
        <f t="shared" si="31"/>
        <v>0</v>
      </c>
      <c r="J227" s="281"/>
      <c r="K227" s="15"/>
      <c r="L227" s="15"/>
      <c r="M227" s="53">
        <f t="shared" si="18"/>
        <v>0</v>
      </c>
      <c r="N227" s="53">
        <f t="shared" si="19"/>
        <v>0</v>
      </c>
      <c r="O227" s="53">
        <f t="shared" si="20"/>
        <v>0</v>
      </c>
      <c r="P227" s="53">
        <f t="shared" si="21"/>
        <v>0</v>
      </c>
      <c r="Q227" s="53">
        <f t="shared" si="22"/>
        <v>0</v>
      </c>
      <c r="R227" s="53">
        <f t="shared" si="32"/>
        <v>0</v>
      </c>
      <c r="S227" s="53"/>
      <c r="T227" s="53">
        <f t="shared" si="33"/>
        <v>0</v>
      </c>
      <c r="U227" s="217"/>
      <c r="V227" s="15"/>
      <c r="BE227" s="170"/>
      <c r="BF227" s="170"/>
      <c r="BG227" s="170"/>
      <c r="BH227" s="170"/>
      <c r="BI227" s="170"/>
      <c r="BJ227" s="170"/>
      <c r="BK227" s="170"/>
      <c r="BL227" s="170"/>
      <c r="BM227" s="170"/>
      <c r="BN227" s="170"/>
      <c r="BO227" s="170"/>
      <c r="BP227" s="170"/>
      <c r="BS227" s="174"/>
      <c r="BT227" s="174"/>
    </row>
    <row r="228" spans="1:72" x14ac:dyDescent="0.2">
      <c r="A228" s="281"/>
      <c r="B228" s="59">
        <v>221</v>
      </c>
      <c r="C228" s="95"/>
      <c r="D228" s="75"/>
      <c r="E228" s="62"/>
      <c r="F228" s="153"/>
      <c r="G228" s="153"/>
      <c r="H228" s="281"/>
      <c r="I228" s="63">
        <f t="shared" si="31"/>
        <v>0</v>
      </c>
      <c r="J228" s="281"/>
      <c r="K228" s="15"/>
      <c r="L228" s="15"/>
      <c r="M228" s="53">
        <f t="shared" si="18"/>
        <v>0</v>
      </c>
      <c r="N228" s="53">
        <f t="shared" si="19"/>
        <v>0</v>
      </c>
      <c r="O228" s="53">
        <f t="shared" si="20"/>
        <v>0</v>
      </c>
      <c r="P228" s="53">
        <f t="shared" si="21"/>
        <v>0</v>
      </c>
      <c r="Q228" s="53">
        <f t="shared" si="22"/>
        <v>0</v>
      </c>
      <c r="R228" s="53">
        <f t="shared" si="32"/>
        <v>0</v>
      </c>
      <c r="S228" s="53"/>
      <c r="T228" s="53">
        <f t="shared" si="33"/>
        <v>0</v>
      </c>
      <c r="U228" s="217"/>
      <c r="V228" s="15"/>
      <c r="BE228" s="170"/>
      <c r="BF228" s="170"/>
      <c r="BG228" s="170"/>
      <c r="BH228" s="170"/>
      <c r="BI228" s="170"/>
      <c r="BJ228" s="170"/>
      <c r="BK228" s="170"/>
      <c r="BL228" s="170"/>
      <c r="BM228" s="170"/>
      <c r="BN228" s="170"/>
      <c r="BO228" s="170"/>
      <c r="BP228" s="170"/>
      <c r="BS228" s="174"/>
      <c r="BT228" s="174"/>
    </row>
    <row r="229" spans="1:72" x14ac:dyDescent="0.2">
      <c r="A229" s="281"/>
      <c r="B229" s="59">
        <v>222</v>
      </c>
      <c r="C229" s="95"/>
      <c r="D229" s="75"/>
      <c r="E229" s="62"/>
      <c r="F229" s="153"/>
      <c r="G229" s="153"/>
      <c r="H229" s="281"/>
      <c r="I229" s="63">
        <f t="shared" si="31"/>
        <v>0</v>
      </c>
      <c r="J229" s="281"/>
      <c r="K229" s="15"/>
      <c r="L229" s="15"/>
      <c r="M229" s="53">
        <f t="shared" si="18"/>
        <v>0</v>
      </c>
      <c r="N229" s="53">
        <f t="shared" si="19"/>
        <v>0</v>
      </c>
      <c r="O229" s="53">
        <f t="shared" si="20"/>
        <v>0</v>
      </c>
      <c r="P229" s="53">
        <f t="shared" si="21"/>
        <v>0</v>
      </c>
      <c r="Q229" s="53">
        <f t="shared" si="22"/>
        <v>0</v>
      </c>
      <c r="R229" s="53">
        <f t="shared" si="32"/>
        <v>0</v>
      </c>
      <c r="S229" s="53"/>
      <c r="T229" s="53">
        <f t="shared" si="33"/>
        <v>0</v>
      </c>
      <c r="U229" s="217"/>
      <c r="V229" s="15"/>
      <c r="BE229" s="170"/>
      <c r="BF229" s="170"/>
      <c r="BG229" s="170"/>
      <c r="BH229" s="170"/>
      <c r="BI229" s="170"/>
      <c r="BJ229" s="170"/>
      <c r="BK229" s="170"/>
      <c r="BL229" s="170"/>
      <c r="BM229" s="170"/>
      <c r="BN229" s="170"/>
      <c r="BO229" s="170"/>
      <c r="BP229" s="170"/>
      <c r="BS229" s="174"/>
      <c r="BT229" s="174"/>
    </row>
    <row r="230" spans="1:72" x14ac:dyDescent="0.2">
      <c r="A230" s="281"/>
      <c r="B230" s="59">
        <v>223</v>
      </c>
      <c r="C230" s="95"/>
      <c r="D230" s="75"/>
      <c r="E230" s="62"/>
      <c r="F230" s="153"/>
      <c r="G230" s="153"/>
      <c r="H230" s="281"/>
      <c r="I230" s="63">
        <f t="shared" si="31"/>
        <v>0</v>
      </c>
      <c r="J230" s="281"/>
      <c r="K230" s="15"/>
      <c r="L230" s="15"/>
      <c r="M230" s="53">
        <f t="shared" si="18"/>
        <v>0</v>
      </c>
      <c r="N230" s="53">
        <f t="shared" si="19"/>
        <v>0</v>
      </c>
      <c r="O230" s="53">
        <f t="shared" si="20"/>
        <v>0</v>
      </c>
      <c r="P230" s="53">
        <f t="shared" si="21"/>
        <v>0</v>
      </c>
      <c r="Q230" s="53">
        <f t="shared" si="22"/>
        <v>0</v>
      </c>
      <c r="R230" s="53">
        <f t="shared" si="32"/>
        <v>0</v>
      </c>
      <c r="S230" s="53"/>
      <c r="T230" s="53">
        <f t="shared" si="33"/>
        <v>0</v>
      </c>
      <c r="U230" s="217"/>
      <c r="V230" s="15"/>
      <c r="BE230" s="170"/>
      <c r="BF230" s="170"/>
      <c r="BG230" s="170"/>
      <c r="BH230" s="170"/>
      <c r="BI230" s="170"/>
      <c r="BJ230" s="170"/>
      <c r="BK230" s="170"/>
      <c r="BL230" s="170"/>
      <c r="BM230" s="170"/>
      <c r="BN230" s="170"/>
      <c r="BO230" s="170"/>
      <c r="BP230" s="170"/>
      <c r="BS230" s="174"/>
      <c r="BT230" s="174"/>
    </row>
    <row r="231" spans="1:72" x14ac:dyDescent="0.2">
      <c r="A231" s="281"/>
      <c r="B231" s="59">
        <v>224</v>
      </c>
      <c r="C231" s="95"/>
      <c r="D231" s="75"/>
      <c r="E231" s="62"/>
      <c r="F231" s="153"/>
      <c r="G231" s="153"/>
      <c r="H231" s="281"/>
      <c r="I231" s="63">
        <f t="shared" si="31"/>
        <v>0</v>
      </c>
      <c r="J231" s="281"/>
      <c r="K231" s="15"/>
      <c r="L231" s="15"/>
      <c r="M231" s="53">
        <f t="shared" si="18"/>
        <v>0</v>
      </c>
      <c r="N231" s="53">
        <f t="shared" si="19"/>
        <v>0</v>
      </c>
      <c r="O231" s="53">
        <f t="shared" si="20"/>
        <v>0</v>
      </c>
      <c r="P231" s="53">
        <f t="shared" si="21"/>
        <v>0</v>
      </c>
      <c r="Q231" s="53">
        <f t="shared" si="22"/>
        <v>0</v>
      </c>
      <c r="R231" s="53">
        <f t="shared" si="32"/>
        <v>0</v>
      </c>
      <c r="S231" s="53"/>
      <c r="T231" s="53">
        <f t="shared" si="33"/>
        <v>0</v>
      </c>
      <c r="U231" s="217"/>
      <c r="V231" s="15"/>
      <c r="BE231" s="170"/>
      <c r="BF231" s="170"/>
      <c r="BG231" s="170"/>
      <c r="BH231" s="170"/>
      <c r="BI231" s="170"/>
      <c r="BJ231" s="170"/>
      <c r="BK231" s="170"/>
      <c r="BL231" s="170"/>
      <c r="BM231" s="170"/>
      <c r="BN231" s="170"/>
      <c r="BO231" s="170"/>
      <c r="BP231" s="170"/>
      <c r="BS231" s="174"/>
      <c r="BT231" s="174"/>
    </row>
    <row r="232" spans="1:72" x14ac:dyDescent="0.2">
      <c r="A232" s="281"/>
      <c r="B232" s="59">
        <v>225</v>
      </c>
      <c r="C232" s="95"/>
      <c r="D232" s="75"/>
      <c r="E232" s="62"/>
      <c r="F232" s="153"/>
      <c r="G232" s="153"/>
      <c r="H232" s="281"/>
      <c r="I232" s="63">
        <f t="shared" si="31"/>
        <v>0</v>
      </c>
      <c r="J232" s="281"/>
      <c r="K232" s="15"/>
      <c r="L232" s="15"/>
      <c r="M232" s="53">
        <f t="shared" si="18"/>
        <v>0</v>
      </c>
      <c r="N232" s="53">
        <f t="shared" si="19"/>
        <v>0</v>
      </c>
      <c r="O232" s="53">
        <f t="shared" si="20"/>
        <v>0</v>
      </c>
      <c r="P232" s="53">
        <f t="shared" si="21"/>
        <v>0</v>
      </c>
      <c r="Q232" s="53">
        <f t="shared" si="22"/>
        <v>0</v>
      </c>
      <c r="R232" s="53">
        <f t="shared" si="32"/>
        <v>0</v>
      </c>
      <c r="S232" s="53"/>
      <c r="T232" s="53">
        <f t="shared" si="33"/>
        <v>0</v>
      </c>
      <c r="U232" s="217"/>
      <c r="V232" s="15"/>
      <c r="BE232" s="170"/>
      <c r="BF232" s="170"/>
      <c r="BG232" s="170"/>
      <c r="BH232" s="170"/>
      <c r="BI232" s="170"/>
      <c r="BJ232" s="170"/>
      <c r="BK232" s="170"/>
      <c r="BL232" s="170"/>
      <c r="BM232" s="170"/>
      <c r="BN232" s="170"/>
      <c r="BO232" s="170"/>
      <c r="BP232" s="170"/>
      <c r="BS232" s="174"/>
      <c r="BT232" s="174"/>
    </row>
    <row r="233" spans="1:72" x14ac:dyDescent="0.2">
      <c r="A233" s="281"/>
      <c r="B233" s="59">
        <v>226</v>
      </c>
      <c r="C233" s="95"/>
      <c r="D233" s="75"/>
      <c r="E233" s="62"/>
      <c r="F233" s="153"/>
      <c r="G233" s="153"/>
      <c r="H233" s="281"/>
      <c r="I233" s="63">
        <f t="shared" si="31"/>
        <v>0</v>
      </c>
      <c r="J233" s="281"/>
      <c r="K233" s="15"/>
      <c r="L233" s="15"/>
      <c r="M233" s="53">
        <f t="shared" si="18"/>
        <v>0</v>
      </c>
      <c r="N233" s="53">
        <f t="shared" si="19"/>
        <v>0</v>
      </c>
      <c r="O233" s="53">
        <f t="shared" si="20"/>
        <v>0</v>
      </c>
      <c r="P233" s="53">
        <f t="shared" si="21"/>
        <v>0</v>
      </c>
      <c r="Q233" s="53">
        <f t="shared" si="22"/>
        <v>0</v>
      </c>
      <c r="R233" s="53">
        <f t="shared" si="32"/>
        <v>0</v>
      </c>
      <c r="S233" s="53"/>
      <c r="T233" s="53">
        <f t="shared" si="33"/>
        <v>0</v>
      </c>
      <c r="U233" s="217"/>
      <c r="V233" s="15"/>
      <c r="BE233" s="170"/>
      <c r="BF233" s="170"/>
      <c r="BG233" s="170"/>
      <c r="BH233" s="170"/>
      <c r="BI233" s="170"/>
      <c r="BJ233" s="170"/>
      <c r="BK233" s="170"/>
      <c r="BL233" s="170"/>
      <c r="BM233" s="170"/>
      <c r="BN233" s="170"/>
      <c r="BO233" s="170"/>
      <c r="BP233" s="170"/>
      <c r="BS233" s="174"/>
      <c r="BT233" s="174"/>
    </row>
    <row r="234" spans="1:72" x14ac:dyDescent="0.2">
      <c r="A234" s="281"/>
      <c r="B234" s="59">
        <v>227</v>
      </c>
      <c r="C234" s="95"/>
      <c r="D234" s="75"/>
      <c r="E234" s="62"/>
      <c r="F234" s="153"/>
      <c r="G234" s="153"/>
      <c r="H234" s="281"/>
      <c r="I234" s="63">
        <f t="shared" si="31"/>
        <v>0</v>
      </c>
      <c r="J234" s="281"/>
      <c r="K234" s="15"/>
      <c r="L234" s="15"/>
      <c r="M234" s="53">
        <f t="shared" si="18"/>
        <v>0</v>
      </c>
      <c r="N234" s="53">
        <f t="shared" si="19"/>
        <v>0</v>
      </c>
      <c r="O234" s="53">
        <f t="shared" si="20"/>
        <v>0</v>
      </c>
      <c r="P234" s="53">
        <f t="shared" si="21"/>
        <v>0</v>
      </c>
      <c r="Q234" s="53">
        <f t="shared" si="22"/>
        <v>0</v>
      </c>
      <c r="R234" s="53">
        <f t="shared" si="32"/>
        <v>0</v>
      </c>
      <c r="S234" s="53"/>
      <c r="T234" s="53">
        <f t="shared" si="33"/>
        <v>0</v>
      </c>
      <c r="U234" s="217"/>
      <c r="V234" s="15"/>
      <c r="BE234" s="170"/>
      <c r="BF234" s="170"/>
      <c r="BG234" s="170"/>
      <c r="BH234" s="170"/>
      <c r="BI234" s="170"/>
      <c r="BJ234" s="170"/>
      <c r="BK234" s="170"/>
      <c r="BL234" s="170"/>
      <c r="BM234" s="170"/>
      <c r="BN234" s="170"/>
      <c r="BO234" s="170"/>
      <c r="BP234" s="170"/>
      <c r="BS234" s="174"/>
      <c r="BT234" s="174"/>
    </row>
    <row r="235" spans="1:72" x14ac:dyDescent="0.2">
      <c r="A235" s="281"/>
      <c r="B235" s="59">
        <v>228</v>
      </c>
      <c r="C235" s="95"/>
      <c r="D235" s="75"/>
      <c r="E235" s="62"/>
      <c r="F235" s="153"/>
      <c r="G235" s="153"/>
      <c r="H235" s="281"/>
      <c r="I235" s="63">
        <f t="shared" si="31"/>
        <v>0</v>
      </c>
      <c r="J235" s="281"/>
      <c r="K235" s="15"/>
      <c r="L235" s="15"/>
      <c r="M235" s="53">
        <f t="shared" si="18"/>
        <v>0</v>
      </c>
      <c r="N235" s="53">
        <f t="shared" si="19"/>
        <v>0</v>
      </c>
      <c r="O235" s="53">
        <f t="shared" si="20"/>
        <v>0</v>
      </c>
      <c r="P235" s="53">
        <f t="shared" si="21"/>
        <v>0</v>
      </c>
      <c r="Q235" s="53">
        <f t="shared" si="22"/>
        <v>0</v>
      </c>
      <c r="R235" s="53">
        <f t="shared" si="32"/>
        <v>0</v>
      </c>
      <c r="S235" s="53"/>
      <c r="T235" s="53">
        <f t="shared" si="33"/>
        <v>0</v>
      </c>
      <c r="U235" s="217"/>
      <c r="V235" s="15"/>
      <c r="BE235" s="170"/>
      <c r="BF235" s="170"/>
      <c r="BG235" s="170"/>
      <c r="BH235" s="170"/>
      <c r="BI235" s="170"/>
      <c r="BJ235" s="170"/>
      <c r="BK235" s="170"/>
      <c r="BL235" s="170"/>
      <c r="BM235" s="170"/>
      <c r="BN235" s="170"/>
      <c r="BO235" s="170"/>
      <c r="BP235" s="170"/>
      <c r="BS235" s="174"/>
      <c r="BT235" s="174"/>
    </row>
    <row r="236" spans="1:72" x14ac:dyDescent="0.2">
      <c r="A236" s="281"/>
      <c r="B236" s="59">
        <v>229</v>
      </c>
      <c r="C236" s="95"/>
      <c r="D236" s="75"/>
      <c r="E236" s="62"/>
      <c r="F236" s="153"/>
      <c r="G236" s="153"/>
      <c r="H236" s="281"/>
      <c r="I236" s="63">
        <f t="shared" si="31"/>
        <v>0</v>
      </c>
      <c r="J236" s="281"/>
      <c r="K236" s="15"/>
      <c r="L236" s="15"/>
      <c r="M236" s="53">
        <f t="shared" si="18"/>
        <v>0</v>
      </c>
      <c r="N236" s="53">
        <f t="shared" si="19"/>
        <v>0</v>
      </c>
      <c r="O236" s="53">
        <f t="shared" si="20"/>
        <v>0</v>
      </c>
      <c r="P236" s="53">
        <f t="shared" si="21"/>
        <v>0</v>
      </c>
      <c r="Q236" s="53">
        <f t="shared" si="22"/>
        <v>0</v>
      </c>
      <c r="R236" s="53">
        <f t="shared" si="32"/>
        <v>0</v>
      </c>
      <c r="S236" s="53"/>
      <c r="T236" s="53">
        <f t="shared" si="33"/>
        <v>0</v>
      </c>
      <c r="U236" s="217"/>
      <c r="V236" s="15"/>
      <c r="BE236" s="170"/>
      <c r="BF236" s="170"/>
      <c r="BG236" s="170"/>
      <c r="BH236" s="170"/>
      <c r="BI236" s="170"/>
      <c r="BJ236" s="170"/>
      <c r="BK236" s="170"/>
      <c r="BL236" s="170"/>
      <c r="BM236" s="170"/>
      <c r="BN236" s="170"/>
      <c r="BO236" s="170"/>
      <c r="BP236" s="170"/>
      <c r="BS236" s="174"/>
      <c r="BT236" s="174"/>
    </row>
    <row r="237" spans="1:72" x14ac:dyDescent="0.2">
      <c r="A237" s="281"/>
      <c r="B237" s="59">
        <v>230</v>
      </c>
      <c r="C237" s="95"/>
      <c r="D237" s="75"/>
      <c r="E237" s="62"/>
      <c r="F237" s="153"/>
      <c r="G237" s="153"/>
      <c r="H237" s="281"/>
      <c r="I237" s="63">
        <f t="shared" si="31"/>
        <v>0</v>
      </c>
      <c r="J237" s="281"/>
      <c r="K237" s="15"/>
      <c r="L237" s="15"/>
      <c r="M237" s="53">
        <f t="shared" si="18"/>
        <v>0</v>
      </c>
      <c r="N237" s="53">
        <f t="shared" si="19"/>
        <v>0</v>
      </c>
      <c r="O237" s="53">
        <f t="shared" si="20"/>
        <v>0</v>
      </c>
      <c r="P237" s="53">
        <f t="shared" si="21"/>
        <v>0</v>
      </c>
      <c r="Q237" s="53">
        <f t="shared" si="22"/>
        <v>0</v>
      </c>
      <c r="R237" s="53">
        <f t="shared" si="32"/>
        <v>0</v>
      </c>
      <c r="S237" s="53"/>
      <c r="T237" s="53">
        <f t="shared" si="33"/>
        <v>0</v>
      </c>
      <c r="U237" s="217"/>
      <c r="V237" s="15"/>
      <c r="BE237" s="170"/>
      <c r="BF237" s="170"/>
      <c r="BG237" s="170"/>
      <c r="BH237" s="170"/>
      <c r="BI237" s="170"/>
      <c r="BJ237" s="170"/>
      <c r="BK237" s="170"/>
      <c r="BL237" s="170"/>
      <c r="BM237" s="170"/>
      <c r="BN237" s="170"/>
      <c r="BO237" s="170"/>
      <c r="BP237" s="170"/>
      <c r="BS237" s="174"/>
      <c r="BT237" s="174"/>
    </row>
    <row r="238" spans="1:72" x14ac:dyDescent="0.2">
      <c r="A238" s="281"/>
      <c r="B238" s="59">
        <v>231</v>
      </c>
      <c r="C238" s="95"/>
      <c r="D238" s="75"/>
      <c r="E238" s="62"/>
      <c r="F238" s="153"/>
      <c r="G238" s="153"/>
      <c r="H238" s="281"/>
      <c r="I238" s="63">
        <f t="shared" si="31"/>
        <v>0</v>
      </c>
      <c r="J238" s="281"/>
      <c r="K238" s="15"/>
      <c r="L238" s="15"/>
      <c r="M238" s="53">
        <f t="shared" si="18"/>
        <v>0</v>
      </c>
      <c r="N238" s="53">
        <f t="shared" si="19"/>
        <v>0</v>
      </c>
      <c r="O238" s="53">
        <f t="shared" si="20"/>
        <v>0</v>
      </c>
      <c r="P238" s="53">
        <f t="shared" si="21"/>
        <v>0</v>
      </c>
      <c r="Q238" s="53">
        <f t="shared" si="22"/>
        <v>0</v>
      </c>
      <c r="R238" s="53">
        <f t="shared" si="32"/>
        <v>0</v>
      </c>
      <c r="S238" s="53"/>
      <c r="T238" s="53">
        <f t="shared" si="33"/>
        <v>0</v>
      </c>
      <c r="U238" s="217"/>
      <c r="V238" s="15"/>
      <c r="BE238" s="170"/>
      <c r="BF238" s="170"/>
      <c r="BG238" s="170"/>
      <c r="BH238" s="170"/>
      <c r="BI238" s="170"/>
      <c r="BJ238" s="170"/>
      <c r="BK238" s="170"/>
      <c r="BL238" s="170"/>
      <c r="BM238" s="170"/>
      <c r="BN238" s="170"/>
      <c r="BO238" s="170"/>
      <c r="BP238" s="170"/>
      <c r="BS238" s="174"/>
      <c r="BT238" s="174"/>
    </row>
    <row r="239" spans="1:72" x14ac:dyDescent="0.2">
      <c r="A239" s="281"/>
      <c r="B239" s="59">
        <v>232</v>
      </c>
      <c r="C239" s="95"/>
      <c r="D239" s="75"/>
      <c r="E239" s="62"/>
      <c r="F239" s="153"/>
      <c r="G239" s="153"/>
      <c r="H239" s="281"/>
      <c r="I239" s="63">
        <f t="shared" si="31"/>
        <v>0</v>
      </c>
      <c r="J239" s="281"/>
      <c r="K239" s="15"/>
      <c r="L239" s="15"/>
      <c r="M239" s="53">
        <f t="shared" si="18"/>
        <v>0</v>
      </c>
      <c r="N239" s="53">
        <f t="shared" si="19"/>
        <v>0</v>
      </c>
      <c r="O239" s="53">
        <f t="shared" si="20"/>
        <v>0</v>
      </c>
      <c r="P239" s="53">
        <f t="shared" si="21"/>
        <v>0</v>
      </c>
      <c r="Q239" s="53">
        <f t="shared" si="22"/>
        <v>0</v>
      </c>
      <c r="R239" s="53">
        <f t="shared" si="32"/>
        <v>0</v>
      </c>
      <c r="S239" s="53"/>
      <c r="T239" s="53">
        <f t="shared" si="33"/>
        <v>0</v>
      </c>
      <c r="U239" s="217"/>
      <c r="V239" s="15"/>
      <c r="BE239" s="170"/>
      <c r="BF239" s="170"/>
      <c r="BG239" s="170"/>
      <c r="BH239" s="170"/>
      <c r="BI239" s="170"/>
      <c r="BJ239" s="170"/>
      <c r="BK239" s="170"/>
      <c r="BL239" s="170"/>
      <c r="BM239" s="170"/>
      <c r="BN239" s="170"/>
      <c r="BO239" s="170"/>
      <c r="BP239" s="170"/>
      <c r="BS239" s="174"/>
      <c r="BT239" s="174"/>
    </row>
    <row r="240" spans="1:72" x14ac:dyDescent="0.2">
      <c r="A240" s="281"/>
      <c r="B240" s="59">
        <v>233</v>
      </c>
      <c r="C240" s="95"/>
      <c r="D240" s="75"/>
      <c r="E240" s="62"/>
      <c r="F240" s="153"/>
      <c r="G240" s="153"/>
      <c r="H240" s="281"/>
      <c r="I240" s="63">
        <f t="shared" si="31"/>
        <v>0</v>
      </c>
      <c r="J240" s="281"/>
      <c r="K240" s="15"/>
      <c r="L240" s="15"/>
      <c r="M240" s="53">
        <f t="shared" si="18"/>
        <v>0</v>
      </c>
      <c r="N240" s="53">
        <f t="shared" si="19"/>
        <v>0</v>
      </c>
      <c r="O240" s="53">
        <f t="shared" si="20"/>
        <v>0</v>
      </c>
      <c r="P240" s="53">
        <f t="shared" si="21"/>
        <v>0</v>
      </c>
      <c r="Q240" s="53">
        <f t="shared" si="22"/>
        <v>0</v>
      </c>
      <c r="R240" s="53">
        <f t="shared" si="32"/>
        <v>0</v>
      </c>
      <c r="S240" s="53"/>
      <c r="T240" s="53">
        <f t="shared" si="33"/>
        <v>0</v>
      </c>
      <c r="U240" s="217"/>
      <c r="V240" s="15"/>
      <c r="BE240" s="170"/>
      <c r="BF240" s="170"/>
      <c r="BG240" s="170"/>
      <c r="BH240" s="170"/>
      <c r="BI240" s="170"/>
      <c r="BJ240" s="170"/>
      <c r="BK240" s="170"/>
      <c r="BL240" s="170"/>
      <c r="BM240" s="170"/>
      <c r="BN240" s="170"/>
      <c r="BO240" s="170"/>
      <c r="BP240" s="170"/>
      <c r="BS240" s="174"/>
      <c r="BT240" s="174"/>
    </row>
    <row r="241" spans="1:72" x14ac:dyDescent="0.2">
      <c r="A241" s="281"/>
      <c r="B241" s="59">
        <v>234</v>
      </c>
      <c r="C241" s="95"/>
      <c r="D241" s="75"/>
      <c r="E241" s="62"/>
      <c r="F241" s="153"/>
      <c r="G241" s="153"/>
      <c r="H241" s="281"/>
      <c r="I241" s="63">
        <f t="shared" si="31"/>
        <v>0</v>
      </c>
      <c r="J241" s="281"/>
      <c r="K241" s="15"/>
      <c r="L241" s="15"/>
      <c r="M241" s="53">
        <f t="shared" si="18"/>
        <v>0</v>
      </c>
      <c r="N241" s="53">
        <f t="shared" si="19"/>
        <v>0</v>
      </c>
      <c r="O241" s="53">
        <f t="shared" si="20"/>
        <v>0</v>
      </c>
      <c r="P241" s="53">
        <f t="shared" si="21"/>
        <v>0</v>
      </c>
      <c r="Q241" s="53">
        <f t="shared" si="22"/>
        <v>0</v>
      </c>
      <c r="R241" s="53">
        <f t="shared" si="32"/>
        <v>0</v>
      </c>
      <c r="S241" s="53"/>
      <c r="T241" s="53">
        <f t="shared" si="33"/>
        <v>0</v>
      </c>
      <c r="U241" s="217"/>
      <c r="V241" s="15"/>
      <c r="BE241" s="170"/>
      <c r="BF241" s="170"/>
      <c r="BG241" s="170"/>
      <c r="BH241" s="170"/>
      <c r="BI241" s="170"/>
      <c r="BJ241" s="170"/>
      <c r="BK241" s="170"/>
      <c r="BL241" s="170"/>
      <c r="BM241" s="170"/>
      <c r="BN241" s="170"/>
      <c r="BO241" s="170"/>
      <c r="BP241" s="170"/>
      <c r="BS241" s="174"/>
      <c r="BT241" s="174"/>
    </row>
    <row r="242" spans="1:72" x14ac:dyDescent="0.2">
      <c r="A242" s="281"/>
      <c r="B242" s="59">
        <v>235</v>
      </c>
      <c r="C242" s="95"/>
      <c r="D242" s="75"/>
      <c r="E242" s="62"/>
      <c r="F242" s="153"/>
      <c r="G242" s="153"/>
      <c r="H242" s="281"/>
      <c r="I242" s="63">
        <f t="shared" si="31"/>
        <v>0</v>
      </c>
      <c r="J242" s="281"/>
      <c r="K242" s="15"/>
      <c r="L242" s="15"/>
      <c r="M242" s="53">
        <f t="shared" si="18"/>
        <v>0</v>
      </c>
      <c r="N242" s="53">
        <f t="shared" si="19"/>
        <v>0</v>
      </c>
      <c r="O242" s="53">
        <f t="shared" si="20"/>
        <v>0</v>
      </c>
      <c r="P242" s="53">
        <f t="shared" si="21"/>
        <v>0</v>
      </c>
      <c r="Q242" s="53">
        <f t="shared" si="22"/>
        <v>0</v>
      </c>
      <c r="R242" s="53">
        <f t="shared" si="32"/>
        <v>0</v>
      </c>
      <c r="S242" s="53"/>
      <c r="T242" s="53">
        <f t="shared" si="33"/>
        <v>0</v>
      </c>
      <c r="U242" s="217"/>
      <c r="V242" s="15"/>
      <c r="BE242" s="170"/>
      <c r="BF242" s="170"/>
      <c r="BG242" s="170"/>
      <c r="BH242" s="170"/>
      <c r="BI242" s="170"/>
      <c r="BJ242" s="170"/>
      <c r="BK242" s="170"/>
      <c r="BL242" s="170"/>
      <c r="BM242" s="170"/>
      <c r="BN242" s="170"/>
      <c r="BO242" s="170"/>
      <c r="BP242" s="170"/>
      <c r="BS242" s="174"/>
      <c r="BT242" s="174"/>
    </row>
    <row r="243" spans="1:72" x14ac:dyDescent="0.2">
      <c r="A243" s="281"/>
      <c r="B243" s="59">
        <v>236</v>
      </c>
      <c r="C243" s="95"/>
      <c r="D243" s="75"/>
      <c r="E243" s="62"/>
      <c r="F243" s="153"/>
      <c r="G243" s="153"/>
      <c r="H243" s="281"/>
      <c r="I243" s="63">
        <f t="shared" si="31"/>
        <v>0</v>
      </c>
      <c r="J243" s="281"/>
      <c r="K243" s="15"/>
      <c r="L243" s="15"/>
      <c r="M243" s="53">
        <f t="shared" si="18"/>
        <v>0</v>
      </c>
      <c r="N243" s="53">
        <f t="shared" si="19"/>
        <v>0</v>
      </c>
      <c r="O243" s="53">
        <f t="shared" si="20"/>
        <v>0</v>
      </c>
      <c r="P243" s="53">
        <f t="shared" si="21"/>
        <v>0</v>
      </c>
      <c r="Q243" s="53">
        <f t="shared" si="22"/>
        <v>0</v>
      </c>
      <c r="R243" s="53">
        <f t="shared" si="32"/>
        <v>0</v>
      </c>
      <c r="S243" s="53"/>
      <c r="T243" s="53">
        <f t="shared" si="33"/>
        <v>0</v>
      </c>
      <c r="U243" s="217"/>
      <c r="V243" s="15"/>
      <c r="BE243" s="170"/>
      <c r="BF243" s="170"/>
      <c r="BG243" s="170"/>
      <c r="BH243" s="170"/>
      <c r="BI243" s="170"/>
      <c r="BJ243" s="170"/>
      <c r="BK243" s="170"/>
      <c r="BL243" s="170"/>
      <c r="BM243" s="170"/>
      <c r="BN243" s="170"/>
      <c r="BO243" s="170"/>
      <c r="BP243" s="170"/>
      <c r="BS243" s="174"/>
      <c r="BT243" s="174"/>
    </row>
    <row r="244" spans="1:72" x14ac:dyDescent="0.2">
      <c r="A244" s="281"/>
      <c r="B244" s="59">
        <v>237</v>
      </c>
      <c r="C244" s="95"/>
      <c r="D244" s="75"/>
      <c r="E244" s="62"/>
      <c r="F244" s="153"/>
      <c r="G244" s="153"/>
      <c r="H244" s="281"/>
      <c r="I244" s="63">
        <f t="shared" si="31"/>
        <v>0</v>
      </c>
      <c r="J244" s="281"/>
      <c r="K244" s="15"/>
      <c r="L244" s="15"/>
      <c r="M244" s="53">
        <f t="shared" si="18"/>
        <v>0</v>
      </c>
      <c r="N244" s="53">
        <f t="shared" si="19"/>
        <v>0</v>
      </c>
      <c r="O244" s="53">
        <f t="shared" si="20"/>
        <v>0</v>
      </c>
      <c r="P244" s="53">
        <f t="shared" si="21"/>
        <v>0</v>
      </c>
      <c r="Q244" s="53">
        <f t="shared" si="22"/>
        <v>0</v>
      </c>
      <c r="R244" s="53">
        <f t="shared" si="32"/>
        <v>0</v>
      </c>
      <c r="S244" s="53"/>
      <c r="T244" s="53">
        <f t="shared" si="33"/>
        <v>0</v>
      </c>
      <c r="U244" s="217"/>
      <c r="V244" s="15"/>
      <c r="BE244" s="170"/>
      <c r="BF244" s="170"/>
      <c r="BG244" s="170"/>
      <c r="BH244" s="170"/>
      <c r="BI244" s="170"/>
      <c r="BJ244" s="170"/>
      <c r="BK244" s="170"/>
      <c r="BL244" s="170"/>
      <c r="BM244" s="170"/>
      <c r="BN244" s="170"/>
      <c r="BO244" s="170"/>
      <c r="BP244" s="170"/>
      <c r="BS244" s="174"/>
      <c r="BT244" s="174"/>
    </row>
    <row r="245" spans="1:72" x14ac:dyDescent="0.2">
      <c r="A245" s="281"/>
      <c r="B245" s="59">
        <v>238</v>
      </c>
      <c r="C245" s="95"/>
      <c r="D245" s="75"/>
      <c r="E245" s="62"/>
      <c r="F245" s="153"/>
      <c r="G245" s="153"/>
      <c r="H245" s="281"/>
      <c r="I245" s="63">
        <f t="shared" si="31"/>
        <v>0</v>
      </c>
      <c r="J245" s="281"/>
      <c r="K245" s="15"/>
      <c r="L245" s="15"/>
      <c r="M245" s="53">
        <f t="shared" si="18"/>
        <v>0</v>
      </c>
      <c r="N245" s="53">
        <f t="shared" si="19"/>
        <v>0</v>
      </c>
      <c r="O245" s="53">
        <f t="shared" si="20"/>
        <v>0</v>
      </c>
      <c r="P245" s="53">
        <f t="shared" si="21"/>
        <v>0</v>
      </c>
      <c r="Q245" s="53">
        <f t="shared" si="22"/>
        <v>0</v>
      </c>
      <c r="R245" s="53">
        <f t="shared" si="32"/>
        <v>0</v>
      </c>
      <c r="S245" s="53"/>
      <c r="T245" s="53">
        <f t="shared" si="33"/>
        <v>0</v>
      </c>
      <c r="U245" s="217"/>
      <c r="V245" s="15"/>
      <c r="BE245" s="170"/>
      <c r="BF245" s="170"/>
      <c r="BG245" s="170"/>
      <c r="BH245" s="170"/>
      <c r="BI245" s="170"/>
      <c r="BJ245" s="170"/>
      <c r="BK245" s="170"/>
      <c r="BL245" s="170"/>
      <c r="BM245" s="170"/>
      <c r="BN245" s="170"/>
      <c r="BO245" s="170"/>
      <c r="BP245" s="170"/>
      <c r="BS245" s="174"/>
      <c r="BT245" s="174"/>
    </row>
    <row r="246" spans="1:72" x14ac:dyDescent="0.2">
      <c r="A246" s="281"/>
      <c r="B246" s="59">
        <v>239</v>
      </c>
      <c r="C246" s="95"/>
      <c r="D246" s="75"/>
      <c r="E246" s="62"/>
      <c r="F246" s="153"/>
      <c r="G246" s="153"/>
      <c r="H246" s="281"/>
      <c r="I246" s="63">
        <f t="shared" si="31"/>
        <v>0</v>
      </c>
      <c r="J246" s="281"/>
      <c r="K246" s="15"/>
      <c r="L246" s="15"/>
      <c r="M246" s="53">
        <f t="shared" si="18"/>
        <v>0</v>
      </c>
      <c r="N246" s="53">
        <f t="shared" si="19"/>
        <v>0</v>
      </c>
      <c r="O246" s="53">
        <f t="shared" si="20"/>
        <v>0</v>
      </c>
      <c r="P246" s="53">
        <f t="shared" si="21"/>
        <v>0</v>
      </c>
      <c r="Q246" s="53">
        <f t="shared" si="22"/>
        <v>0</v>
      </c>
      <c r="R246" s="53">
        <f t="shared" si="32"/>
        <v>0</v>
      </c>
      <c r="S246" s="53"/>
      <c r="T246" s="53">
        <f t="shared" si="33"/>
        <v>0</v>
      </c>
      <c r="U246" s="217"/>
      <c r="V246" s="15"/>
      <c r="BE246" s="170"/>
      <c r="BF246" s="170"/>
      <c r="BG246" s="170"/>
      <c r="BH246" s="170"/>
      <c r="BI246" s="170"/>
      <c r="BJ246" s="170"/>
      <c r="BK246" s="170"/>
      <c r="BL246" s="170"/>
      <c r="BM246" s="170"/>
      <c r="BN246" s="170"/>
      <c r="BO246" s="170"/>
      <c r="BP246" s="170"/>
      <c r="BS246" s="174"/>
      <c r="BT246" s="174"/>
    </row>
    <row r="247" spans="1:72" x14ac:dyDescent="0.2">
      <c r="A247" s="281"/>
      <c r="B247" s="59">
        <v>240</v>
      </c>
      <c r="C247" s="95"/>
      <c r="D247" s="75"/>
      <c r="E247" s="62"/>
      <c r="F247" s="153"/>
      <c r="G247" s="153"/>
      <c r="H247" s="281"/>
      <c r="I247" s="63">
        <f t="shared" si="31"/>
        <v>0</v>
      </c>
      <c r="J247" s="281"/>
      <c r="K247" s="15"/>
      <c r="L247" s="15"/>
      <c r="M247" s="53">
        <f t="shared" si="18"/>
        <v>0</v>
      </c>
      <c r="N247" s="53">
        <f t="shared" si="19"/>
        <v>0</v>
      </c>
      <c r="O247" s="53">
        <f t="shared" si="20"/>
        <v>0</v>
      </c>
      <c r="P247" s="53">
        <f t="shared" si="21"/>
        <v>0</v>
      </c>
      <c r="Q247" s="53">
        <f t="shared" si="22"/>
        <v>0</v>
      </c>
      <c r="R247" s="53">
        <f t="shared" si="32"/>
        <v>0</v>
      </c>
      <c r="S247" s="53"/>
      <c r="T247" s="53">
        <f t="shared" si="33"/>
        <v>0</v>
      </c>
      <c r="U247" s="217"/>
      <c r="V247" s="15"/>
      <c r="BE247" s="170"/>
      <c r="BF247" s="170"/>
      <c r="BG247" s="170"/>
      <c r="BH247" s="170"/>
      <c r="BI247" s="170"/>
      <c r="BJ247" s="170"/>
      <c r="BK247" s="170"/>
      <c r="BL247" s="170"/>
      <c r="BM247" s="170"/>
      <c r="BN247" s="170"/>
      <c r="BO247" s="170"/>
      <c r="BP247" s="170"/>
      <c r="BS247" s="174"/>
      <c r="BT247" s="174"/>
    </row>
    <row r="248" spans="1:72" x14ac:dyDescent="0.2">
      <c r="A248" s="281"/>
      <c r="B248" s="59">
        <v>241</v>
      </c>
      <c r="C248" s="95"/>
      <c r="D248" s="75"/>
      <c r="E248" s="62"/>
      <c r="F248" s="153"/>
      <c r="G248" s="153"/>
      <c r="H248" s="281"/>
      <c r="I248" s="63">
        <f t="shared" si="31"/>
        <v>0</v>
      </c>
      <c r="J248" s="281"/>
      <c r="K248" s="15"/>
      <c r="L248" s="15"/>
      <c r="M248" s="53">
        <f t="shared" si="18"/>
        <v>0</v>
      </c>
      <c r="N248" s="53">
        <f t="shared" si="19"/>
        <v>0</v>
      </c>
      <c r="O248" s="53">
        <f t="shared" si="20"/>
        <v>0</v>
      </c>
      <c r="P248" s="53">
        <f t="shared" si="21"/>
        <v>0</v>
      </c>
      <c r="Q248" s="53">
        <f t="shared" si="22"/>
        <v>0</v>
      </c>
      <c r="R248" s="53">
        <f t="shared" si="32"/>
        <v>0</v>
      </c>
      <c r="S248" s="53"/>
      <c r="T248" s="53">
        <f t="shared" si="33"/>
        <v>0</v>
      </c>
      <c r="U248" s="217"/>
      <c r="V248" s="15"/>
      <c r="BE248" s="170"/>
      <c r="BF248" s="170"/>
      <c r="BG248" s="170"/>
      <c r="BH248" s="170"/>
      <c r="BI248" s="170"/>
      <c r="BJ248" s="170"/>
      <c r="BK248" s="170"/>
      <c r="BL248" s="170"/>
      <c r="BM248" s="170"/>
      <c r="BN248" s="170"/>
      <c r="BO248" s="170"/>
      <c r="BP248" s="170"/>
      <c r="BS248" s="174"/>
      <c r="BT248" s="174"/>
    </row>
    <row r="249" spans="1:72" x14ac:dyDescent="0.2">
      <c r="A249" s="281"/>
      <c r="B249" s="59">
        <v>242</v>
      </c>
      <c r="C249" s="95"/>
      <c r="D249" s="75"/>
      <c r="E249" s="62"/>
      <c r="F249" s="153"/>
      <c r="G249" s="153"/>
      <c r="H249" s="281"/>
      <c r="I249" s="63">
        <f t="shared" si="31"/>
        <v>0</v>
      </c>
      <c r="J249" s="281"/>
      <c r="K249" s="15"/>
      <c r="L249" s="15"/>
      <c r="M249" s="53">
        <f t="shared" si="18"/>
        <v>0</v>
      </c>
      <c r="N249" s="53">
        <f t="shared" si="19"/>
        <v>0</v>
      </c>
      <c r="O249" s="53">
        <f t="shared" si="20"/>
        <v>0</v>
      </c>
      <c r="P249" s="53">
        <f t="shared" si="21"/>
        <v>0</v>
      </c>
      <c r="Q249" s="53">
        <f t="shared" si="22"/>
        <v>0</v>
      </c>
      <c r="R249" s="53">
        <f t="shared" si="32"/>
        <v>0</v>
      </c>
      <c r="S249" s="53"/>
      <c r="T249" s="53">
        <f t="shared" si="33"/>
        <v>0</v>
      </c>
      <c r="U249" s="217"/>
      <c r="V249" s="15"/>
      <c r="BE249" s="170"/>
      <c r="BF249" s="170"/>
      <c r="BG249" s="170"/>
      <c r="BH249" s="170"/>
      <c r="BI249" s="170"/>
      <c r="BJ249" s="170"/>
      <c r="BK249" s="170"/>
      <c r="BL249" s="170"/>
      <c r="BM249" s="170"/>
      <c r="BN249" s="170"/>
      <c r="BO249" s="170"/>
      <c r="BP249" s="170"/>
      <c r="BS249" s="174"/>
      <c r="BT249" s="174"/>
    </row>
    <row r="250" spans="1:72" x14ac:dyDescent="0.2">
      <c r="A250" s="281"/>
      <c r="B250" s="59">
        <v>243</v>
      </c>
      <c r="C250" s="95"/>
      <c r="D250" s="75"/>
      <c r="E250" s="62"/>
      <c r="F250" s="153"/>
      <c r="G250" s="153"/>
      <c r="H250" s="281"/>
      <c r="I250" s="63">
        <f t="shared" si="31"/>
        <v>0</v>
      </c>
      <c r="J250" s="281"/>
      <c r="K250" s="15"/>
      <c r="L250" s="15"/>
      <c r="M250" s="53">
        <f t="shared" si="18"/>
        <v>0</v>
      </c>
      <c r="N250" s="53">
        <f t="shared" si="19"/>
        <v>0</v>
      </c>
      <c r="O250" s="53">
        <f t="shared" si="20"/>
        <v>0</v>
      </c>
      <c r="P250" s="53">
        <f t="shared" si="21"/>
        <v>0</v>
      </c>
      <c r="Q250" s="53">
        <f t="shared" si="22"/>
        <v>0</v>
      </c>
      <c r="R250" s="53">
        <f t="shared" si="32"/>
        <v>0</v>
      </c>
      <c r="S250" s="53"/>
      <c r="T250" s="53">
        <f t="shared" si="33"/>
        <v>0</v>
      </c>
      <c r="U250" s="217"/>
      <c r="V250" s="15"/>
      <c r="BE250" s="170"/>
      <c r="BF250" s="170"/>
      <c r="BG250" s="170"/>
      <c r="BH250" s="170"/>
      <c r="BI250" s="170"/>
      <c r="BJ250" s="170"/>
      <c r="BK250" s="170"/>
      <c r="BL250" s="170"/>
      <c r="BM250" s="170"/>
      <c r="BN250" s="170"/>
      <c r="BO250" s="170"/>
      <c r="BP250" s="170"/>
      <c r="BS250" s="174"/>
      <c r="BT250" s="174"/>
    </row>
    <row r="251" spans="1:72" x14ac:dyDescent="0.2">
      <c r="A251" s="281"/>
      <c r="B251" s="59">
        <v>244</v>
      </c>
      <c r="C251" s="95"/>
      <c r="D251" s="75"/>
      <c r="E251" s="62"/>
      <c r="F251" s="153"/>
      <c r="G251" s="153"/>
      <c r="H251" s="281"/>
      <c r="I251" s="63">
        <f t="shared" si="31"/>
        <v>0</v>
      </c>
      <c r="J251" s="281"/>
      <c r="K251" s="15"/>
      <c r="L251" s="15"/>
      <c r="M251" s="53">
        <f t="shared" si="18"/>
        <v>0</v>
      </c>
      <c r="N251" s="53">
        <f t="shared" si="19"/>
        <v>0</v>
      </c>
      <c r="O251" s="53">
        <f t="shared" si="20"/>
        <v>0</v>
      </c>
      <c r="P251" s="53">
        <f t="shared" si="21"/>
        <v>0</v>
      </c>
      <c r="Q251" s="53">
        <f t="shared" si="22"/>
        <v>0</v>
      </c>
      <c r="R251" s="53">
        <f t="shared" si="32"/>
        <v>0</v>
      </c>
      <c r="S251" s="53"/>
      <c r="T251" s="53">
        <f t="shared" si="33"/>
        <v>0</v>
      </c>
      <c r="U251" s="217"/>
      <c r="V251" s="15"/>
      <c r="BE251" s="170"/>
      <c r="BF251" s="170"/>
      <c r="BG251" s="170"/>
      <c r="BH251" s="170"/>
      <c r="BI251" s="170"/>
      <c r="BJ251" s="170"/>
      <c r="BK251" s="170"/>
      <c r="BL251" s="170"/>
      <c r="BM251" s="170"/>
      <c r="BN251" s="170"/>
      <c r="BO251" s="170"/>
      <c r="BP251" s="170"/>
      <c r="BS251" s="174"/>
      <c r="BT251" s="174"/>
    </row>
    <row r="252" spans="1:72" x14ac:dyDescent="0.2">
      <c r="A252" s="281"/>
      <c r="B252" s="59">
        <v>245</v>
      </c>
      <c r="C252" s="95"/>
      <c r="D252" s="75"/>
      <c r="E252" s="62"/>
      <c r="F252" s="153"/>
      <c r="G252" s="153"/>
      <c r="H252" s="281"/>
      <c r="I252" s="63">
        <f t="shared" si="31"/>
        <v>0</v>
      </c>
      <c r="J252" s="281"/>
      <c r="K252" s="15"/>
      <c r="L252" s="15"/>
      <c r="M252" s="53">
        <f t="shared" si="18"/>
        <v>0</v>
      </c>
      <c r="N252" s="53">
        <f t="shared" si="19"/>
        <v>0</v>
      </c>
      <c r="O252" s="53">
        <f t="shared" si="20"/>
        <v>0</v>
      </c>
      <c r="P252" s="53">
        <f t="shared" si="21"/>
        <v>0</v>
      </c>
      <c r="Q252" s="53">
        <f t="shared" si="22"/>
        <v>0</v>
      </c>
      <c r="R252" s="53">
        <f t="shared" si="32"/>
        <v>0</v>
      </c>
      <c r="S252" s="53"/>
      <c r="T252" s="53">
        <f t="shared" si="33"/>
        <v>0</v>
      </c>
      <c r="U252" s="217"/>
      <c r="V252" s="15"/>
      <c r="BE252" s="170"/>
      <c r="BF252" s="170"/>
      <c r="BG252" s="170"/>
      <c r="BH252" s="170"/>
      <c r="BI252" s="170"/>
      <c r="BJ252" s="170"/>
      <c r="BK252" s="170"/>
      <c r="BL252" s="170"/>
      <c r="BM252" s="170"/>
      <c r="BN252" s="170"/>
      <c r="BO252" s="170"/>
      <c r="BP252" s="170"/>
      <c r="BS252" s="174"/>
      <c r="BT252" s="174"/>
    </row>
    <row r="253" spans="1:72" x14ac:dyDescent="0.2">
      <c r="A253" s="281"/>
      <c r="B253" s="59">
        <v>246</v>
      </c>
      <c r="C253" s="95"/>
      <c r="D253" s="75"/>
      <c r="E253" s="62"/>
      <c r="F253" s="153"/>
      <c r="G253" s="153"/>
      <c r="H253" s="281"/>
      <c r="I253" s="63">
        <f t="shared" si="31"/>
        <v>0</v>
      </c>
      <c r="J253" s="281"/>
      <c r="K253" s="15"/>
      <c r="L253" s="15"/>
      <c r="M253" s="53">
        <f t="shared" si="18"/>
        <v>0</v>
      </c>
      <c r="N253" s="53">
        <f t="shared" si="19"/>
        <v>0</v>
      </c>
      <c r="O253" s="53">
        <f t="shared" si="20"/>
        <v>0</v>
      </c>
      <c r="P253" s="53">
        <f t="shared" si="21"/>
        <v>0</v>
      </c>
      <c r="Q253" s="53">
        <f t="shared" si="22"/>
        <v>0</v>
      </c>
      <c r="R253" s="53">
        <f t="shared" si="32"/>
        <v>0</v>
      </c>
      <c r="S253" s="53"/>
      <c r="T253" s="53">
        <f t="shared" si="33"/>
        <v>0</v>
      </c>
      <c r="U253" s="217"/>
      <c r="V253" s="15"/>
      <c r="BE253" s="170"/>
      <c r="BF253" s="170"/>
      <c r="BG253" s="170"/>
      <c r="BH253" s="170"/>
      <c r="BI253" s="170"/>
      <c r="BJ253" s="170"/>
      <c r="BK253" s="170"/>
      <c r="BL253" s="170"/>
      <c r="BM253" s="170"/>
      <c r="BN253" s="170"/>
      <c r="BO253" s="170"/>
      <c r="BP253" s="170"/>
      <c r="BS253" s="174"/>
      <c r="BT253" s="174"/>
    </row>
    <row r="254" spans="1:72" x14ac:dyDescent="0.2">
      <c r="A254" s="281"/>
      <c r="B254" s="59">
        <v>247</v>
      </c>
      <c r="C254" s="95"/>
      <c r="D254" s="75"/>
      <c r="E254" s="62"/>
      <c r="F254" s="153"/>
      <c r="G254" s="153"/>
      <c r="H254" s="281"/>
      <c r="I254" s="63">
        <f t="shared" si="31"/>
        <v>0</v>
      </c>
      <c r="J254" s="281"/>
      <c r="K254" s="15"/>
      <c r="L254" s="15"/>
      <c r="M254" s="53">
        <f t="shared" si="18"/>
        <v>0</v>
      </c>
      <c r="N254" s="53">
        <f t="shared" si="19"/>
        <v>0</v>
      </c>
      <c r="O254" s="53">
        <f t="shared" si="20"/>
        <v>0</v>
      </c>
      <c r="P254" s="53">
        <f t="shared" si="21"/>
        <v>0</v>
      </c>
      <c r="Q254" s="53">
        <f t="shared" si="22"/>
        <v>0</v>
      </c>
      <c r="R254" s="53">
        <f t="shared" si="32"/>
        <v>0</v>
      </c>
      <c r="S254" s="53"/>
      <c r="T254" s="53">
        <f t="shared" si="33"/>
        <v>0</v>
      </c>
      <c r="U254" s="217"/>
      <c r="V254" s="15"/>
      <c r="BE254" s="170"/>
      <c r="BF254" s="170"/>
      <c r="BG254" s="170"/>
      <c r="BH254" s="170"/>
      <c r="BI254" s="170"/>
      <c r="BJ254" s="170"/>
      <c r="BK254" s="170"/>
      <c r="BL254" s="170"/>
      <c r="BM254" s="170"/>
      <c r="BN254" s="170"/>
      <c r="BO254" s="170"/>
      <c r="BP254" s="170"/>
      <c r="BS254" s="174"/>
      <c r="BT254" s="174"/>
    </row>
    <row r="255" spans="1:72" x14ac:dyDescent="0.2">
      <c r="A255" s="281"/>
      <c r="B255" s="59">
        <v>248</v>
      </c>
      <c r="C255" s="95"/>
      <c r="D255" s="75"/>
      <c r="E255" s="62"/>
      <c r="F255" s="153"/>
      <c r="G255" s="153"/>
      <c r="H255" s="281"/>
      <c r="I255" s="63">
        <f t="shared" si="31"/>
        <v>0</v>
      </c>
      <c r="J255" s="281"/>
      <c r="K255" s="15"/>
      <c r="L255" s="15"/>
      <c r="M255" s="53">
        <f t="shared" si="18"/>
        <v>0</v>
      </c>
      <c r="N255" s="53">
        <f t="shared" si="19"/>
        <v>0</v>
      </c>
      <c r="O255" s="53">
        <f t="shared" si="20"/>
        <v>0</v>
      </c>
      <c r="P255" s="53">
        <f t="shared" si="21"/>
        <v>0</v>
      </c>
      <c r="Q255" s="53">
        <f t="shared" si="22"/>
        <v>0</v>
      </c>
      <c r="R255" s="53">
        <f t="shared" si="32"/>
        <v>0</v>
      </c>
      <c r="S255" s="53"/>
      <c r="T255" s="53">
        <f t="shared" si="33"/>
        <v>0</v>
      </c>
      <c r="U255" s="217"/>
      <c r="V255" s="15"/>
      <c r="BE255" s="170"/>
      <c r="BF255" s="170"/>
      <c r="BG255" s="170"/>
      <c r="BH255" s="170"/>
      <c r="BI255" s="170"/>
      <c r="BJ255" s="170"/>
      <c r="BK255" s="170"/>
      <c r="BL255" s="170"/>
      <c r="BM255" s="170"/>
      <c r="BN255" s="170"/>
      <c r="BO255" s="170"/>
      <c r="BP255" s="170"/>
      <c r="BS255" s="174"/>
      <c r="BT255" s="174"/>
    </row>
    <row r="256" spans="1:72" x14ac:dyDescent="0.2">
      <c r="A256" s="281"/>
      <c r="B256" s="59">
        <v>249</v>
      </c>
      <c r="C256" s="95"/>
      <c r="D256" s="75"/>
      <c r="E256" s="62"/>
      <c r="F256" s="153"/>
      <c r="G256" s="153"/>
      <c r="H256" s="281"/>
      <c r="I256" s="63">
        <f t="shared" si="31"/>
        <v>0</v>
      </c>
      <c r="J256" s="281"/>
      <c r="K256" s="15"/>
      <c r="L256" s="15"/>
      <c r="M256" s="53">
        <f t="shared" si="18"/>
        <v>0</v>
      </c>
      <c r="N256" s="53">
        <f t="shared" si="19"/>
        <v>0</v>
      </c>
      <c r="O256" s="53">
        <f t="shared" si="20"/>
        <v>0</v>
      </c>
      <c r="P256" s="53">
        <f t="shared" si="21"/>
        <v>0</v>
      </c>
      <c r="Q256" s="53">
        <f t="shared" si="22"/>
        <v>0</v>
      </c>
      <c r="R256" s="53">
        <f t="shared" si="32"/>
        <v>0</v>
      </c>
      <c r="S256" s="53"/>
      <c r="T256" s="53">
        <f t="shared" si="33"/>
        <v>0</v>
      </c>
      <c r="U256" s="217"/>
      <c r="V256" s="15"/>
      <c r="BE256" s="170"/>
      <c r="BF256" s="170"/>
      <c r="BG256" s="170"/>
      <c r="BH256" s="170"/>
      <c r="BI256" s="170"/>
      <c r="BJ256" s="170"/>
      <c r="BK256" s="170"/>
      <c r="BL256" s="170"/>
      <c r="BM256" s="170"/>
      <c r="BN256" s="170"/>
      <c r="BO256" s="170"/>
      <c r="BP256" s="170"/>
      <c r="BS256" s="174"/>
      <c r="BT256" s="174"/>
    </row>
    <row r="257" spans="1:72" x14ac:dyDescent="0.2">
      <c r="A257" s="281"/>
      <c r="B257" s="59">
        <v>250</v>
      </c>
      <c r="C257" s="95"/>
      <c r="D257" s="75"/>
      <c r="E257" s="62"/>
      <c r="F257" s="153"/>
      <c r="G257" s="153"/>
      <c r="H257" s="281"/>
      <c r="I257" s="63">
        <f t="shared" si="31"/>
        <v>0</v>
      </c>
      <c r="J257" s="281"/>
      <c r="K257" s="15"/>
      <c r="L257" s="15"/>
      <c r="M257" s="53">
        <f t="shared" si="18"/>
        <v>0</v>
      </c>
      <c r="N257" s="53">
        <f t="shared" si="19"/>
        <v>0</v>
      </c>
      <c r="O257" s="53">
        <f t="shared" si="20"/>
        <v>0</v>
      </c>
      <c r="P257" s="53">
        <f t="shared" si="21"/>
        <v>0</v>
      </c>
      <c r="Q257" s="53">
        <f t="shared" si="22"/>
        <v>0</v>
      </c>
      <c r="R257" s="53">
        <f t="shared" si="32"/>
        <v>0</v>
      </c>
      <c r="S257" s="53"/>
      <c r="T257" s="53">
        <f t="shared" si="33"/>
        <v>0</v>
      </c>
      <c r="U257" s="217"/>
      <c r="V257" s="15"/>
      <c r="BE257" s="170"/>
      <c r="BF257" s="170"/>
      <c r="BG257" s="170"/>
      <c r="BH257" s="170"/>
      <c r="BI257" s="170"/>
      <c r="BJ257" s="170"/>
      <c r="BK257" s="170"/>
      <c r="BL257" s="170"/>
      <c r="BM257" s="170"/>
      <c r="BN257" s="170"/>
      <c r="BO257" s="170"/>
      <c r="BP257" s="170"/>
      <c r="BS257" s="174"/>
      <c r="BT257" s="174"/>
    </row>
    <row r="258" spans="1:72" x14ac:dyDescent="0.2">
      <c r="A258" s="281"/>
      <c r="B258" s="59">
        <v>251</v>
      </c>
      <c r="C258" s="95"/>
      <c r="D258" s="75"/>
      <c r="E258" s="62"/>
      <c r="F258" s="153"/>
      <c r="G258" s="153"/>
      <c r="H258" s="281"/>
      <c r="I258" s="63">
        <f t="shared" si="31"/>
        <v>0</v>
      </c>
      <c r="J258" s="281"/>
      <c r="K258" s="15"/>
      <c r="L258" s="15"/>
      <c r="M258" s="53">
        <f t="shared" si="18"/>
        <v>0</v>
      </c>
      <c r="N258" s="53">
        <f t="shared" si="19"/>
        <v>0</v>
      </c>
      <c r="O258" s="53">
        <f t="shared" si="20"/>
        <v>0</v>
      </c>
      <c r="P258" s="53">
        <f t="shared" si="21"/>
        <v>0</v>
      </c>
      <c r="Q258" s="53">
        <f t="shared" si="22"/>
        <v>0</v>
      </c>
      <c r="R258" s="53">
        <f t="shared" si="32"/>
        <v>0</v>
      </c>
      <c r="S258" s="53"/>
      <c r="T258" s="53">
        <f t="shared" si="33"/>
        <v>0</v>
      </c>
      <c r="U258" s="217"/>
      <c r="V258" s="15"/>
      <c r="BE258" s="170"/>
      <c r="BF258" s="170"/>
      <c r="BG258" s="170"/>
      <c r="BH258" s="170"/>
      <c r="BI258" s="170"/>
      <c r="BJ258" s="170"/>
      <c r="BK258" s="170"/>
      <c r="BL258" s="170"/>
      <c r="BM258" s="170"/>
      <c r="BN258" s="170"/>
      <c r="BO258" s="170"/>
      <c r="BP258" s="170"/>
      <c r="BS258" s="174"/>
      <c r="BT258" s="174"/>
    </row>
    <row r="259" spans="1:72" x14ac:dyDescent="0.2">
      <c r="A259" s="281"/>
      <c r="B259" s="59">
        <v>252</v>
      </c>
      <c r="C259" s="95"/>
      <c r="D259" s="75"/>
      <c r="E259" s="62"/>
      <c r="F259" s="153"/>
      <c r="G259" s="153"/>
      <c r="H259" s="281"/>
      <c r="I259" s="63">
        <f t="shared" si="31"/>
        <v>0</v>
      </c>
      <c r="J259" s="281"/>
      <c r="K259" s="15"/>
      <c r="L259" s="15"/>
      <c r="M259" s="53">
        <f t="shared" si="18"/>
        <v>0</v>
      </c>
      <c r="N259" s="53">
        <f t="shared" si="19"/>
        <v>0</v>
      </c>
      <c r="O259" s="53">
        <f t="shared" si="20"/>
        <v>0</v>
      </c>
      <c r="P259" s="53">
        <f t="shared" si="21"/>
        <v>0</v>
      </c>
      <c r="Q259" s="53">
        <f t="shared" si="22"/>
        <v>0</v>
      </c>
      <c r="R259" s="53">
        <f t="shared" si="32"/>
        <v>0</v>
      </c>
      <c r="S259" s="53"/>
      <c r="T259" s="53">
        <f t="shared" si="33"/>
        <v>0</v>
      </c>
      <c r="U259" s="217"/>
      <c r="V259" s="15"/>
      <c r="BE259" s="170"/>
      <c r="BF259" s="170"/>
      <c r="BG259" s="170"/>
      <c r="BH259" s="170"/>
      <c r="BI259" s="170"/>
      <c r="BJ259" s="170"/>
      <c r="BK259" s="170"/>
      <c r="BL259" s="170"/>
      <c r="BM259" s="170"/>
      <c r="BN259" s="170"/>
      <c r="BO259" s="170"/>
      <c r="BP259" s="170"/>
      <c r="BS259" s="174"/>
      <c r="BT259" s="174"/>
    </row>
    <row r="260" spans="1:72" x14ac:dyDescent="0.2">
      <c r="A260" s="281"/>
      <c r="B260" s="59">
        <v>253</v>
      </c>
      <c r="C260" s="95"/>
      <c r="D260" s="75"/>
      <c r="E260" s="62"/>
      <c r="F260" s="153"/>
      <c r="G260" s="153"/>
      <c r="H260" s="281"/>
      <c r="I260" s="63">
        <f t="shared" si="31"/>
        <v>0</v>
      </c>
      <c r="J260" s="281"/>
      <c r="K260" s="15"/>
      <c r="L260" s="15"/>
      <c r="M260" s="53">
        <f t="shared" si="18"/>
        <v>0</v>
      </c>
      <c r="N260" s="53">
        <f t="shared" si="19"/>
        <v>0</v>
      </c>
      <c r="O260" s="53">
        <f t="shared" si="20"/>
        <v>0</v>
      </c>
      <c r="P260" s="53">
        <f t="shared" si="21"/>
        <v>0</v>
      </c>
      <c r="Q260" s="53">
        <f t="shared" si="22"/>
        <v>0</v>
      </c>
      <c r="R260" s="53">
        <f t="shared" si="32"/>
        <v>0</v>
      </c>
      <c r="S260" s="53"/>
      <c r="T260" s="53">
        <f t="shared" si="33"/>
        <v>0</v>
      </c>
      <c r="U260" s="217"/>
      <c r="V260" s="15"/>
      <c r="BE260" s="170"/>
      <c r="BF260" s="170"/>
      <c r="BG260" s="170"/>
      <c r="BH260" s="170"/>
      <c r="BI260" s="170"/>
      <c r="BJ260" s="170"/>
      <c r="BK260" s="170"/>
      <c r="BL260" s="170"/>
      <c r="BM260" s="170"/>
      <c r="BN260" s="170"/>
      <c r="BO260" s="170"/>
      <c r="BP260" s="170"/>
      <c r="BS260" s="174"/>
      <c r="BT260" s="174"/>
    </row>
    <row r="261" spans="1:72" x14ac:dyDescent="0.2">
      <c r="A261" s="281"/>
      <c r="B261" s="59">
        <v>254</v>
      </c>
      <c r="C261" s="95"/>
      <c r="D261" s="75"/>
      <c r="E261" s="62"/>
      <c r="F261" s="153"/>
      <c r="G261" s="153"/>
      <c r="H261" s="281"/>
      <c r="I261" s="63">
        <f t="shared" si="31"/>
        <v>0</v>
      </c>
      <c r="J261" s="281"/>
      <c r="K261" s="15"/>
      <c r="L261" s="15"/>
      <c r="M261" s="53">
        <f t="shared" si="18"/>
        <v>0</v>
      </c>
      <c r="N261" s="53">
        <f t="shared" si="19"/>
        <v>0</v>
      </c>
      <c r="O261" s="53">
        <f t="shared" si="20"/>
        <v>0</v>
      </c>
      <c r="P261" s="53">
        <f t="shared" si="21"/>
        <v>0</v>
      </c>
      <c r="Q261" s="53">
        <f t="shared" si="22"/>
        <v>0</v>
      </c>
      <c r="R261" s="53">
        <f t="shared" si="32"/>
        <v>0</v>
      </c>
      <c r="S261" s="53"/>
      <c r="T261" s="53">
        <f t="shared" si="33"/>
        <v>0</v>
      </c>
      <c r="U261" s="217"/>
      <c r="V261" s="15"/>
      <c r="BE261" s="170"/>
      <c r="BF261" s="170"/>
      <c r="BG261" s="170"/>
      <c r="BH261" s="170"/>
      <c r="BI261" s="170"/>
      <c r="BJ261" s="170"/>
      <c r="BK261" s="170"/>
      <c r="BL261" s="170"/>
      <c r="BM261" s="170"/>
      <c r="BN261" s="170"/>
      <c r="BO261" s="170"/>
      <c r="BP261" s="170"/>
      <c r="BS261" s="174"/>
      <c r="BT261" s="174"/>
    </row>
    <row r="262" spans="1:72" x14ac:dyDescent="0.2">
      <c r="A262" s="281"/>
      <c r="B262" s="59">
        <v>255</v>
      </c>
      <c r="C262" s="95"/>
      <c r="D262" s="75"/>
      <c r="E262" s="62"/>
      <c r="F262" s="153"/>
      <c r="G262" s="153"/>
      <c r="H262" s="281"/>
      <c r="I262" s="63">
        <f t="shared" si="31"/>
        <v>0</v>
      </c>
      <c r="J262" s="281"/>
      <c r="K262" s="15"/>
      <c r="L262" s="15"/>
      <c r="M262" s="53">
        <f t="shared" si="18"/>
        <v>0</v>
      </c>
      <c r="N262" s="53">
        <f t="shared" si="19"/>
        <v>0</v>
      </c>
      <c r="O262" s="53">
        <f t="shared" si="20"/>
        <v>0</v>
      </c>
      <c r="P262" s="53">
        <f t="shared" si="21"/>
        <v>0</v>
      </c>
      <c r="Q262" s="53">
        <f t="shared" si="22"/>
        <v>0</v>
      </c>
      <c r="R262" s="53">
        <f t="shared" si="32"/>
        <v>0</v>
      </c>
      <c r="S262" s="53"/>
      <c r="T262" s="53">
        <f t="shared" si="33"/>
        <v>0</v>
      </c>
      <c r="U262" s="217"/>
      <c r="V262" s="15"/>
      <c r="BE262" s="170"/>
      <c r="BF262" s="170"/>
      <c r="BG262" s="170"/>
      <c r="BH262" s="170"/>
      <c r="BI262" s="170"/>
      <c r="BJ262" s="170"/>
      <c r="BK262" s="170"/>
      <c r="BL262" s="170"/>
      <c r="BM262" s="170"/>
      <c r="BN262" s="170"/>
      <c r="BO262" s="170"/>
      <c r="BP262" s="170"/>
      <c r="BS262" s="174"/>
      <c r="BT262" s="174"/>
    </row>
    <row r="263" spans="1:72" x14ac:dyDescent="0.2">
      <c r="A263" s="281"/>
      <c r="B263" s="59">
        <v>256</v>
      </c>
      <c r="C263" s="95"/>
      <c r="D263" s="75"/>
      <c r="E263" s="62"/>
      <c r="F263" s="153"/>
      <c r="G263" s="153"/>
      <c r="H263" s="281"/>
      <c r="I263" s="63">
        <f t="shared" si="31"/>
        <v>0</v>
      </c>
      <c r="J263" s="281"/>
      <c r="K263" s="15"/>
      <c r="L263" s="15"/>
      <c r="M263" s="53">
        <f t="shared" si="18"/>
        <v>0</v>
      </c>
      <c r="N263" s="53">
        <f t="shared" si="19"/>
        <v>0</v>
      </c>
      <c r="O263" s="53">
        <f t="shared" si="20"/>
        <v>0</v>
      </c>
      <c r="P263" s="53">
        <f t="shared" si="21"/>
        <v>0</v>
      </c>
      <c r="Q263" s="53">
        <f t="shared" si="22"/>
        <v>0</v>
      </c>
      <c r="R263" s="53">
        <f t="shared" si="32"/>
        <v>0</v>
      </c>
      <c r="S263" s="53"/>
      <c r="T263" s="53">
        <f t="shared" si="33"/>
        <v>0</v>
      </c>
      <c r="U263" s="217"/>
      <c r="V263" s="15"/>
      <c r="BE263" s="170"/>
      <c r="BF263" s="170"/>
      <c r="BG263" s="170"/>
      <c r="BH263" s="170"/>
      <c r="BI263" s="170"/>
      <c r="BJ263" s="170"/>
      <c r="BK263" s="170"/>
      <c r="BL263" s="170"/>
      <c r="BM263" s="170"/>
      <c r="BN263" s="170"/>
      <c r="BO263" s="170"/>
      <c r="BP263" s="170"/>
      <c r="BS263" s="174"/>
      <c r="BT263" s="174"/>
    </row>
    <row r="264" spans="1:72" x14ac:dyDescent="0.2">
      <c r="A264" s="281"/>
      <c r="B264" s="59">
        <v>257</v>
      </c>
      <c r="C264" s="95"/>
      <c r="D264" s="75"/>
      <c r="E264" s="62"/>
      <c r="F264" s="153"/>
      <c r="G264" s="153"/>
      <c r="H264" s="281"/>
      <c r="I264" s="63">
        <f t="shared" si="31"/>
        <v>0</v>
      </c>
      <c r="J264" s="281"/>
      <c r="K264" s="15"/>
      <c r="L264" s="15"/>
      <c r="M264" s="53">
        <f t="shared" si="18"/>
        <v>0</v>
      </c>
      <c r="N264" s="53">
        <f t="shared" si="19"/>
        <v>0</v>
      </c>
      <c r="O264" s="53">
        <f t="shared" si="20"/>
        <v>0</v>
      </c>
      <c r="P264" s="53">
        <f t="shared" si="21"/>
        <v>0</v>
      </c>
      <c r="Q264" s="53">
        <f t="shared" si="22"/>
        <v>0</v>
      </c>
      <c r="R264" s="53">
        <f t="shared" si="32"/>
        <v>0</v>
      </c>
      <c r="S264" s="53"/>
      <c r="T264" s="53">
        <f t="shared" si="33"/>
        <v>0</v>
      </c>
      <c r="U264" s="217"/>
      <c r="V264" s="15"/>
      <c r="BE264" s="170"/>
      <c r="BF264" s="170"/>
      <c r="BG264" s="170"/>
      <c r="BH264" s="170"/>
      <c r="BI264" s="170"/>
      <c r="BJ264" s="170"/>
      <c r="BK264" s="170"/>
      <c r="BL264" s="170"/>
      <c r="BM264" s="170"/>
      <c r="BN264" s="170"/>
      <c r="BO264" s="170"/>
      <c r="BP264" s="170"/>
      <c r="BS264" s="174"/>
      <c r="BT264" s="174"/>
    </row>
    <row r="265" spans="1:72" x14ac:dyDescent="0.2">
      <c r="A265" s="281"/>
      <c r="B265" s="59">
        <v>258</v>
      </c>
      <c r="C265" s="95"/>
      <c r="D265" s="75"/>
      <c r="E265" s="62"/>
      <c r="F265" s="153"/>
      <c r="G265" s="153"/>
      <c r="H265" s="281"/>
      <c r="I265" s="63">
        <f t="shared" si="31"/>
        <v>0</v>
      </c>
      <c r="J265" s="281"/>
      <c r="K265" s="15"/>
      <c r="L265" s="15"/>
      <c r="M265" s="53">
        <f t="shared" si="18"/>
        <v>0</v>
      </c>
      <c r="N265" s="53">
        <f t="shared" si="19"/>
        <v>0</v>
      </c>
      <c r="O265" s="53">
        <f t="shared" si="20"/>
        <v>0</v>
      </c>
      <c r="P265" s="53">
        <f t="shared" si="21"/>
        <v>0</v>
      </c>
      <c r="Q265" s="53">
        <f t="shared" si="22"/>
        <v>0</v>
      </c>
      <c r="R265" s="53">
        <f t="shared" si="32"/>
        <v>0</v>
      </c>
      <c r="S265" s="53"/>
      <c r="T265" s="53">
        <f t="shared" si="33"/>
        <v>0</v>
      </c>
      <c r="U265" s="217"/>
      <c r="V265" s="15"/>
      <c r="BE265" s="170"/>
      <c r="BF265" s="170"/>
      <c r="BG265" s="170"/>
      <c r="BH265" s="170"/>
      <c r="BI265" s="170"/>
      <c r="BJ265" s="170"/>
      <c r="BK265" s="170"/>
      <c r="BL265" s="170"/>
      <c r="BM265" s="170"/>
      <c r="BN265" s="170"/>
      <c r="BO265" s="170"/>
      <c r="BP265" s="170"/>
      <c r="BS265" s="174"/>
      <c r="BT265" s="174"/>
    </row>
    <row r="266" spans="1:72" x14ac:dyDescent="0.2">
      <c r="A266" s="281"/>
      <c r="B266" s="59">
        <v>259</v>
      </c>
      <c r="C266" s="95"/>
      <c r="D266" s="75"/>
      <c r="E266" s="62"/>
      <c r="F266" s="153"/>
      <c r="G266" s="153"/>
      <c r="H266" s="281"/>
      <c r="I266" s="63">
        <f t="shared" si="31"/>
        <v>0</v>
      </c>
      <c r="J266" s="281"/>
      <c r="K266" s="15"/>
      <c r="L266" s="15"/>
      <c r="M266" s="53">
        <f t="shared" si="18"/>
        <v>0</v>
      </c>
      <c r="N266" s="53">
        <f t="shared" si="19"/>
        <v>0</v>
      </c>
      <c r="O266" s="53">
        <f t="shared" si="20"/>
        <v>0</v>
      </c>
      <c r="P266" s="53">
        <f t="shared" si="21"/>
        <v>0</v>
      </c>
      <c r="Q266" s="53">
        <f t="shared" si="22"/>
        <v>0</v>
      </c>
      <c r="R266" s="53">
        <f t="shared" si="32"/>
        <v>0</v>
      </c>
      <c r="S266" s="53"/>
      <c r="T266" s="53">
        <f t="shared" si="33"/>
        <v>0</v>
      </c>
      <c r="U266" s="217"/>
      <c r="V266" s="15"/>
      <c r="BE266" s="170"/>
      <c r="BF266" s="170"/>
      <c r="BG266" s="170"/>
      <c r="BH266" s="170"/>
      <c r="BI266" s="170"/>
      <c r="BJ266" s="170"/>
      <c r="BK266" s="170"/>
      <c r="BL266" s="170"/>
      <c r="BM266" s="170"/>
      <c r="BN266" s="170"/>
      <c r="BO266" s="170"/>
      <c r="BP266" s="170"/>
      <c r="BS266" s="174"/>
      <c r="BT266" s="174"/>
    </row>
    <row r="267" spans="1:72" x14ac:dyDescent="0.2">
      <c r="A267" s="281"/>
      <c r="B267" s="59">
        <v>260</v>
      </c>
      <c r="C267" s="95"/>
      <c r="D267" s="75"/>
      <c r="E267" s="62"/>
      <c r="F267" s="153"/>
      <c r="G267" s="153"/>
      <c r="H267" s="281"/>
      <c r="I267" s="63">
        <f t="shared" si="31"/>
        <v>0</v>
      </c>
      <c r="J267" s="281"/>
      <c r="K267" s="15"/>
      <c r="L267" s="15"/>
      <c r="M267" s="53">
        <f t="shared" si="18"/>
        <v>0</v>
      </c>
      <c r="N267" s="53">
        <f t="shared" si="19"/>
        <v>0</v>
      </c>
      <c r="O267" s="53">
        <f t="shared" si="20"/>
        <v>0</v>
      </c>
      <c r="P267" s="53">
        <f t="shared" si="21"/>
        <v>0</v>
      </c>
      <c r="Q267" s="53">
        <f t="shared" si="22"/>
        <v>0</v>
      </c>
      <c r="R267" s="53">
        <f t="shared" si="32"/>
        <v>0</v>
      </c>
      <c r="S267" s="53"/>
      <c r="T267" s="53">
        <f t="shared" si="33"/>
        <v>0</v>
      </c>
      <c r="U267" s="217"/>
      <c r="V267" s="15"/>
      <c r="BE267" s="170"/>
      <c r="BF267" s="170"/>
      <c r="BG267" s="170"/>
      <c r="BH267" s="170"/>
      <c r="BI267" s="170"/>
      <c r="BJ267" s="170"/>
      <c r="BK267" s="170"/>
      <c r="BL267" s="170"/>
      <c r="BM267" s="170"/>
      <c r="BN267" s="170"/>
      <c r="BO267" s="170"/>
      <c r="BP267" s="170"/>
      <c r="BS267" s="174"/>
      <c r="BT267" s="174"/>
    </row>
    <row r="268" spans="1:72" x14ac:dyDescent="0.2">
      <c r="A268" s="281"/>
      <c r="B268" s="59">
        <v>261</v>
      </c>
      <c r="C268" s="95"/>
      <c r="D268" s="75"/>
      <c r="E268" s="62"/>
      <c r="F268" s="153"/>
      <c r="G268" s="153"/>
      <c r="H268" s="281"/>
      <c r="I268" s="63">
        <f t="shared" si="31"/>
        <v>0</v>
      </c>
      <c r="J268" s="281"/>
      <c r="K268" s="15"/>
      <c r="L268" s="15"/>
      <c r="M268" s="53">
        <f t="shared" si="18"/>
        <v>0</v>
      </c>
      <c r="N268" s="53">
        <f t="shared" si="19"/>
        <v>0</v>
      </c>
      <c r="O268" s="53">
        <f t="shared" si="20"/>
        <v>0</v>
      </c>
      <c r="P268" s="53">
        <f t="shared" si="21"/>
        <v>0</v>
      </c>
      <c r="Q268" s="53">
        <f t="shared" si="22"/>
        <v>0</v>
      </c>
      <c r="R268" s="53">
        <f t="shared" si="32"/>
        <v>0</v>
      </c>
      <c r="S268" s="53"/>
      <c r="T268" s="53">
        <f t="shared" si="33"/>
        <v>0</v>
      </c>
      <c r="U268" s="217"/>
      <c r="V268" s="15"/>
      <c r="BE268" s="170"/>
      <c r="BF268" s="170"/>
      <c r="BG268" s="170"/>
      <c r="BH268" s="170"/>
      <c r="BI268" s="170"/>
      <c r="BJ268" s="170"/>
      <c r="BK268" s="170"/>
      <c r="BL268" s="170"/>
      <c r="BM268" s="170"/>
      <c r="BN268" s="170"/>
      <c r="BO268" s="170"/>
      <c r="BP268" s="170"/>
      <c r="BS268" s="174"/>
      <c r="BT268" s="174"/>
    </row>
    <row r="269" spans="1:72" x14ac:dyDescent="0.2">
      <c r="A269" s="281"/>
      <c r="B269" s="59">
        <v>262</v>
      </c>
      <c r="C269" s="95"/>
      <c r="D269" s="75"/>
      <c r="E269" s="62"/>
      <c r="F269" s="153"/>
      <c r="G269" s="153"/>
      <c r="H269" s="281"/>
      <c r="I269" s="63">
        <f t="shared" si="31"/>
        <v>0</v>
      </c>
      <c r="J269" s="281"/>
      <c r="K269" s="15"/>
      <c r="L269" s="15"/>
      <c r="M269" s="53">
        <f t="shared" si="18"/>
        <v>0</v>
      </c>
      <c r="N269" s="53">
        <f t="shared" si="19"/>
        <v>0</v>
      </c>
      <c r="O269" s="53">
        <f t="shared" si="20"/>
        <v>0</v>
      </c>
      <c r="P269" s="53">
        <f t="shared" si="21"/>
        <v>0</v>
      </c>
      <c r="Q269" s="53">
        <f t="shared" si="22"/>
        <v>0</v>
      </c>
      <c r="R269" s="53">
        <f t="shared" si="32"/>
        <v>0</v>
      </c>
      <c r="S269" s="53"/>
      <c r="T269" s="53">
        <f t="shared" si="33"/>
        <v>0</v>
      </c>
      <c r="U269" s="217"/>
      <c r="V269" s="15"/>
      <c r="BE269" s="170"/>
      <c r="BF269" s="170"/>
      <c r="BG269" s="170"/>
      <c r="BH269" s="170"/>
      <c r="BI269" s="170"/>
      <c r="BJ269" s="170"/>
      <c r="BK269" s="170"/>
      <c r="BL269" s="170"/>
      <c r="BM269" s="170"/>
      <c r="BN269" s="170"/>
      <c r="BO269" s="170"/>
      <c r="BP269" s="170"/>
      <c r="BS269" s="174"/>
      <c r="BT269" s="174"/>
    </row>
    <row r="270" spans="1:72" x14ac:dyDescent="0.2">
      <c r="A270" s="281"/>
      <c r="B270" s="59">
        <v>263</v>
      </c>
      <c r="C270" s="95"/>
      <c r="D270" s="75"/>
      <c r="E270" s="62"/>
      <c r="F270" s="153"/>
      <c r="G270" s="153"/>
      <c r="H270" s="281"/>
      <c r="I270" s="63">
        <f t="shared" si="31"/>
        <v>0</v>
      </c>
      <c r="J270" s="281"/>
      <c r="K270" s="15"/>
      <c r="L270" s="15"/>
      <c r="M270" s="53">
        <f t="shared" si="18"/>
        <v>0</v>
      </c>
      <c r="N270" s="53">
        <f t="shared" si="19"/>
        <v>0</v>
      </c>
      <c r="O270" s="53">
        <f t="shared" si="20"/>
        <v>0</v>
      </c>
      <c r="P270" s="53">
        <f t="shared" si="21"/>
        <v>0</v>
      </c>
      <c r="Q270" s="53">
        <f t="shared" si="22"/>
        <v>0</v>
      </c>
      <c r="R270" s="53">
        <f t="shared" si="32"/>
        <v>0</v>
      </c>
      <c r="S270" s="53"/>
      <c r="T270" s="53">
        <f t="shared" si="33"/>
        <v>0</v>
      </c>
      <c r="U270" s="217"/>
      <c r="V270" s="15"/>
      <c r="BE270" s="170"/>
      <c r="BF270" s="170"/>
      <c r="BG270" s="170"/>
      <c r="BH270" s="170"/>
      <c r="BI270" s="170"/>
      <c r="BJ270" s="170"/>
      <c r="BK270" s="170"/>
      <c r="BL270" s="170"/>
      <c r="BM270" s="170"/>
      <c r="BN270" s="170"/>
      <c r="BO270" s="170"/>
      <c r="BP270" s="170"/>
      <c r="BS270" s="174"/>
      <c r="BT270" s="174"/>
    </row>
    <row r="271" spans="1:72" x14ac:dyDescent="0.2">
      <c r="A271" s="281"/>
      <c r="B271" s="59">
        <v>264</v>
      </c>
      <c r="C271" s="95"/>
      <c r="D271" s="75"/>
      <c r="E271" s="62"/>
      <c r="F271" s="153"/>
      <c r="G271" s="153"/>
      <c r="H271" s="281"/>
      <c r="I271" s="63">
        <f t="shared" si="31"/>
        <v>0</v>
      </c>
      <c r="J271" s="281"/>
      <c r="K271" s="15"/>
      <c r="L271" s="15"/>
      <c r="M271" s="53">
        <f t="shared" si="18"/>
        <v>0</v>
      </c>
      <c r="N271" s="53">
        <f t="shared" si="19"/>
        <v>0</v>
      </c>
      <c r="O271" s="53">
        <f t="shared" si="20"/>
        <v>0</v>
      </c>
      <c r="P271" s="53">
        <f t="shared" si="21"/>
        <v>0</v>
      </c>
      <c r="Q271" s="53">
        <f t="shared" si="22"/>
        <v>0</v>
      </c>
      <c r="R271" s="53">
        <f t="shared" si="32"/>
        <v>0</v>
      </c>
      <c r="S271" s="53"/>
      <c r="T271" s="53">
        <f t="shared" si="33"/>
        <v>0</v>
      </c>
      <c r="U271" s="217"/>
      <c r="V271" s="15"/>
      <c r="BE271" s="170"/>
      <c r="BF271" s="170"/>
      <c r="BG271" s="170"/>
      <c r="BH271" s="170"/>
      <c r="BI271" s="170"/>
      <c r="BJ271" s="170"/>
      <c r="BK271" s="170"/>
      <c r="BL271" s="170"/>
      <c r="BM271" s="170"/>
      <c r="BN271" s="170"/>
      <c r="BO271" s="170"/>
      <c r="BP271" s="170"/>
      <c r="BS271" s="174"/>
      <c r="BT271" s="174"/>
    </row>
    <row r="272" spans="1:72" x14ac:dyDescent="0.2">
      <c r="A272" s="281"/>
      <c r="B272" s="59">
        <v>265</v>
      </c>
      <c r="C272" s="95"/>
      <c r="D272" s="75"/>
      <c r="E272" s="62"/>
      <c r="F272" s="153"/>
      <c r="G272" s="153"/>
      <c r="H272" s="281"/>
      <c r="I272" s="63">
        <f t="shared" si="31"/>
        <v>0</v>
      </c>
      <c r="J272" s="281"/>
      <c r="K272" s="15"/>
      <c r="L272" s="15"/>
      <c r="M272" s="53">
        <f t="shared" si="18"/>
        <v>0</v>
      </c>
      <c r="N272" s="53">
        <f t="shared" si="19"/>
        <v>0</v>
      </c>
      <c r="O272" s="53">
        <f t="shared" si="20"/>
        <v>0</v>
      </c>
      <c r="P272" s="53">
        <f t="shared" si="21"/>
        <v>0</v>
      </c>
      <c r="Q272" s="53">
        <f t="shared" si="22"/>
        <v>0</v>
      </c>
      <c r="R272" s="53">
        <f t="shared" si="32"/>
        <v>0</v>
      </c>
      <c r="S272" s="53"/>
      <c r="T272" s="53">
        <f t="shared" si="33"/>
        <v>0</v>
      </c>
      <c r="U272" s="217"/>
      <c r="V272" s="15"/>
      <c r="BE272" s="170"/>
      <c r="BF272" s="170"/>
      <c r="BG272" s="170"/>
      <c r="BH272" s="170"/>
      <c r="BI272" s="170"/>
      <c r="BJ272" s="170"/>
      <c r="BK272" s="170"/>
      <c r="BL272" s="170"/>
      <c r="BM272" s="170"/>
      <c r="BN272" s="170"/>
      <c r="BO272" s="170"/>
      <c r="BP272" s="170"/>
      <c r="BS272" s="174"/>
      <c r="BT272" s="174"/>
    </row>
    <row r="273" spans="1:72" x14ac:dyDescent="0.2">
      <c r="A273" s="281"/>
      <c r="B273" s="59">
        <v>266</v>
      </c>
      <c r="C273" s="95"/>
      <c r="D273" s="75"/>
      <c r="E273" s="62"/>
      <c r="F273" s="153"/>
      <c r="G273" s="153"/>
      <c r="H273" s="281"/>
      <c r="I273" s="63">
        <f t="shared" si="31"/>
        <v>0</v>
      </c>
      <c r="J273" s="281"/>
      <c r="K273" s="15"/>
      <c r="L273" s="15"/>
      <c r="M273" s="53">
        <f t="shared" si="18"/>
        <v>0</v>
      </c>
      <c r="N273" s="53">
        <f t="shared" si="19"/>
        <v>0</v>
      </c>
      <c r="O273" s="53">
        <f t="shared" si="20"/>
        <v>0</v>
      </c>
      <c r="P273" s="53">
        <f t="shared" si="21"/>
        <v>0</v>
      </c>
      <c r="Q273" s="53">
        <f t="shared" si="22"/>
        <v>0</v>
      </c>
      <c r="R273" s="53">
        <f t="shared" si="32"/>
        <v>0</v>
      </c>
      <c r="S273" s="53"/>
      <c r="T273" s="53">
        <f t="shared" si="33"/>
        <v>0</v>
      </c>
      <c r="U273" s="217"/>
      <c r="V273" s="15"/>
      <c r="BE273" s="170"/>
      <c r="BF273" s="170"/>
      <c r="BG273" s="170"/>
      <c r="BH273" s="170"/>
      <c r="BI273" s="170"/>
      <c r="BJ273" s="170"/>
      <c r="BK273" s="170"/>
      <c r="BL273" s="170"/>
      <c r="BM273" s="170"/>
      <c r="BN273" s="170"/>
      <c r="BO273" s="170"/>
      <c r="BP273" s="170"/>
      <c r="BS273" s="174"/>
      <c r="BT273" s="174"/>
    </row>
    <row r="274" spans="1:72" x14ac:dyDescent="0.2">
      <c r="A274" s="281"/>
      <c r="B274" s="59">
        <v>267</v>
      </c>
      <c r="C274" s="95"/>
      <c r="D274" s="75"/>
      <c r="E274" s="62"/>
      <c r="F274" s="153"/>
      <c r="G274" s="153"/>
      <c r="H274" s="281"/>
      <c r="I274" s="63">
        <f t="shared" si="31"/>
        <v>0</v>
      </c>
      <c r="J274" s="281"/>
      <c r="K274" s="15"/>
      <c r="L274" s="15"/>
      <c r="M274" s="53">
        <f t="shared" si="18"/>
        <v>0</v>
      </c>
      <c r="N274" s="53">
        <f t="shared" si="19"/>
        <v>0</v>
      </c>
      <c r="O274" s="53">
        <f t="shared" si="20"/>
        <v>0</v>
      </c>
      <c r="P274" s="53">
        <f t="shared" si="21"/>
        <v>0</v>
      </c>
      <c r="Q274" s="53">
        <f t="shared" si="22"/>
        <v>0</v>
      </c>
      <c r="R274" s="53">
        <f t="shared" si="32"/>
        <v>0</v>
      </c>
      <c r="S274" s="53"/>
      <c r="T274" s="53">
        <f t="shared" si="33"/>
        <v>0</v>
      </c>
      <c r="U274" s="217"/>
      <c r="V274" s="15"/>
      <c r="BE274" s="170"/>
      <c r="BF274" s="170"/>
      <c r="BG274" s="170"/>
      <c r="BH274" s="170"/>
      <c r="BI274" s="170"/>
      <c r="BJ274" s="170"/>
      <c r="BK274" s="170"/>
      <c r="BL274" s="170"/>
      <c r="BM274" s="170"/>
      <c r="BN274" s="170"/>
      <c r="BO274" s="170"/>
      <c r="BP274" s="170"/>
      <c r="BS274" s="174"/>
      <c r="BT274" s="174"/>
    </row>
    <row r="275" spans="1:72" x14ac:dyDescent="0.2">
      <c r="A275" s="281"/>
      <c r="B275" s="59">
        <v>268</v>
      </c>
      <c r="C275" s="95"/>
      <c r="D275" s="75"/>
      <c r="E275" s="62"/>
      <c r="F275" s="153"/>
      <c r="G275" s="153"/>
      <c r="H275" s="281"/>
      <c r="I275" s="63">
        <f t="shared" si="31"/>
        <v>0</v>
      </c>
      <c r="J275" s="281"/>
      <c r="K275" s="15"/>
      <c r="L275" s="15"/>
      <c r="M275" s="53">
        <f t="shared" si="18"/>
        <v>0</v>
      </c>
      <c r="N275" s="53">
        <f t="shared" si="19"/>
        <v>0</v>
      </c>
      <c r="O275" s="53">
        <f t="shared" si="20"/>
        <v>0</v>
      </c>
      <c r="P275" s="53">
        <f t="shared" si="21"/>
        <v>0</v>
      </c>
      <c r="Q275" s="53">
        <f t="shared" si="22"/>
        <v>0</v>
      </c>
      <c r="R275" s="53">
        <f t="shared" si="32"/>
        <v>0</v>
      </c>
      <c r="S275" s="53"/>
      <c r="T275" s="53">
        <f t="shared" si="33"/>
        <v>0</v>
      </c>
      <c r="U275" s="217"/>
      <c r="V275" s="15"/>
      <c r="BE275" s="170"/>
      <c r="BF275" s="170"/>
      <c r="BG275" s="170"/>
      <c r="BH275" s="170"/>
      <c r="BI275" s="170"/>
      <c r="BJ275" s="170"/>
      <c r="BK275" s="170"/>
      <c r="BL275" s="170"/>
      <c r="BM275" s="170"/>
      <c r="BN275" s="170"/>
      <c r="BO275" s="170"/>
      <c r="BP275" s="170"/>
      <c r="BS275" s="174"/>
      <c r="BT275" s="174"/>
    </row>
    <row r="276" spans="1:72" x14ac:dyDescent="0.2">
      <c r="A276" s="281"/>
      <c r="B276" s="59">
        <v>269</v>
      </c>
      <c r="C276" s="95"/>
      <c r="D276" s="75"/>
      <c r="E276" s="62"/>
      <c r="F276" s="153"/>
      <c r="G276" s="153"/>
      <c r="H276" s="281"/>
      <c r="I276" s="63">
        <f t="shared" si="31"/>
        <v>0</v>
      </c>
      <c r="J276" s="281"/>
      <c r="K276" s="15"/>
      <c r="L276" s="15"/>
      <c r="M276" s="53">
        <f t="shared" si="18"/>
        <v>0</v>
      </c>
      <c r="N276" s="53">
        <f t="shared" si="19"/>
        <v>0</v>
      </c>
      <c r="O276" s="53">
        <f t="shared" si="20"/>
        <v>0</v>
      </c>
      <c r="P276" s="53">
        <f t="shared" si="21"/>
        <v>0</v>
      </c>
      <c r="Q276" s="53">
        <f t="shared" si="22"/>
        <v>0</v>
      </c>
      <c r="R276" s="53">
        <f t="shared" si="32"/>
        <v>0</v>
      </c>
      <c r="S276" s="53"/>
      <c r="T276" s="53">
        <f t="shared" si="33"/>
        <v>0</v>
      </c>
      <c r="U276" s="217"/>
      <c r="V276" s="15"/>
      <c r="BE276" s="170"/>
      <c r="BF276" s="170"/>
      <c r="BG276" s="170"/>
      <c r="BH276" s="170"/>
      <c r="BI276" s="170"/>
      <c r="BJ276" s="170"/>
      <c r="BK276" s="170"/>
      <c r="BL276" s="170"/>
      <c r="BM276" s="170"/>
      <c r="BN276" s="170"/>
      <c r="BO276" s="170"/>
      <c r="BP276" s="170"/>
      <c r="BS276" s="174"/>
      <c r="BT276" s="174"/>
    </row>
    <row r="277" spans="1:72" x14ac:dyDescent="0.2">
      <c r="A277" s="281"/>
      <c r="B277" s="59">
        <v>270</v>
      </c>
      <c r="C277" s="95"/>
      <c r="D277" s="75"/>
      <c r="E277" s="62"/>
      <c r="F277" s="153"/>
      <c r="G277" s="153"/>
      <c r="H277" s="281"/>
      <c r="I277" s="63">
        <f t="shared" si="31"/>
        <v>0</v>
      </c>
      <c r="J277" s="281"/>
      <c r="K277" s="15"/>
      <c r="L277" s="15"/>
      <c r="M277" s="53">
        <f t="shared" si="18"/>
        <v>0</v>
      </c>
      <c r="N277" s="53">
        <f t="shared" si="19"/>
        <v>0</v>
      </c>
      <c r="O277" s="53">
        <f t="shared" si="20"/>
        <v>0</v>
      </c>
      <c r="P277" s="53">
        <f t="shared" si="21"/>
        <v>0</v>
      </c>
      <c r="Q277" s="53">
        <f t="shared" si="22"/>
        <v>0</v>
      </c>
      <c r="R277" s="53">
        <f t="shared" si="32"/>
        <v>0</v>
      </c>
      <c r="S277" s="53"/>
      <c r="T277" s="53">
        <f t="shared" si="33"/>
        <v>0</v>
      </c>
      <c r="U277" s="217"/>
      <c r="V277" s="15"/>
      <c r="BE277" s="170"/>
      <c r="BF277" s="170"/>
      <c r="BG277" s="170"/>
      <c r="BH277" s="170"/>
      <c r="BI277" s="170"/>
      <c r="BJ277" s="170"/>
      <c r="BK277" s="170"/>
      <c r="BL277" s="170"/>
      <c r="BM277" s="170"/>
      <c r="BN277" s="170"/>
      <c r="BO277" s="170"/>
      <c r="BP277" s="170"/>
      <c r="BS277" s="174"/>
      <c r="BT277" s="174"/>
    </row>
    <row r="278" spans="1:72" x14ac:dyDescent="0.2">
      <c r="A278" s="281"/>
      <c r="B278" s="59">
        <v>271</v>
      </c>
      <c r="C278" s="95"/>
      <c r="D278" s="75"/>
      <c r="E278" s="62"/>
      <c r="F278" s="153"/>
      <c r="G278" s="153"/>
      <c r="H278" s="281"/>
      <c r="I278" s="63">
        <f t="shared" si="31"/>
        <v>0</v>
      </c>
      <c r="J278" s="281"/>
      <c r="K278" s="15"/>
      <c r="L278" s="15"/>
      <c r="M278" s="53">
        <f t="shared" si="18"/>
        <v>0</v>
      </c>
      <c r="N278" s="53">
        <f t="shared" si="19"/>
        <v>0</v>
      </c>
      <c r="O278" s="53">
        <f t="shared" si="20"/>
        <v>0</v>
      </c>
      <c r="P278" s="53">
        <f t="shared" si="21"/>
        <v>0</v>
      </c>
      <c r="Q278" s="53">
        <f t="shared" si="22"/>
        <v>0</v>
      </c>
      <c r="R278" s="53">
        <f t="shared" si="32"/>
        <v>0</v>
      </c>
      <c r="S278" s="53"/>
      <c r="T278" s="53">
        <f t="shared" si="33"/>
        <v>0</v>
      </c>
      <c r="U278" s="217"/>
      <c r="V278" s="15"/>
      <c r="BE278" s="170"/>
      <c r="BF278" s="170"/>
      <c r="BG278" s="170"/>
      <c r="BH278" s="170"/>
      <c r="BI278" s="170"/>
      <c r="BJ278" s="170"/>
      <c r="BK278" s="170"/>
      <c r="BL278" s="170"/>
      <c r="BM278" s="170"/>
      <c r="BN278" s="170"/>
      <c r="BO278" s="170"/>
      <c r="BP278" s="170"/>
      <c r="BS278" s="174"/>
      <c r="BT278" s="174"/>
    </row>
    <row r="279" spans="1:72" x14ac:dyDescent="0.2">
      <c r="A279" s="281"/>
      <c r="B279" s="59">
        <v>272</v>
      </c>
      <c r="C279" s="95"/>
      <c r="D279" s="75"/>
      <c r="E279" s="62"/>
      <c r="F279" s="153"/>
      <c r="G279" s="153"/>
      <c r="H279" s="281"/>
      <c r="I279" s="63">
        <f t="shared" si="31"/>
        <v>0</v>
      </c>
      <c r="J279" s="281"/>
      <c r="K279" s="15"/>
      <c r="L279" s="15"/>
      <c r="M279" s="53">
        <f t="shared" si="18"/>
        <v>0</v>
      </c>
      <c r="N279" s="53">
        <f t="shared" si="19"/>
        <v>0</v>
      </c>
      <c r="O279" s="53">
        <f t="shared" si="20"/>
        <v>0</v>
      </c>
      <c r="P279" s="53">
        <f t="shared" si="21"/>
        <v>0</v>
      </c>
      <c r="Q279" s="53">
        <f t="shared" si="22"/>
        <v>0</v>
      </c>
      <c r="R279" s="53">
        <f t="shared" si="32"/>
        <v>0</v>
      </c>
      <c r="S279" s="53"/>
      <c r="T279" s="53">
        <f t="shared" si="33"/>
        <v>0</v>
      </c>
      <c r="U279" s="217"/>
      <c r="V279" s="15"/>
      <c r="BE279" s="170"/>
      <c r="BF279" s="170"/>
      <c r="BG279" s="170"/>
      <c r="BH279" s="170"/>
      <c r="BI279" s="170"/>
      <c r="BJ279" s="170"/>
      <c r="BK279" s="170"/>
      <c r="BL279" s="170"/>
      <c r="BM279" s="170"/>
      <c r="BN279" s="170"/>
      <c r="BO279" s="170"/>
      <c r="BP279" s="170"/>
      <c r="BS279" s="174"/>
      <c r="BT279" s="174"/>
    </row>
    <row r="280" spans="1:72" x14ac:dyDescent="0.2">
      <c r="A280" s="281"/>
      <c r="B280" s="59">
        <v>273</v>
      </c>
      <c r="C280" s="95"/>
      <c r="D280" s="75"/>
      <c r="E280" s="62"/>
      <c r="F280" s="153"/>
      <c r="G280" s="153"/>
      <c r="H280" s="281"/>
      <c r="I280" s="63">
        <f t="shared" si="31"/>
        <v>0</v>
      </c>
      <c r="J280" s="281"/>
      <c r="K280" s="15"/>
      <c r="L280" s="15"/>
      <c r="M280" s="53">
        <f t="shared" si="18"/>
        <v>0</v>
      </c>
      <c r="N280" s="53">
        <f t="shared" si="19"/>
        <v>0</v>
      </c>
      <c r="O280" s="53">
        <f t="shared" si="20"/>
        <v>0</v>
      </c>
      <c r="P280" s="53">
        <f t="shared" si="21"/>
        <v>0</v>
      </c>
      <c r="Q280" s="53">
        <f t="shared" si="22"/>
        <v>0</v>
      </c>
      <c r="R280" s="53">
        <f t="shared" si="32"/>
        <v>0</v>
      </c>
      <c r="S280" s="53"/>
      <c r="T280" s="53">
        <f t="shared" si="33"/>
        <v>0</v>
      </c>
      <c r="U280" s="217"/>
      <c r="V280" s="15"/>
      <c r="BE280" s="170"/>
      <c r="BF280" s="170"/>
      <c r="BG280" s="170"/>
      <c r="BH280" s="170"/>
      <c r="BI280" s="170"/>
      <c r="BJ280" s="170"/>
      <c r="BK280" s="170"/>
      <c r="BL280" s="170"/>
      <c r="BM280" s="170"/>
      <c r="BN280" s="170"/>
      <c r="BO280" s="170"/>
      <c r="BP280" s="170"/>
      <c r="BS280" s="174"/>
      <c r="BT280" s="174"/>
    </row>
    <row r="281" spans="1:72" x14ac:dyDescent="0.2">
      <c r="A281" s="281"/>
      <c r="B281" s="59">
        <v>274</v>
      </c>
      <c r="C281" s="95"/>
      <c r="D281" s="75"/>
      <c r="E281" s="62"/>
      <c r="F281" s="153"/>
      <c r="G281" s="153"/>
      <c r="H281" s="281"/>
      <c r="I281" s="63">
        <f t="shared" si="31"/>
        <v>0</v>
      </c>
      <c r="J281" s="281"/>
      <c r="K281" s="15"/>
      <c r="L281" s="15"/>
      <c r="M281" s="53">
        <f t="shared" si="18"/>
        <v>0</v>
      </c>
      <c r="N281" s="53">
        <f t="shared" si="19"/>
        <v>0</v>
      </c>
      <c r="O281" s="53">
        <f t="shared" si="20"/>
        <v>0</v>
      </c>
      <c r="P281" s="53">
        <f t="shared" si="21"/>
        <v>0</v>
      </c>
      <c r="Q281" s="53">
        <f t="shared" si="22"/>
        <v>0</v>
      </c>
      <c r="R281" s="53">
        <f t="shared" si="32"/>
        <v>0</v>
      </c>
      <c r="S281" s="53"/>
      <c r="T281" s="53">
        <f t="shared" si="33"/>
        <v>0</v>
      </c>
      <c r="U281" s="217"/>
      <c r="V281" s="15"/>
      <c r="BE281" s="170"/>
      <c r="BF281" s="170"/>
      <c r="BG281" s="170"/>
      <c r="BH281" s="170"/>
      <c r="BI281" s="170"/>
      <c r="BJ281" s="170"/>
      <c r="BK281" s="170"/>
      <c r="BL281" s="170"/>
      <c r="BM281" s="170"/>
      <c r="BN281" s="170"/>
      <c r="BO281" s="170"/>
      <c r="BP281" s="170"/>
      <c r="BS281" s="174"/>
      <c r="BT281" s="174"/>
    </row>
    <row r="282" spans="1:72" x14ac:dyDescent="0.2">
      <c r="A282" s="281"/>
      <c r="B282" s="59">
        <v>275</v>
      </c>
      <c r="C282" s="95"/>
      <c r="D282" s="75"/>
      <c r="E282" s="62"/>
      <c r="F282" s="153"/>
      <c r="G282" s="153"/>
      <c r="H282" s="281"/>
      <c r="I282" s="63">
        <f t="shared" si="31"/>
        <v>0</v>
      </c>
      <c r="J282" s="281"/>
      <c r="K282" s="15"/>
      <c r="L282" s="15"/>
      <c r="M282" s="53">
        <f t="shared" si="18"/>
        <v>0</v>
      </c>
      <c r="N282" s="53">
        <f t="shared" si="19"/>
        <v>0</v>
      </c>
      <c r="O282" s="53">
        <f t="shared" si="20"/>
        <v>0</v>
      </c>
      <c r="P282" s="53">
        <f t="shared" si="21"/>
        <v>0</v>
      </c>
      <c r="Q282" s="53">
        <f t="shared" si="22"/>
        <v>0</v>
      </c>
      <c r="R282" s="53">
        <f t="shared" si="32"/>
        <v>0</v>
      </c>
      <c r="S282" s="53"/>
      <c r="T282" s="53">
        <f t="shared" si="33"/>
        <v>0</v>
      </c>
      <c r="U282" s="217"/>
      <c r="V282" s="15"/>
      <c r="BE282" s="170"/>
      <c r="BF282" s="170"/>
      <c r="BG282" s="170"/>
      <c r="BH282" s="170"/>
      <c r="BI282" s="170"/>
      <c r="BJ282" s="170"/>
      <c r="BK282" s="170"/>
      <c r="BL282" s="170"/>
      <c r="BM282" s="170"/>
      <c r="BN282" s="170"/>
      <c r="BO282" s="170"/>
      <c r="BP282" s="170"/>
      <c r="BS282" s="174"/>
      <c r="BT282" s="174"/>
    </row>
    <row r="283" spans="1:72" x14ac:dyDescent="0.2">
      <c r="A283" s="281"/>
      <c r="B283" s="59">
        <v>276</v>
      </c>
      <c r="C283" s="95"/>
      <c r="D283" s="75"/>
      <c r="E283" s="62"/>
      <c r="F283" s="153"/>
      <c r="G283" s="153"/>
      <c r="H283" s="281"/>
      <c r="I283" s="63">
        <f t="shared" si="31"/>
        <v>0</v>
      </c>
      <c r="J283" s="281"/>
      <c r="K283" s="15"/>
      <c r="L283" s="15"/>
      <c r="M283" s="53">
        <f t="shared" si="18"/>
        <v>0</v>
      </c>
      <c r="N283" s="53">
        <f t="shared" si="19"/>
        <v>0</v>
      </c>
      <c r="O283" s="53">
        <f t="shared" si="20"/>
        <v>0</v>
      </c>
      <c r="P283" s="53">
        <f t="shared" si="21"/>
        <v>0</v>
      </c>
      <c r="Q283" s="53">
        <f t="shared" si="22"/>
        <v>0</v>
      </c>
      <c r="R283" s="53">
        <f t="shared" si="32"/>
        <v>0</v>
      </c>
      <c r="S283" s="53"/>
      <c r="T283" s="53">
        <f t="shared" si="33"/>
        <v>0</v>
      </c>
      <c r="U283" s="217"/>
      <c r="V283" s="15"/>
      <c r="BE283" s="170"/>
      <c r="BF283" s="170"/>
      <c r="BG283" s="170"/>
      <c r="BH283" s="170"/>
      <c r="BI283" s="170"/>
      <c r="BJ283" s="170"/>
      <c r="BK283" s="170"/>
      <c r="BL283" s="170"/>
      <c r="BM283" s="170"/>
      <c r="BN283" s="170"/>
      <c r="BO283" s="170"/>
      <c r="BP283" s="170"/>
      <c r="BS283" s="174"/>
      <c r="BT283" s="174"/>
    </row>
    <row r="284" spans="1:72" x14ac:dyDescent="0.2">
      <c r="A284" s="281"/>
      <c r="B284" s="59">
        <v>277</v>
      </c>
      <c r="C284" s="95"/>
      <c r="D284" s="75"/>
      <c r="E284" s="62"/>
      <c r="F284" s="153"/>
      <c r="G284" s="153"/>
      <c r="H284" s="281"/>
      <c r="I284" s="63">
        <f t="shared" si="31"/>
        <v>0</v>
      </c>
      <c r="J284" s="281"/>
      <c r="K284" s="15"/>
      <c r="L284" s="15"/>
      <c r="M284" s="53">
        <f t="shared" si="18"/>
        <v>0</v>
      </c>
      <c r="N284" s="53">
        <f t="shared" si="19"/>
        <v>0</v>
      </c>
      <c r="O284" s="53">
        <f t="shared" si="20"/>
        <v>0</v>
      </c>
      <c r="P284" s="53">
        <f t="shared" si="21"/>
        <v>0</v>
      </c>
      <c r="Q284" s="53">
        <f t="shared" si="22"/>
        <v>0</v>
      </c>
      <c r="R284" s="53">
        <f t="shared" si="32"/>
        <v>0</v>
      </c>
      <c r="S284" s="53"/>
      <c r="T284" s="53">
        <f t="shared" si="33"/>
        <v>0</v>
      </c>
      <c r="U284" s="217"/>
      <c r="V284" s="15"/>
      <c r="BE284" s="170"/>
      <c r="BF284" s="170"/>
      <c r="BG284" s="170"/>
      <c r="BH284" s="170"/>
      <c r="BI284" s="170"/>
      <c r="BJ284" s="170"/>
      <c r="BK284" s="170"/>
      <c r="BL284" s="170"/>
      <c r="BM284" s="170"/>
      <c r="BN284" s="170"/>
      <c r="BO284" s="170"/>
      <c r="BP284" s="170"/>
      <c r="BS284" s="174"/>
      <c r="BT284" s="174"/>
    </row>
    <row r="285" spans="1:72" x14ac:dyDescent="0.2">
      <c r="A285" s="281"/>
      <c r="B285" s="59">
        <v>278</v>
      </c>
      <c r="C285" s="95"/>
      <c r="D285" s="75"/>
      <c r="E285" s="62"/>
      <c r="F285" s="153"/>
      <c r="G285" s="153"/>
      <c r="H285" s="281"/>
      <c r="I285" s="63">
        <f t="shared" ref="I285:I306" si="34">T285</f>
        <v>0</v>
      </c>
      <c r="J285" s="281"/>
      <c r="K285" s="15"/>
      <c r="L285" s="15"/>
      <c r="M285" s="53">
        <f t="shared" si="18"/>
        <v>0</v>
      </c>
      <c r="N285" s="53">
        <f t="shared" si="19"/>
        <v>0</v>
      </c>
      <c r="O285" s="53">
        <f t="shared" si="20"/>
        <v>0</v>
      </c>
      <c r="P285" s="53">
        <f t="shared" si="21"/>
        <v>0</v>
      </c>
      <c r="Q285" s="53">
        <f t="shared" si="22"/>
        <v>0</v>
      </c>
      <c r="R285" s="53">
        <f t="shared" ref="R285:R306" si="35">IF($C285=0,0,IF($D285=0,0,IF($E285=0,0,IF($G285=$V$14,10*Q285,IF($G285=$V$15,10*Q285,0)))))</f>
        <v>0</v>
      </c>
      <c r="S285" s="53"/>
      <c r="T285" s="53">
        <f t="shared" ref="T285:T306" si="36">IF($C285=0,0,IF($D285=0,0,IF($E285=0,0,SUM(M285,N285,O285,P285,R285))))</f>
        <v>0</v>
      </c>
      <c r="U285" s="217"/>
      <c r="V285" s="15"/>
      <c r="BE285" s="170"/>
      <c r="BF285" s="170"/>
      <c r="BG285" s="170"/>
      <c r="BH285" s="170"/>
      <c r="BI285" s="170"/>
      <c r="BJ285" s="170"/>
      <c r="BK285" s="170"/>
      <c r="BL285" s="170"/>
      <c r="BM285" s="170"/>
      <c r="BN285" s="170"/>
      <c r="BO285" s="170"/>
      <c r="BP285" s="170"/>
      <c r="BS285" s="174"/>
      <c r="BT285" s="174"/>
    </row>
    <row r="286" spans="1:72" x14ac:dyDescent="0.2">
      <c r="A286" s="281"/>
      <c r="B286" s="59">
        <v>279</v>
      </c>
      <c r="C286" s="95"/>
      <c r="D286" s="75"/>
      <c r="E286" s="62"/>
      <c r="F286" s="153"/>
      <c r="G286" s="153"/>
      <c r="H286" s="281"/>
      <c r="I286" s="63">
        <f t="shared" si="34"/>
        <v>0</v>
      </c>
      <c r="J286" s="281"/>
      <c r="K286" s="15"/>
      <c r="L286" s="15"/>
      <c r="M286" s="53">
        <f t="shared" si="18"/>
        <v>0</v>
      </c>
      <c r="N286" s="53">
        <f t="shared" si="19"/>
        <v>0</v>
      </c>
      <c r="O286" s="53">
        <f t="shared" si="20"/>
        <v>0</v>
      </c>
      <c r="P286" s="53">
        <f t="shared" si="21"/>
        <v>0</v>
      </c>
      <c r="Q286" s="53">
        <f t="shared" si="22"/>
        <v>0</v>
      </c>
      <c r="R286" s="53">
        <f t="shared" si="35"/>
        <v>0</v>
      </c>
      <c r="S286" s="53"/>
      <c r="T286" s="53">
        <f t="shared" si="36"/>
        <v>0</v>
      </c>
      <c r="U286" s="217"/>
      <c r="V286" s="15"/>
      <c r="BE286" s="170"/>
      <c r="BF286" s="170"/>
      <c r="BG286" s="170"/>
      <c r="BH286" s="170"/>
      <c r="BI286" s="170"/>
      <c r="BJ286" s="170"/>
      <c r="BK286" s="170"/>
      <c r="BL286" s="170"/>
      <c r="BM286" s="170"/>
      <c r="BN286" s="170"/>
      <c r="BO286" s="170"/>
      <c r="BP286" s="170"/>
      <c r="BS286" s="174"/>
      <c r="BT286" s="174"/>
    </row>
    <row r="287" spans="1:72" x14ac:dyDescent="0.2">
      <c r="A287" s="281"/>
      <c r="B287" s="59">
        <v>280</v>
      </c>
      <c r="C287" s="95"/>
      <c r="D287" s="75"/>
      <c r="E287" s="62"/>
      <c r="F287" s="153"/>
      <c r="G287" s="153"/>
      <c r="H287" s="281"/>
      <c r="I287" s="63">
        <f t="shared" si="34"/>
        <v>0</v>
      </c>
      <c r="J287" s="281"/>
      <c r="K287" s="15"/>
      <c r="L287" s="15"/>
      <c r="M287" s="53">
        <f t="shared" si="18"/>
        <v>0</v>
      </c>
      <c r="N287" s="53">
        <f t="shared" si="19"/>
        <v>0</v>
      </c>
      <c r="O287" s="53">
        <f t="shared" si="20"/>
        <v>0</v>
      </c>
      <c r="P287" s="53">
        <f t="shared" si="21"/>
        <v>0</v>
      </c>
      <c r="Q287" s="53">
        <f t="shared" si="22"/>
        <v>0</v>
      </c>
      <c r="R287" s="53">
        <f t="shared" si="35"/>
        <v>0</v>
      </c>
      <c r="S287" s="53"/>
      <c r="T287" s="53">
        <f t="shared" si="36"/>
        <v>0</v>
      </c>
      <c r="U287" s="217"/>
      <c r="V287" s="15"/>
      <c r="BE287" s="170"/>
      <c r="BF287" s="170"/>
      <c r="BG287" s="170"/>
      <c r="BH287" s="170"/>
      <c r="BI287" s="170"/>
      <c r="BJ287" s="170"/>
      <c r="BK287" s="170"/>
      <c r="BL287" s="170"/>
      <c r="BM287" s="170"/>
      <c r="BN287" s="170"/>
      <c r="BO287" s="170"/>
      <c r="BP287" s="170"/>
      <c r="BS287" s="174"/>
      <c r="BT287" s="174"/>
    </row>
    <row r="288" spans="1:72" x14ac:dyDescent="0.2">
      <c r="A288" s="281"/>
      <c r="B288" s="59">
        <v>281</v>
      </c>
      <c r="C288" s="95"/>
      <c r="D288" s="75"/>
      <c r="E288" s="62"/>
      <c r="F288" s="153"/>
      <c r="G288" s="153"/>
      <c r="H288" s="281"/>
      <c r="I288" s="63">
        <f t="shared" si="34"/>
        <v>0</v>
      </c>
      <c r="J288" s="281"/>
      <c r="K288" s="15"/>
      <c r="L288" s="15"/>
      <c r="M288" s="53">
        <f t="shared" si="18"/>
        <v>0</v>
      </c>
      <c r="N288" s="53">
        <f t="shared" si="19"/>
        <v>0</v>
      </c>
      <c r="O288" s="53">
        <f t="shared" si="20"/>
        <v>0</v>
      </c>
      <c r="P288" s="53">
        <f t="shared" si="21"/>
        <v>0</v>
      </c>
      <c r="Q288" s="53">
        <f t="shared" si="22"/>
        <v>0</v>
      </c>
      <c r="R288" s="53">
        <f t="shared" si="35"/>
        <v>0</v>
      </c>
      <c r="S288" s="53"/>
      <c r="T288" s="53">
        <f t="shared" si="36"/>
        <v>0</v>
      </c>
      <c r="U288" s="217"/>
      <c r="V288" s="15"/>
      <c r="BE288" s="170"/>
      <c r="BF288" s="170"/>
      <c r="BG288" s="170"/>
      <c r="BH288" s="170"/>
      <c r="BI288" s="170"/>
      <c r="BJ288" s="170"/>
      <c r="BK288" s="170"/>
      <c r="BL288" s="170"/>
      <c r="BM288" s="170"/>
      <c r="BN288" s="170"/>
      <c r="BO288" s="170"/>
      <c r="BP288" s="170"/>
      <c r="BS288" s="174"/>
      <c r="BT288" s="174"/>
    </row>
    <row r="289" spans="1:72" x14ac:dyDescent="0.2">
      <c r="A289" s="281"/>
      <c r="B289" s="59">
        <v>282</v>
      </c>
      <c r="C289" s="95"/>
      <c r="D289" s="75"/>
      <c r="E289" s="62"/>
      <c r="F289" s="153"/>
      <c r="G289" s="153"/>
      <c r="H289" s="281"/>
      <c r="I289" s="63">
        <f t="shared" si="34"/>
        <v>0</v>
      </c>
      <c r="J289" s="281"/>
      <c r="K289" s="15"/>
      <c r="L289" s="15"/>
      <c r="M289" s="53">
        <f t="shared" si="18"/>
        <v>0</v>
      </c>
      <c r="N289" s="53">
        <f t="shared" si="19"/>
        <v>0</v>
      </c>
      <c r="O289" s="53">
        <f t="shared" si="20"/>
        <v>0</v>
      </c>
      <c r="P289" s="53">
        <f t="shared" si="21"/>
        <v>0</v>
      </c>
      <c r="Q289" s="53">
        <f t="shared" si="22"/>
        <v>0</v>
      </c>
      <c r="R289" s="53">
        <f t="shared" si="35"/>
        <v>0</v>
      </c>
      <c r="S289" s="53"/>
      <c r="T289" s="53">
        <f t="shared" si="36"/>
        <v>0</v>
      </c>
      <c r="U289" s="217"/>
      <c r="V289" s="15"/>
      <c r="BE289" s="170"/>
      <c r="BF289" s="170"/>
      <c r="BG289" s="170"/>
      <c r="BH289" s="170"/>
      <c r="BI289" s="170"/>
      <c r="BJ289" s="170"/>
      <c r="BK289" s="170"/>
      <c r="BL289" s="170"/>
      <c r="BM289" s="170"/>
      <c r="BN289" s="170"/>
      <c r="BO289" s="170"/>
      <c r="BP289" s="170"/>
      <c r="BS289" s="174"/>
      <c r="BT289" s="174"/>
    </row>
    <row r="290" spans="1:72" x14ac:dyDescent="0.2">
      <c r="A290" s="281"/>
      <c r="B290" s="59">
        <v>283</v>
      </c>
      <c r="C290" s="95"/>
      <c r="D290" s="75"/>
      <c r="E290" s="62"/>
      <c r="F290" s="153"/>
      <c r="G290" s="153"/>
      <c r="H290" s="281"/>
      <c r="I290" s="63">
        <f t="shared" si="34"/>
        <v>0</v>
      </c>
      <c r="J290" s="281"/>
      <c r="K290" s="15"/>
      <c r="L290" s="15"/>
      <c r="M290" s="53">
        <f t="shared" si="18"/>
        <v>0</v>
      </c>
      <c r="N290" s="53">
        <f t="shared" si="19"/>
        <v>0</v>
      </c>
      <c r="O290" s="53">
        <f t="shared" si="20"/>
        <v>0</v>
      </c>
      <c r="P290" s="53">
        <f t="shared" si="21"/>
        <v>0</v>
      </c>
      <c r="Q290" s="53">
        <f t="shared" si="22"/>
        <v>0</v>
      </c>
      <c r="R290" s="53">
        <f t="shared" si="35"/>
        <v>0</v>
      </c>
      <c r="S290" s="53"/>
      <c r="T290" s="53">
        <f t="shared" si="36"/>
        <v>0</v>
      </c>
      <c r="U290" s="217"/>
      <c r="V290" s="15"/>
      <c r="BE290" s="170"/>
      <c r="BF290" s="170"/>
      <c r="BG290" s="170"/>
      <c r="BH290" s="170"/>
      <c r="BI290" s="170"/>
      <c r="BJ290" s="170"/>
      <c r="BK290" s="170"/>
      <c r="BL290" s="170"/>
      <c r="BM290" s="170"/>
      <c r="BN290" s="170"/>
      <c r="BO290" s="170"/>
      <c r="BP290" s="170"/>
      <c r="BS290" s="174"/>
      <c r="BT290" s="174"/>
    </row>
    <row r="291" spans="1:72" x14ac:dyDescent="0.2">
      <c r="A291" s="281"/>
      <c r="B291" s="59">
        <v>284</v>
      </c>
      <c r="C291" s="95"/>
      <c r="D291" s="75"/>
      <c r="E291" s="62"/>
      <c r="F291" s="153"/>
      <c r="G291" s="153"/>
      <c r="H291" s="281"/>
      <c r="I291" s="63">
        <f t="shared" si="34"/>
        <v>0</v>
      </c>
      <c r="J291" s="281"/>
      <c r="K291" s="15"/>
      <c r="L291" s="15"/>
      <c r="M291" s="53">
        <f t="shared" si="18"/>
        <v>0</v>
      </c>
      <c r="N291" s="53">
        <f t="shared" si="19"/>
        <v>0</v>
      </c>
      <c r="O291" s="53">
        <f t="shared" si="20"/>
        <v>0</v>
      </c>
      <c r="P291" s="53">
        <f t="shared" si="21"/>
        <v>0</v>
      </c>
      <c r="Q291" s="53">
        <f t="shared" si="22"/>
        <v>0</v>
      </c>
      <c r="R291" s="53">
        <f t="shared" si="35"/>
        <v>0</v>
      </c>
      <c r="S291" s="53"/>
      <c r="T291" s="53">
        <f t="shared" si="36"/>
        <v>0</v>
      </c>
      <c r="U291" s="217"/>
      <c r="V291" s="15"/>
      <c r="BE291" s="170"/>
      <c r="BF291" s="170"/>
      <c r="BG291" s="170"/>
      <c r="BH291" s="170"/>
      <c r="BI291" s="170"/>
      <c r="BJ291" s="170"/>
      <c r="BK291" s="170"/>
      <c r="BL291" s="170"/>
      <c r="BM291" s="170"/>
      <c r="BN291" s="170"/>
      <c r="BO291" s="170"/>
      <c r="BP291" s="170"/>
      <c r="BS291" s="174"/>
      <c r="BT291" s="174"/>
    </row>
    <row r="292" spans="1:72" x14ac:dyDescent="0.2">
      <c r="A292" s="281"/>
      <c r="B292" s="59">
        <v>285</v>
      </c>
      <c r="C292" s="95"/>
      <c r="D292" s="75"/>
      <c r="E292" s="62"/>
      <c r="F292" s="153"/>
      <c r="G292" s="153"/>
      <c r="H292" s="281"/>
      <c r="I292" s="63">
        <f t="shared" si="34"/>
        <v>0</v>
      </c>
      <c r="J292" s="281"/>
      <c r="K292" s="15"/>
      <c r="L292" s="15"/>
      <c r="M292" s="53">
        <f t="shared" si="18"/>
        <v>0</v>
      </c>
      <c r="N292" s="53">
        <f t="shared" si="19"/>
        <v>0</v>
      </c>
      <c r="O292" s="53">
        <f t="shared" si="20"/>
        <v>0</v>
      </c>
      <c r="P292" s="53">
        <f t="shared" si="21"/>
        <v>0</v>
      </c>
      <c r="Q292" s="53">
        <f t="shared" si="22"/>
        <v>0</v>
      </c>
      <c r="R292" s="53">
        <f t="shared" si="35"/>
        <v>0</v>
      </c>
      <c r="S292" s="53"/>
      <c r="T292" s="53">
        <f t="shared" si="36"/>
        <v>0</v>
      </c>
      <c r="U292" s="217"/>
      <c r="V292" s="15"/>
      <c r="BE292" s="170"/>
      <c r="BF292" s="170"/>
      <c r="BG292" s="170"/>
      <c r="BH292" s="170"/>
      <c r="BI292" s="170"/>
      <c r="BJ292" s="170"/>
      <c r="BK292" s="170"/>
      <c r="BL292" s="170"/>
      <c r="BM292" s="170"/>
      <c r="BN292" s="170"/>
      <c r="BO292" s="170"/>
      <c r="BP292" s="170"/>
      <c r="BS292" s="174"/>
      <c r="BT292" s="174"/>
    </row>
    <row r="293" spans="1:72" x14ac:dyDescent="0.2">
      <c r="A293" s="281"/>
      <c r="B293" s="59">
        <v>286</v>
      </c>
      <c r="C293" s="95"/>
      <c r="D293" s="75"/>
      <c r="E293" s="62"/>
      <c r="F293" s="153"/>
      <c r="G293" s="153"/>
      <c r="H293" s="281"/>
      <c r="I293" s="63">
        <f t="shared" si="34"/>
        <v>0</v>
      </c>
      <c r="J293" s="281"/>
      <c r="K293" s="15"/>
      <c r="L293" s="15"/>
      <c r="M293" s="53">
        <f t="shared" si="18"/>
        <v>0</v>
      </c>
      <c r="N293" s="53">
        <f t="shared" si="19"/>
        <v>0</v>
      </c>
      <c r="O293" s="53">
        <f t="shared" si="20"/>
        <v>0</v>
      </c>
      <c r="P293" s="53">
        <f t="shared" si="21"/>
        <v>0</v>
      </c>
      <c r="Q293" s="53">
        <f t="shared" si="22"/>
        <v>0</v>
      </c>
      <c r="R293" s="53">
        <f t="shared" si="35"/>
        <v>0</v>
      </c>
      <c r="S293" s="53"/>
      <c r="T293" s="53">
        <f t="shared" si="36"/>
        <v>0</v>
      </c>
      <c r="U293" s="217"/>
      <c r="V293" s="15"/>
      <c r="BE293" s="170"/>
      <c r="BF293" s="170"/>
      <c r="BG293" s="170"/>
      <c r="BH293" s="170"/>
      <c r="BI293" s="170"/>
      <c r="BJ293" s="170"/>
      <c r="BK293" s="170"/>
      <c r="BL293" s="170"/>
      <c r="BM293" s="170"/>
      <c r="BN293" s="170"/>
      <c r="BO293" s="170"/>
      <c r="BP293" s="170"/>
      <c r="BS293" s="174"/>
      <c r="BT293" s="174"/>
    </row>
    <row r="294" spans="1:72" x14ac:dyDescent="0.2">
      <c r="A294" s="281"/>
      <c r="B294" s="59">
        <v>287</v>
      </c>
      <c r="C294" s="95"/>
      <c r="D294" s="75"/>
      <c r="E294" s="62"/>
      <c r="F294" s="153"/>
      <c r="G294" s="153"/>
      <c r="H294" s="281"/>
      <c r="I294" s="63">
        <f t="shared" si="34"/>
        <v>0</v>
      </c>
      <c r="J294" s="281"/>
      <c r="K294" s="15"/>
      <c r="L294" s="15"/>
      <c r="M294" s="53">
        <f t="shared" si="18"/>
        <v>0</v>
      </c>
      <c r="N294" s="53">
        <f t="shared" si="19"/>
        <v>0</v>
      </c>
      <c r="O294" s="53">
        <f t="shared" si="20"/>
        <v>0</v>
      </c>
      <c r="P294" s="53">
        <f t="shared" si="21"/>
        <v>0</v>
      </c>
      <c r="Q294" s="53">
        <f t="shared" si="22"/>
        <v>0</v>
      </c>
      <c r="R294" s="53">
        <f t="shared" si="35"/>
        <v>0</v>
      </c>
      <c r="S294" s="53"/>
      <c r="T294" s="53">
        <f t="shared" si="36"/>
        <v>0</v>
      </c>
      <c r="U294" s="217"/>
      <c r="V294" s="15"/>
      <c r="BE294" s="170"/>
      <c r="BF294" s="170"/>
      <c r="BG294" s="170"/>
      <c r="BH294" s="170"/>
      <c r="BI294" s="170"/>
      <c r="BJ294" s="170"/>
      <c r="BK294" s="170"/>
      <c r="BL294" s="170"/>
      <c r="BM294" s="170"/>
      <c r="BN294" s="170"/>
      <c r="BO294" s="170"/>
      <c r="BP294" s="170"/>
      <c r="BS294" s="174"/>
      <c r="BT294" s="174"/>
    </row>
    <row r="295" spans="1:72" x14ac:dyDescent="0.2">
      <c r="A295" s="281"/>
      <c r="B295" s="59">
        <v>288</v>
      </c>
      <c r="C295" s="95"/>
      <c r="D295" s="75"/>
      <c r="E295" s="62"/>
      <c r="F295" s="153"/>
      <c r="G295" s="153"/>
      <c r="H295" s="281"/>
      <c r="I295" s="63">
        <f t="shared" si="34"/>
        <v>0</v>
      </c>
      <c r="J295" s="281"/>
      <c r="K295" s="15"/>
      <c r="L295" s="15"/>
      <c r="M295" s="53">
        <f t="shared" si="18"/>
        <v>0</v>
      </c>
      <c r="N295" s="53">
        <f t="shared" si="19"/>
        <v>0</v>
      </c>
      <c r="O295" s="53">
        <f t="shared" si="20"/>
        <v>0</v>
      </c>
      <c r="P295" s="53">
        <f t="shared" si="21"/>
        <v>0</v>
      </c>
      <c r="Q295" s="53">
        <f t="shared" si="22"/>
        <v>0</v>
      </c>
      <c r="R295" s="53">
        <f t="shared" si="35"/>
        <v>0</v>
      </c>
      <c r="S295" s="53"/>
      <c r="T295" s="53">
        <f t="shared" si="36"/>
        <v>0</v>
      </c>
      <c r="U295" s="217"/>
      <c r="V295" s="15"/>
      <c r="BE295" s="170"/>
      <c r="BF295" s="170"/>
      <c r="BG295" s="170"/>
      <c r="BH295" s="170"/>
      <c r="BI295" s="170"/>
      <c r="BJ295" s="170"/>
      <c r="BK295" s="170"/>
      <c r="BL295" s="170"/>
      <c r="BM295" s="170"/>
      <c r="BN295" s="170"/>
      <c r="BO295" s="170"/>
      <c r="BP295" s="170"/>
      <c r="BS295" s="174"/>
      <c r="BT295" s="174"/>
    </row>
    <row r="296" spans="1:72" x14ac:dyDescent="0.2">
      <c r="A296" s="281"/>
      <c r="B296" s="59">
        <v>289</v>
      </c>
      <c r="C296" s="95"/>
      <c r="D296" s="75"/>
      <c r="E296" s="62"/>
      <c r="F296" s="153"/>
      <c r="G296" s="153"/>
      <c r="H296" s="281"/>
      <c r="I296" s="63">
        <f t="shared" si="34"/>
        <v>0</v>
      </c>
      <c r="J296" s="281"/>
      <c r="K296" s="15"/>
      <c r="L296" s="15"/>
      <c r="M296" s="53">
        <f t="shared" si="18"/>
        <v>0</v>
      </c>
      <c r="N296" s="53">
        <f t="shared" si="19"/>
        <v>0</v>
      </c>
      <c r="O296" s="53">
        <f t="shared" si="20"/>
        <v>0</v>
      </c>
      <c r="P296" s="53">
        <f t="shared" si="21"/>
        <v>0</v>
      </c>
      <c r="Q296" s="53">
        <f t="shared" si="22"/>
        <v>0</v>
      </c>
      <c r="R296" s="53">
        <f t="shared" si="35"/>
        <v>0</v>
      </c>
      <c r="S296" s="53"/>
      <c r="T296" s="53">
        <f t="shared" si="36"/>
        <v>0</v>
      </c>
      <c r="U296" s="217"/>
      <c r="V296" s="15"/>
      <c r="BE296" s="170"/>
      <c r="BF296" s="170"/>
      <c r="BG296" s="170"/>
      <c r="BH296" s="170"/>
      <c r="BI296" s="170"/>
      <c r="BJ296" s="170"/>
      <c r="BK296" s="170"/>
      <c r="BL296" s="170"/>
      <c r="BM296" s="170"/>
      <c r="BN296" s="170"/>
      <c r="BO296" s="170"/>
      <c r="BP296" s="170"/>
      <c r="BS296" s="174"/>
      <c r="BT296" s="174"/>
    </row>
    <row r="297" spans="1:72" x14ac:dyDescent="0.2">
      <c r="A297" s="281"/>
      <c r="B297" s="59">
        <v>290</v>
      </c>
      <c r="C297" s="95"/>
      <c r="D297" s="75"/>
      <c r="E297" s="62"/>
      <c r="F297" s="153"/>
      <c r="G297" s="153"/>
      <c r="H297" s="281"/>
      <c r="I297" s="63">
        <f t="shared" si="34"/>
        <v>0</v>
      </c>
      <c r="J297" s="281"/>
      <c r="K297" s="15"/>
      <c r="L297" s="15"/>
      <c r="M297" s="53">
        <f t="shared" si="18"/>
        <v>0</v>
      </c>
      <c r="N297" s="53">
        <f t="shared" si="19"/>
        <v>0</v>
      </c>
      <c r="O297" s="53">
        <f t="shared" si="20"/>
        <v>0</v>
      </c>
      <c r="P297" s="53">
        <f t="shared" si="21"/>
        <v>0</v>
      </c>
      <c r="Q297" s="53">
        <f t="shared" si="22"/>
        <v>0</v>
      </c>
      <c r="R297" s="53">
        <f t="shared" si="35"/>
        <v>0</v>
      </c>
      <c r="S297" s="53"/>
      <c r="T297" s="53">
        <f t="shared" si="36"/>
        <v>0</v>
      </c>
      <c r="U297" s="217"/>
      <c r="V297" s="15"/>
      <c r="BE297" s="170"/>
      <c r="BF297" s="170"/>
      <c r="BG297" s="170"/>
      <c r="BH297" s="170"/>
      <c r="BI297" s="170"/>
      <c r="BJ297" s="170"/>
      <c r="BK297" s="170"/>
      <c r="BL297" s="170"/>
      <c r="BM297" s="170"/>
      <c r="BN297" s="170"/>
      <c r="BO297" s="170"/>
      <c r="BP297" s="170"/>
      <c r="BS297" s="174"/>
      <c r="BT297" s="174"/>
    </row>
    <row r="298" spans="1:72" x14ac:dyDescent="0.2">
      <c r="A298" s="281"/>
      <c r="B298" s="59">
        <v>291</v>
      </c>
      <c r="C298" s="95"/>
      <c r="D298" s="75"/>
      <c r="E298" s="62"/>
      <c r="F298" s="153"/>
      <c r="G298" s="153"/>
      <c r="H298" s="281"/>
      <c r="I298" s="63">
        <f t="shared" si="34"/>
        <v>0</v>
      </c>
      <c r="J298" s="281"/>
      <c r="K298" s="15"/>
      <c r="L298" s="15"/>
      <c r="M298" s="53">
        <f t="shared" si="18"/>
        <v>0</v>
      </c>
      <c r="N298" s="53">
        <f t="shared" si="19"/>
        <v>0</v>
      </c>
      <c r="O298" s="53">
        <f t="shared" si="20"/>
        <v>0</v>
      </c>
      <c r="P298" s="53">
        <f t="shared" si="21"/>
        <v>0</v>
      </c>
      <c r="Q298" s="53">
        <f t="shared" si="22"/>
        <v>0</v>
      </c>
      <c r="R298" s="53">
        <f t="shared" si="35"/>
        <v>0</v>
      </c>
      <c r="S298" s="53"/>
      <c r="T298" s="53">
        <f t="shared" si="36"/>
        <v>0</v>
      </c>
      <c r="U298" s="217"/>
      <c r="V298" s="15"/>
      <c r="BE298" s="170"/>
      <c r="BF298" s="170"/>
      <c r="BG298" s="170"/>
      <c r="BH298" s="170"/>
      <c r="BI298" s="170"/>
      <c r="BJ298" s="170"/>
      <c r="BK298" s="170"/>
      <c r="BL298" s="170"/>
      <c r="BM298" s="170"/>
      <c r="BN298" s="170"/>
      <c r="BO298" s="170"/>
      <c r="BP298" s="170"/>
      <c r="BS298" s="174"/>
      <c r="BT298" s="174"/>
    </row>
    <row r="299" spans="1:72" x14ac:dyDescent="0.2">
      <c r="A299" s="281"/>
      <c r="B299" s="59">
        <v>292</v>
      </c>
      <c r="C299" s="95"/>
      <c r="D299" s="75"/>
      <c r="E299" s="62"/>
      <c r="F299" s="153"/>
      <c r="G299" s="153"/>
      <c r="H299" s="281"/>
      <c r="I299" s="63">
        <f t="shared" si="34"/>
        <v>0</v>
      </c>
      <c r="J299" s="281"/>
      <c r="K299" s="15"/>
      <c r="L299" s="15"/>
      <c r="M299" s="53">
        <f t="shared" si="18"/>
        <v>0</v>
      </c>
      <c r="N299" s="53">
        <f t="shared" si="19"/>
        <v>0</v>
      </c>
      <c r="O299" s="53">
        <f t="shared" si="20"/>
        <v>0</v>
      </c>
      <c r="P299" s="53">
        <f t="shared" si="21"/>
        <v>0</v>
      </c>
      <c r="Q299" s="53">
        <f t="shared" si="22"/>
        <v>0</v>
      </c>
      <c r="R299" s="53">
        <f t="shared" si="35"/>
        <v>0</v>
      </c>
      <c r="S299" s="53"/>
      <c r="T299" s="53">
        <f t="shared" si="36"/>
        <v>0</v>
      </c>
      <c r="U299" s="217"/>
      <c r="V299" s="15"/>
      <c r="BE299" s="170"/>
      <c r="BF299" s="170"/>
      <c r="BG299" s="170"/>
      <c r="BH299" s="170"/>
      <c r="BI299" s="170"/>
      <c r="BJ299" s="170"/>
      <c r="BK299" s="170"/>
      <c r="BL299" s="170"/>
      <c r="BM299" s="170"/>
      <c r="BN299" s="170"/>
      <c r="BO299" s="170"/>
      <c r="BP299" s="170"/>
      <c r="BS299" s="174"/>
      <c r="BT299" s="174"/>
    </row>
    <row r="300" spans="1:72" x14ac:dyDescent="0.2">
      <c r="A300" s="281"/>
      <c r="B300" s="59">
        <v>293</v>
      </c>
      <c r="C300" s="95"/>
      <c r="D300" s="75"/>
      <c r="E300" s="62"/>
      <c r="F300" s="153"/>
      <c r="G300" s="153"/>
      <c r="H300" s="281"/>
      <c r="I300" s="63">
        <f t="shared" si="34"/>
        <v>0</v>
      </c>
      <c r="J300" s="281"/>
      <c r="K300" s="15"/>
      <c r="L300" s="15"/>
      <c r="M300" s="53">
        <f t="shared" si="18"/>
        <v>0</v>
      </c>
      <c r="N300" s="53">
        <f t="shared" si="19"/>
        <v>0</v>
      </c>
      <c r="O300" s="53">
        <f t="shared" si="20"/>
        <v>0</v>
      </c>
      <c r="P300" s="53">
        <f t="shared" si="21"/>
        <v>0</v>
      </c>
      <c r="Q300" s="53">
        <f t="shared" si="22"/>
        <v>0</v>
      </c>
      <c r="R300" s="53">
        <f t="shared" si="35"/>
        <v>0</v>
      </c>
      <c r="S300" s="53"/>
      <c r="T300" s="53">
        <f t="shared" si="36"/>
        <v>0</v>
      </c>
      <c r="U300" s="217"/>
      <c r="V300" s="15"/>
      <c r="BE300" s="170"/>
      <c r="BF300" s="170"/>
      <c r="BG300" s="170"/>
      <c r="BH300" s="170"/>
      <c r="BI300" s="170"/>
      <c r="BJ300" s="170"/>
      <c r="BK300" s="170"/>
      <c r="BL300" s="170"/>
      <c r="BM300" s="170"/>
      <c r="BN300" s="170"/>
      <c r="BO300" s="170"/>
      <c r="BP300" s="170"/>
      <c r="BS300" s="174"/>
      <c r="BT300" s="174"/>
    </row>
    <row r="301" spans="1:72" x14ac:dyDescent="0.2">
      <c r="A301" s="281"/>
      <c r="B301" s="59">
        <v>294</v>
      </c>
      <c r="C301" s="95"/>
      <c r="D301" s="75"/>
      <c r="E301" s="62"/>
      <c r="F301" s="153"/>
      <c r="G301" s="153"/>
      <c r="H301" s="281"/>
      <c r="I301" s="63">
        <f t="shared" si="34"/>
        <v>0</v>
      </c>
      <c r="J301" s="281"/>
      <c r="K301" s="15"/>
      <c r="L301" s="15"/>
      <c r="M301" s="53">
        <f t="shared" si="18"/>
        <v>0</v>
      </c>
      <c r="N301" s="53">
        <f t="shared" si="19"/>
        <v>0</v>
      </c>
      <c r="O301" s="53">
        <f t="shared" si="20"/>
        <v>0</v>
      </c>
      <c r="P301" s="53">
        <f t="shared" si="21"/>
        <v>0</v>
      </c>
      <c r="Q301" s="53">
        <f t="shared" si="22"/>
        <v>0</v>
      </c>
      <c r="R301" s="53">
        <f t="shared" si="35"/>
        <v>0</v>
      </c>
      <c r="S301" s="53"/>
      <c r="T301" s="53">
        <f t="shared" si="36"/>
        <v>0</v>
      </c>
      <c r="U301" s="217"/>
      <c r="V301" s="15"/>
      <c r="BE301" s="170"/>
      <c r="BF301" s="170"/>
      <c r="BG301" s="170"/>
      <c r="BH301" s="170"/>
      <c r="BI301" s="170"/>
      <c r="BJ301" s="170"/>
      <c r="BK301" s="170"/>
      <c r="BL301" s="170"/>
      <c r="BM301" s="170"/>
      <c r="BN301" s="170"/>
      <c r="BO301" s="170"/>
      <c r="BP301" s="170"/>
      <c r="BS301" s="174"/>
      <c r="BT301" s="174"/>
    </row>
    <row r="302" spans="1:72" x14ac:dyDescent="0.2">
      <c r="A302" s="281"/>
      <c r="B302" s="59">
        <v>295</v>
      </c>
      <c r="C302" s="95"/>
      <c r="D302" s="75"/>
      <c r="E302" s="62"/>
      <c r="F302" s="153"/>
      <c r="G302" s="153"/>
      <c r="H302" s="281"/>
      <c r="I302" s="63">
        <f t="shared" si="34"/>
        <v>0</v>
      </c>
      <c r="J302" s="281"/>
      <c r="K302" s="15"/>
      <c r="L302" s="15"/>
      <c r="M302" s="53">
        <f t="shared" si="18"/>
        <v>0</v>
      </c>
      <c r="N302" s="53">
        <f t="shared" si="19"/>
        <v>0</v>
      </c>
      <c r="O302" s="53">
        <f t="shared" si="20"/>
        <v>0</v>
      </c>
      <c r="P302" s="53">
        <f t="shared" si="21"/>
        <v>0</v>
      </c>
      <c r="Q302" s="53">
        <f t="shared" si="22"/>
        <v>0</v>
      </c>
      <c r="R302" s="53">
        <f t="shared" si="35"/>
        <v>0</v>
      </c>
      <c r="S302" s="53"/>
      <c r="T302" s="53">
        <f t="shared" si="36"/>
        <v>0</v>
      </c>
      <c r="U302" s="217"/>
      <c r="V302" s="15"/>
      <c r="BE302" s="170"/>
      <c r="BF302" s="170"/>
      <c r="BG302" s="170"/>
      <c r="BH302" s="170"/>
      <c r="BI302" s="170"/>
      <c r="BJ302" s="170"/>
      <c r="BK302" s="170"/>
      <c r="BL302" s="170"/>
      <c r="BM302" s="170"/>
      <c r="BN302" s="170"/>
      <c r="BO302" s="170"/>
      <c r="BP302" s="170"/>
      <c r="BS302" s="174"/>
      <c r="BT302" s="174"/>
    </row>
    <row r="303" spans="1:72" x14ac:dyDescent="0.2">
      <c r="A303" s="281"/>
      <c r="B303" s="59">
        <v>296</v>
      </c>
      <c r="C303" s="95"/>
      <c r="D303" s="75"/>
      <c r="E303" s="62"/>
      <c r="F303" s="153"/>
      <c r="G303" s="153"/>
      <c r="H303" s="281"/>
      <c r="I303" s="63">
        <f t="shared" si="34"/>
        <v>0</v>
      </c>
      <c r="J303" s="281"/>
      <c r="K303" s="15"/>
      <c r="L303" s="15"/>
      <c r="M303" s="53">
        <f t="shared" si="18"/>
        <v>0</v>
      </c>
      <c r="N303" s="53">
        <f t="shared" si="19"/>
        <v>0</v>
      </c>
      <c r="O303" s="53">
        <f t="shared" si="20"/>
        <v>0</v>
      </c>
      <c r="P303" s="53">
        <f t="shared" si="21"/>
        <v>0</v>
      </c>
      <c r="Q303" s="53">
        <f t="shared" si="22"/>
        <v>0</v>
      </c>
      <c r="R303" s="53">
        <f t="shared" si="35"/>
        <v>0</v>
      </c>
      <c r="S303" s="53"/>
      <c r="T303" s="53">
        <f t="shared" si="36"/>
        <v>0</v>
      </c>
      <c r="U303" s="217"/>
      <c r="V303" s="15"/>
      <c r="BE303" s="170"/>
      <c r="BF303" s="170"/>
      <c r="BG303" s="170"/>
      <c r="BH303" s="170"/>
      <c r="BI303" s="170"/>
      <c r="BJ303" s="170"/>
      <c r="BK303" s="170"/>
      <c r="BL303" s="170"/>
      <c r="BM303" s="170"/>
      <c r="BN303" s="170"/>
      <c r="BO303" s="170"/>
      <c r="BP303" s="170"/>
      <c r="BS303" s="174"/>
      <c r="BT303" s="174"/>
    </row>
    <row r="304" spans="1:72" x14ac:dyDescent="0.2">
      <c r="A304" s="281"/>
      <c r="B304" s="59">
        <v>297</v>
      </c>
      <c r="C304" s="95"/>
      <c r="D304" s="75"/>
      <c r="E304" s="62"/>
      <c r="F304" s="153"/>
      <c r="G304" s="153"/>
      <c r="H304" s="281"/>
      <c r="I304" s="63">
        <f t="shared" si="34"/>
        <v>0</v>
      </c>
      <c r="J304" s="281"/>
      <c r="K304" s="15"/>
      <c r="L304" s="15"/>
      <c r="M304" s="53">
        <f t="shared" si="18"/>
        <v>0</v>
      </c>
      <c r="N304" s="53">
        <f t="shared" si="19"/>
        <v>0</v>
      </c>
      <c r="O304" s="53">
        <f t="shared" si="20"/>
        <v>0</v>
      </c>
      <c r="P304" s="53">
        <f t="shared" si="21"/>
        <v>0</v>
      </c>
      <c r="Q304" s="53">
        <f t="shared" si="22"/>
        <v>0</v>
      </c>
      <c r="R304" s="53">
        <f t="shared" si="35"/>
        <v>0</v>
      </c>
      <c r="S304" s="53"/>
      <c r="T304" s="53">
        <f t="shared" si="36"/>
        <v>0</v>
      </c>
      <c r="U304" s="217"/>
      <c r="V304" s="15"/>
      <c r="BE304" s="170"/>
      <c r="BF304" s="170"/>
      <c r="BG304" s="170"/>
      <c r="BH304" s="170"/>
      <c r="BI304" s="170"/>
      <c r="BJ304" s="170"/>
      <c r="BK304" s="170"/>
      <c r="BL304" s="170"/>
      <c r="BM304" s="170"/>
      <c r="BN304" s="170"/>
      <c r="BO304" s="170"/>
      <c r="BP304" s="170"/>
      <c r="BS304" s="174"/>
      <c r="BT304" s="174"/>
    </row>
    <row r="305" spans="1:72" x14ac:dyDescent="0.2">
      <c r="A305" s="281"/>
      <c r="B305" s="59">
        <v>298</v>
      </c>
      <c r="C305" s="95"/>
      <c r="D305" s="75"/>
      <c r="E305" s="62"/>
      <c r="F305" s="153"/>
      <c r="G305" s="153"/>
      <c r="H305" s="281"/>
      <c r="I305" s="63">
        <f t="shared" si="34"/>
        <v>0</v>
      </c>
      <c r="J305" s="281"/>
      <c r="K305" s="15"/>
      <c r="L305" s="15"/>
      <c r="M305" s="53">
        <f t="shared" si="18"/>
        <v>0</v>
      </c>
      <c r="N305" s="53">
        <f t="shared" si="19"/>
        <v>0</v>
      </c>
      <c r="O305" s="53">
        <f t="shared" si="20"/>
        <v>0</v>
      </c>
      <c r="P305" s="53">
        <f t="shared" si="21"/>
        <v>0</v>
      </c>
      <c r="Q305" s="53">
        <f t="shared" si="22"/>
        <v>0</v>
      </c>
      <c r="R305" s="53">
        <f t="shared" si="35"/>
        <v>0</v>
      </c>
      <c r="S305" s="53"/>
      <c r="T305" s="53">
        <f t="shared" si="36"/>
        <v>0</v>
      </c>
      <c r="U305" s="217"/>
      <c r="V305" s="15"/>
      <c r="BE305" s="170"/>
      <c r="BF305" s="170"/>
      <c r="BG305" s="170"/>
      <c r="BH305" s="170"/>
      <c r="BI305" s="170"/>
      <c r="BJ305" s="170"/>
      <c r="BK305" s="170"/>
      <c r="BL305" s="170"/>
      <c r="BM305" s="170"/>
      <c r="BN305" s="170"/>
      <c r="BO305" s="170"/>
      <c r="BP305" s="170"/>
      <c r="BS305" s="174"/>
      <c r="BT305" s="174"/>
    </row>
    <row r="306" spans="1:72" x14ac:dyDescent="0.2">
      <c r="A306" s="281"/>
      <c r="B306" s="59">
        <v>299</v>
      </c>
      <c r="C306" s="95"/>
      <c r="D306" s="75"/>
      <c r="E306" s="62"/>
      <c r="F306" s="153"/>
      <c r="G306" s="153"/>
      <c r="H306" s="281"/>
      <c r="I306" s="63">
        <f t="shared" si="34"/>
        <v>0</v>
      </c>
      <c r="J306" s="281"/>
      <c r="K306" s="15"/>
      <c r="L306" s="15"/>
      <c r="M306" s="53">
        <f t="shared" si="18"/>
        <v>0</v>
      </c>
      <c r="N306" s="53">
        <f t="shared" si="19"/>
        <v>0</v>
      </c>
      <c r="O306" s="53">
        <f t="shared" si="20"/>
        <v>0</v>
      </c>
      <c r="P306" s="53">
        <f t="shared" si="21"/>
        <v>0</v>
      </c>
      <c r="Q306" s="53">
        <f t="shared" si="22"/>
        <v>0</v>
      </c>
      <c r="R306" s="53">
        <f t="shared" si="35"/>
        <v>0</v>
      </c>
      <c r="S306" s="53"/>
      <c r="T306" s="53">
        <f t="shared" si="36"/>
        <v>0</v>
      </c>
      <c r="U306" s="217"/>
      <c r="V306" s="15"/>
      <c r="BE306" s="170"/>
      <c r="BF306" s="170"/>
      <c r="BG306" s="170"/>
      <c r="BH306" s="170"/>
      <c r="BI306" s="170"/>
      <c r="BJ306" s="170"/>
      <c r="BK306" s="170"/>
      <c r="BL306" s="170"/>
      <c r="BM306" s="170"/>
      <c r="BN306" s="170"/>
      <c r="BO306" s="170"/>
      <c r="BP306" s="170"/>
      <c r="BS306" s="174"/>
      <c r="BT306" s="174"/>
    </row>
    <row r="307" spans="1:72" ht="13.5" thickBot="1" x14ac:dyDescent="0.25">
      <c r="A307" s="29"/>
      <c r="B307" s="59">
        <v>300</v>
      </c>
      <c r="C307" s="95"/>
      <c r="D307" s="75"/>
      <c r="E307" s="62"/>
      <c r="F307" s="153"/>
      <c r="G307" s="153"/>
      <c r="H307" s="29"/>
      <c r="I307" s="63">
        <f t="shared" si="17"/>
        <v>0</v>
      </c>
      <c r="J307" s="29"/>
      <c r="K307" s="15"/>
      <c r="L307" s="15"/>
      <c r="M307" s="53">
        <f t="shared" si="18"/>
        <v>0</v>
      </c>
      <c r="N307" s="53">
        <f t="shared" si="19"/>
        <v>0</v>
      </c>
      <c r="O307" s="53">
        <f t="shared" si="20"/>
        <v>0</v>
      </c>
      <c r="P307" s="53">
        <f t="shared" si="21"/>
        <v>0</v>
      </c>
      <c r="Q307" s="53">
        <f t="shared" si="22"/>
        <v>0</v>
      </c>
      <c r="R307" s="53">
        <f t="shared" si="24"/>
        <v>0</v>
      </c>
      <c r="S307" s="53"/>
      <c r="T307" s="53">
        <f t="shared" si="23"/>
        <v>0</v>
      </c>
      <c r="U307" s="217"/>
      <c r="V307" s="15"/>
      <c r="BE307" s="170">
        <f t="shared" si="14"/>
        <v>0</v>
      </c>
      <c r="BF307" s="170">
        <f t="shared" si="15"/>
        <v>0</v>
      </c>
      <c r="BG307" s="170"/>
      <c r="BH307" s="170" t="str">
        <f t="shared" si="16"/>
        <v>00</v>
      </c>
      <c r="BI307" s="170"/>
      <c r="BJ307" s="170"/>
      <c r="BK307" s="170"/>
      <c r="BL307" s="170"/>
      <c r="BM307" s="170"/>
      <c r="BN307" s="170"/>
      <c r="BO307" s="170"/>
      <c r="BP307" s="170"/>
      <c r="BS307" s="174"/>
      <c r="BT307" s="174"/>
    </row>
    <row r="308" spans="1:72" ht="13.5" thickBot="1" x14ac:dyDescent="0.25">
      <c r="A308" s="29"/>
      <c r="B308" s="177"/>
      <c r="C308" s="29"/>
      <c r="D308" s="90"/>
      <c r="E308" s="414" t="s">
        <v>35</v>
      </c>
      <c r="F308" s="414"/>
      <c r="G308" s="178"/>
      <c r="H308" s="29"/>
      <c r="I308" s="73">
        <f>SUM(I8:I307)</f>
        <v>0</v>
      </c>
      <c r="J308" s="29"/>
      <c r="K308" s="99"/>
      <c r="L308" s="15"/>
      <c r="M308" s="15"/>
      <c r="N308" s="15"/>
      <c r="O308" s="15"/>
      <c r="P308" s="15"/>
      <c r="Q308" s="15"/>
      <c r="R308" s="15"/>
      <c r="S308" s="15"/>
      <c r="T308" s="15"/>
      <c r="U308" s="15"/>
      <c r="V308" s="15"/>
    </row>
    <row r="309" spans="1:72" ht="13.5" thickBot="1" x14ac:dyDescent="0.25">
      <c r="A309" s="199"/>
      <c r="B309" s="177"/>
      <c r="C309" s="199"/>
      <c r="D309" s="203"/>
      <c r="E309" s="210"/>
      <c r="F309" s="210"/>
      <c r="G309" s="178"/>
      <c r="H309" s="199"/>
      <c r="I309" s="195"/>
      <c r="J309" s="199"/>
      <c r="K309" s="99"/>
      <c r="L309" s="15"/>
      <c r="M309" s="15"/>
      <c r="N309" s="15"/>
      <c r="O309" s="15"/>
      <c r="P309" s="15"/>
      <c r="Q309" s="15"/>
      <c r="R309" s="15"/>
      <c r="S309" s="15"/>
      <c r="T309" s="15"/>
      <c r="U309" s="15"/>
      <c r="V309" s="15"/>
    </row>
    <row r="310" spans="1:72" ht="13.5" thickBot="1" x14ac:dyDescent="0.25">
      <c r="A310" s="90"/>
      <c r="B310" s="90"/>
      <c r="C310" s="180"/>
      <c r="D310" s="181"/>
      <c r="E310" s="125"/>
      <c r="F310" s="178" t="s">
        <v>529</v>
      </c>
      <c r="G310" s="178"/>
      <c r="H310" s="29"/>
      <c r="I310" s="73">
        <f>M311-M310</f>
        <v>0</v>
      </c>
      <c r="J310" s="29"/>
      <c r="K310" s="15"/>
      <c r="L310" s="15"/>
      <c r="M310" s="15">
        <f>SUM(M8:M309)</f>
        <v>0</v>
      </c>
      <c r="N310" s="15">
        <f t="shared" ref="N310:T310" si="37">SUM(N8:N309)</f>
        <v>0</v>
      </c>
      <c r="O310" s="15">
        <f t="shared" si="37"/>
        <v>0</v>
      </c>
      <c r="P310" s="15">
        <f t="shared" si="37"/>
        <v>0</v>
      </c>
      <c r="Q310" s="15"/>
      <c r="R310" s="15">
        <f t="shared" si="37"/>
        <v>0</v>
      </c>
      <c r="S310" s="15"/>
      <c r="T310" s="15">
        <f t="shared" si="37"/>
        <v>0</v>
      </c>
      <c r="U310" s="15"/>
      <c r="V310" s="15"/>
    </row>
    <row r="311" spans="1:72" x14ac:dyDescent="0.2">
      <c r="A311" s="258"/>
      <c r="B311" s="258"/>
      <c r="C311" s="258"/>
      <c r="D311" s="258"/>
      <c r="E311" s="258"/>
      <c r="F311" s="258"/>
      <c r="G311" s="258"/>
      <c r="H311" s="258"/>
      <c r="I311" s="258"/>
      <c r="J311" s="258"/>
      <c r="K311" s="15"/>
      <c r="L311" s="15"/>
      <c r="M311" s="15">
        <f>IF(M310&gt;450,450,M310)</f>
        <v>0</v>
      </c>
      <c r="N311" s="15"/>
      <c r="O311" s="15"/>
      <c r="P311" s="15"/>
      <c r="Q311" s="15"/>
      <c r="R311" s="15"/>
      <c r="S311" s="15"/>
      <c r="T311" s="15"/>
      <c r="U311" s="15"/>
      <c r="V311" s="15"/>
    </row>
    <row r="312" spans="1:72" x14ac:dyDescent="0.2">
      <c r="A312" s="3"/>
      <c r="B312" s="3"/>
      <c r="C312" s="3"/>
      <c r="D312" s="3"/>
      <c r="E312" s="3"/>
      <c r="F312" s="3"/>
      <c r="G312" s="3"/>
      <c r="H312" s="3"/>
      <c r="I312" s="3"/>
      <c r="J312" s="3"/>
      <c r="K312" s="15"/>
      <c r="L312" s="15"/>
      <c r="M312" s="15"/>
      <c r="N312" s="15"/>
      <c r="O312" s="15"/>
      <c r="P312" s="15"/>
      <c r="Q312" s="15"/>
      <c r="R312" s="15"/>
      <c r="S312" s="15"/>
      <c r="T312" s="15"/>
      <c r="U312" s="15"/>
      <c r="V312" s="15"/>
    </row>
    <row r="313" spans="1:72" x14ac:dyDescent="0.2">
      <c r="A313" s="3"/>
      <c r="B313" s="3"/>
      <c r="C313" s="3"/>
      <c r="D313" s="3"/>
      <c r="E313" s="3"/>
      <c r="F313" s="3"/>
      <c r="G313" s="3"/>
      <c r="H313" s="3"/>
      <c r="I313" s="3"/>
      <c r="J313" s="3"/>
      <c r="K313" s="15"/>
      <c r="L313" s="15"/>
      <c r="M313" s="15"/>
      <c r="N313" s="15"/>
      <c r="O313" s="15"/>
      <c r="P313" s="15"/>
      <c r="Q313" s="15"/>
      <c r="R313" s="15"/>
      <c r="S313" s="15"/>
      <c r="T313" s="15"/>
      <c r="U313" s="15"/>
      <c r="V313" s="15"/>
    </row>
    <row r="314" spans="1:72" x14ac:dyDescent="0.2">
      <c r="A314" s="3"/>
      <c r="B314" s="3"/>
      <c r="C314" s="3"/>
      <c r="D314" s="3"/>
      <c r="E314" s="3"/>
      <c r="F314" s="3"/>
      <c r="G314" s="3"/>
      <c r="H314" s="3"/>
      <c r="I314" s="3"/>
      <c r="J314" s="3"/>
      <c r="K314" s="15"/>
      <c r="L314" s="15"/>
      <c r="M314" s="15"/>
      <c r="N314" s="15"/>
      <c r="O314" s="15"/>
      <c r="P314" s="15"/>
      <c r="Q314" s="15"/>
      <c r="R314" s="15"/>
      <c r="S314" s="15"/>
      <c r="T314" s="15"/>
      <c r="U314" s="15"/>
      <c r="V314" s="15"/>
    </row>
    <row r="315" spans="1:72" x14ac:dyDescent="0.2">
      <c r="A315" s="3"/>
      <c r="B315" s="3"/>
      <c r="C315" s="3"/>
      <c r="D315" s="3"/>
      <c r="E315" s="3"/>
      <c r="F315" s="3"/>
      <c r="G315" s="3"/>
      <c r="H315" s="3"/>
      <c r="I315" s="3"/>
      <c r="J315" s="3"/>
      <c r="K315" s="15"/>
      <c r="L315" s="15"/>
      <c r="M315" s="15"/>
      <c r="N315" s="15"/>
      <c r="O315" s="15"/>
      <c r="P315" s="15"/>
      <c r="Q315" s="15"/>
      <c r="R315" s="15"/>
      <c r="S315" s="15"/>
      <c r="T315" s="15"/>
      <c r="U315" s="15"/>
      <c r="V315" s="15"/>
    </row>
    <row r="316" spans="1:72" x14ac:dyDescent="0.2">
      <c r="A316" s="3"/>
      <c r="B316" s="3"/>
      <c r="C316" s="3"/>
      <c r="D316" s="3"/>
      <c r="E316" s="3"/>
      <c r="F316" s="3"/>
      <c r="G316" s="3"/>
      <c r="H316" s="3"/>
      <c r="I316" s="3"/>
      <c r="J316" s="3"/>
      <c r="K316" s="15"/>
      <c r="L316" s="15"/>
      <c r="M316" s="15"/>
      <c r="N316" s="15"/>
      <c r="O316" s="15"/>
      <c r="P316" s="15"/>
      <c r="Q316" s="15"/>
      <c r="R316" s="15"/>
      <c r="S316" s="15"/>
      <c r="T316" s="15"/>
      <c r="U316" s="15"/>
      <c r="V316" s="15"/>
    </row>
    <row r="317" spans="1:72" x14ac:dyDescent="0.2">
      <c r="A317" s="3"/>
      <c r="B317" s="3"/>
      <c r="C317" s="3"/>
      <c r="D317" s="3"/>
      <c r="E317" s="3"/>
      <c r="F317" s="3"/>
      <c r="G317" s="3"/>
      <c r="H317" s="3"/>
      <c r="I317" s="3"/>
      <c r="J317" s="3"/>
      <c r="K317" s="15"/>
      <c r="L317" s="15"/>
      <c r="M317" s="15"/>
      <c r="N317" s="15"/>
      <c r="O317" s="15"/>
      <c r="P317" s="15"/>
      <c r="Q317" s="15"/>
      <c r="R317" s="15"/>
      <c r="S317" s="15"/>
      <c r="T317" s="15"/>
      <c r="U317" s="15"/>
      <c r="V317" s="15"/>
    </row>
    <row r="318" spans="1:72" x14ac:dyDescent="0.2">
      <c r="A318" s="3"/>
      <c r="B318" s="3"/>
      <c r="C318" s="3"/>
      <c r="D318" s="3"/>
      <c r="E318" s="3"/>
      <c r="F318" s="3"/>
      <c r="G318" s="3"/>
      <c r="H318" s="3"/>
      <c r="I318" s="3"/>
      <c r="J318" s="3"/>
      <c r="K318" s="15"/>
      <c r="L318" s="15"/>
      <c r="M318" s="15"/>
      <c r="N318" s="15"/>
      <c r="O318" s="15"/>
      <c r="P318" s="15"/>
      <c r="Q318" s="15"/>
      <c r="R318" s="15"/>
      <c r="S318" s="15"/>
      <c r="T318" s="15"/>
      <c r="U318" s="15"/>
      <c r="V318" s="15"/>
    </row>
    <row r="319" spans="1:72" x14ac:dyDescent="0.2">
      <c r="A319" s="3"/>
      <c r="B319" s="3"/>
      <c r="C319" s="3"/>
      <c r="D319" s="3"/>
      <c r="E319" s="3"/>
      <c r="F319" s="3"/>
      <c r="G319" s="3"/>
      <c r="H319" s="3"/>
      <c r="I319" s="3"/>
      <c r="J319" s="3"/>
      <c r="K319" s="15"/>
      <c r="L319" s="15"/>
      <c r="M319" s="15"/>
      <c r="N319" s="15"/>
      <c r="O319" s="15"/>
      <c r="P319" s="15"/>
      <c r="Q319" s="15"/>
      <c r="R319" s="15"/>
      <c r="S319" s="15"/>
      <c r="T319" s="15"/>
      <c r="U319" s="15"/>
      <c r="V319" s="15"/>
    </row>
    <row r="320" spans="1:72" x14ac:dyDescent="0.2">
      <c r="A320" s="3"/>
      <c r="B320" s="3"/>
      <c r="C320" s="3"/>
      <c r="D320" s="3"/>
      <c r="E320" s="3"/>
      <c r="F320" s="3"/>
      <c r="G320" s="3"/>
      <c r="H320" s="3"/>
      <c r="I320" s="3"/>
      <c r="J320" s="3"/>
      <c r="K320" s="15"/>
      <c r="L320" s="15"/>
      <c r="M320" s="15"/>
      <c r="N320" s="15"/>
      <c r="O320" s="15"/>
      <c r="P320" s="15"/>
      <c r="Q320" s="15"/>
      <c r="R320" s="15"/>
      <c r="S320" s="15"/>
      <c r="T320" s="15"/>
      <c r="U320" s="15"/>
      <c r="V320" s="15"/>
    </row>
    <row r="321" spans="1:22" x14ac:dyDescent="0.2">
      <c r="A321" s="3"/>
      <c r="B321" s="3"/>
      <c r="C321" s="3"/>
      <c r="D321" s="3"/>
      <c r="E321" s="3"/>
      <c r="F321" s="3"/>
      <c r="G321" s="3"/>
      <c r="H321" s="3"/>
      <c r="I321" s="3"/>
      <c r="J321" s="3"/>
      <c r="K321" s="15"/>
      <c r="L321" s="15"/>
      <c r="M321" s="15"/>
      <c r="N321" s="15"/>
      <c r="O321" s="15"/>
      <c r="P321" s="15"/>
      <c r="Q321" s="15"/>
      <c r="R321" s="15"/>
      <c r="S321" s="15"/>
      <c r="T321" s="15"/>
      <c r="U321" s="15"/>
      <c r="V321" s="15"/>
    </row>
    <row r="322" spans="1:22" x14ac:dyDescent="0.2">
      <c r="A322" s="3"/>
      <c r="B322" s="3"/>
      <c r="C322" s="3"/>
      <c r="D322" s="3"/>
      <c r="E322" s="3"/>
      <c r="F322" s="3"/>
      <c r="G322" s="3"/>
      <c r="H322" s="3"/>
      <c r="I322" s="3"/>
      <c r="J322" s="3"/>
      <c r="K322" s="15"/>
      <c r="L322" s="15"/>
      <c r="M322" s="15"/>
      <c r="N322" s="15"/>
      <c r="O322" s="15"/>
      <c r="P322" s="15"/>
      <c r="Q322" s="15"/>
      <c r="R322" s="15"/>
      <c r="S322" s="15"/>
      <c r="T322" s="15"/>
      <c r="U322" s="15"/>
      <c r="V322" s="15"/>
    </row>
    <row r="323" spans="1:22" x14ac:dyDescent="0.2">
      <c r="A323" s="3"/>
      <c r="B323" s="3"/>
      <c r="C323" s="3"/>
      <c r="D323" s="3"/>
      <c r="E323" s="3"/>
      <c r="F323" s="3"/>
      <c r="G323" s="3"/>
      <c r="H323" s="3"/>
      <c r="I323" s="3"/>
      <c r="J323" s="3"/>
      <c r="K323" s="15"/>
      <c r="L323" s="15"/>
      <c r="M323" s="15"/>
      <c r="N323" s="15"/>
      <c r="O323" s="15"/>
      <c r="P323" s="15"/>
      <c r="Q323" s="15"/>
      <c r="R323" s="15"/>
      <c r="S323" s="15"/>
      <c r="T323" s="15"/>
      <c r="U323" s="15"/>
      <c r="V323" s="15"/>
    </row>
    <row r="324" spans="1:22" x14ac:dyDescent="0.2">
      <c r="A324" s="3"/>
      <c r="B324" s="3"/>
      <c r="C324" s="3"/>
      <c r="D324" s="3"/>
      <c r="E324" s="3"/>
      <c r="F324" s="3"/>
      <c r="G324" s="3"/>
      <c r="H324" s="3"/>
      <c r="I324" s="3"/>
      <c r="J324" s="3"/>
      <c r="K324" s="3"/>
      <c r="L324" s="3"/>
      <c r="M324" s="3"/>
      <c r="N324" s="3"/>
      <c r="O324" s="3"/>
      <c r="P324" s="3"/>
      <c r="Q324" s="3"/>
      <c r="R324" s="3"/>
      <c r="S324" s="3"/>
      <c r="T324" s="3"/>
      <c r="U324" s="3"/>
      <c r="V324" s="3"/>
    </row>
    <row r="325" spans="1:22" x14ac:dyDescent="0.2">
      <c r="A325" s="3"/>
      <c r="B325" s="3"/>
      <c r="C325" s="3"/>
      <c r="D325" s="3"/>
      <c r="E325" s="3"/>
      <c r="F325" s="3"/>
      <c r="G325" s="3"/>
      <c r="H325" s="3"/>
      <c r="I325" s="3"/>
      <c r="J325" s="3"/>
      <c r="K325" s="3"/>
      <c r="L325" s="3"/>
      <c r="M325" s="3"/>
      <c r="N325" s="3"/>
      <c r="O325" s="3"/>
      <c r="P325" s="3"/>
      <c r="Q325" s="3"/>
      <c r="R325" s="3"/>
      <c r="S325" s="3"/>
      <c r="T325" s="3"/>
      <c r="U325" s="3"/>
      <c r="V325" s="3"/>
    </row>
    <row r="326" spans="1:22" x14ac:dyDescent="0.2">
      <c r="A326" s="3"/>
      <c r="B326" s="3"/>
      <c r="C326" s="3"/>
      <c r="D326" s="3"/>
      <c r="E326" s="3"/>
      <c r="F326" s="3"/>
      <c r="G326" s="3"/>
      <c r="H326" s="3"/>
      <c r="I326" s="3"/>
      <c r="J326" s="3"/>
      <c r="K326" s="3"/>
      <c r="L326" s="3"/>
      <c r="M326" s="3"/>
      <c r="N326" s="3"/>
      <c r="O326" s="3"/>
      <c r="P326" s="3"/>
      <c r="Q326" s="3"/>
      <c r="R326" s="3"/>
      <c r="S326" s="3"/>
      <c r="T326" s="3"/>
      <c r="U326" s="3"/>
      <c r="V326" s="3"/>
    </row>
    <row r="327" spans="1:22" x14ac:dyDescent="0.2">
      <c r="A327" s="3"/>
      <c r="B327" s="3"/>
      <c r="C327" s="3"/>
      <c r="D327" s="3"/>
      <c r="E327" s="3"/>
      <c r="F327" s="3"/>
      <c r="G327" s="3"/>
      <c r="H327" s="3"/>
      <c r="I327" s="3"/>
      <c r="J327" s="3"/>
      <c r="K327" s="3"/>
      <c r="L327" s="3"/>
      <c r="M327" s="3"/>
      <c r="N327" s="3"/>
      <c r="O327" s="3"/>
      <c r="P327" s="3"/>
      <c r="Q327" s="3"/>
      <c r="R327" s="3"/>
      <c r="S327" s="3"/>
      <c r="T327" s="3"/>
      <c r="U327" s="3"/>
      <c r="V327" s="3"/>
    </row>
    <row r="328" spans="1:22" x14ac:dyDescent="0.2">
      <c r="A328" s="3"/>
      <c r="B328" s="3"/>
      <c r="C328" s="3"/>
      <c r="D328" s="3"/>
      <c r="E328" s="3"/>
      <c r="F328" s="3"/>
      <c r="G328" s="3"/>
      <c r="H328" s="3"/>
      <c r="I328" s="3"/>
      <c r="J328" s="3"/>
      <c r="K328" s="3"/>
      <c r="L328" s="3"/>
      <c r="M328" s="3"/>
      <c r="N328" s="3"/>
      <c r="O328" s="3"/>
      <c r="P328" s="3"/>
      <c r="Q328" s="3"/>
      <c r="R328" s="3"/>
      <c r="S328" s="3"/>
      <c r="T328" s="3"/>
      <c r="U328" s="3"/>
      <c r="V328" s="3"/>
    </row>
    <row r="329" spans="1:22" x14ac:dyDescent="0.2">
      <c r="A329" s="3"/>
      <c r="B329" s="3"/>
      <c r="C329" s="3"/>
      <c r="D329" s="3"/>
      <c r="E329" s="3"/>
      <c r="F329" s="3"/>
      <c r="G329" s="3"/>
      <c r="H329" s="3"/>
      <c r="I329" s="3"/>
      <c r="J329" s="3"/>
      <c r="K329" s="3"/>
      <c r="L329" s="3"/>
      <c r="M329" s="3"/>
      <c r="N329" s="3"/>
      <c r="O329" s="3"/>
      <c r="P329" s="3"/>
      <c r="Q329" s="3"/>
      <c r="R329" s="3"/>
      <c r="S329" s="3"/>
      <c r="T329" s="3"/>
      <c r="U329" s="3"/>
      <c r="V329" s="3"/>
    </row>
    <row r="330" spans="1:22" x14ac:dyDescent="0.2">
      <c r="A330" s="3"/>
      <c r="B330" s="3"/>
      <c r="C330" s="3"/>
      <c r="D330" s="3"/>
      <c r="E330" s="3"/>
      <c r="F330" s="3"/>
      <c r="G330" s="3"/>
      <c r="H330" s="3"/>
      <c r="I330" s="3"/>
      <c r="J330" s="3"/>
      <c r="K330" s="3"/>
      <c r="L330" s="3"/>
      <c r="M330" s="3"/>
      <c r="N330" s="3"/>
      <c r="O330" s="3"/>
      <c r="P330" s="3"/>
      <c r="Q330" s="3"/>
      <c r="R330" s="3"/>
      <c r="S330" s="3"/>
      <c r="T330" s="3"/>
      <c r="U330" s="3"/>
      <c r="V330" s="3"/>
    </row>
    <row r="331" spans="1:22" x14ac:dyDescent="0.2">
      <c r="A331" s="3"/>
      <c r="B331" s="3"/>
      <c r="C331" s="3"/>
      <c r="D331" s="3"/>
      <c r="E331" s="3"/>
      <c r="F331" s="3"/>
      <c r="G331" s="3"/>
      <c r="H331" s="3"/>
      <c r="I331" s="3"/>
      <c r="J331" s="3"/>
      <c r="K331" s="3"/>
      <c r="L331" s="3"/>
      <c r="M331" s="3"/>
      <c r="N331" s="3"/>
      <c r="O331" s="3"/>
      <c r="P331" s="3"/>
      <c r="Q331" s="3"/>
      <c r="R331" s="3"/>
      <c r="S331" s="3"/>
      <c r="T331" s="3"/>
      <c r="U331" s="3"/>
      <c r="V331" s="3"/>
    </row>
    <row r="332" spans="1:22" x14ac:dyDescent="0.2">
      <c r="A332" s="3"/>
      <c r="B332" s="3"/>
      <c r="C332" s="3"/>
      <c r="D332" s="3"/>
      <c r="E332" s="3"/>
      <c r="F332" s="3"/>
      <c r="G332" s="3"/>
      <c r="H332" s="3"/>
      <c r="I332" s="3"/>
      <c r="J332" s="3"/>
      <c r="K332" s="3"/>
      <c r="L332" s="3"/>
      <c r="M332" s="3"/>
      <c r="N332" s="3"/>
      <c r="O332" s="3"/>
      <c r="P332" s="3"/>
      <c r="Q332" s="3"/>
      <c r="R332" s="3"/>
      <c r="S332" s="3"/>
      <c r="T332" s="3"/>
      <c r="U332" s="3"/>
      <c r="V332" s="3"/>
    </row>
    <row r="333" spans="1:22" x14ac:dyDescent="0.2">
      <c r="A333" s="3"/>
      <c r="B333" s="3"/>
      <c r="C333" s="3"/>
      <c r="D333" s="3"/>
      <c r="E333" s="3"/>
      <c r="F333" s="3"/>
      <c r="G333" s="3"/>
      <c r="H333" s="3"/>
      <c r="I333" s="3"/>
      <c r="J333" s="3"/>
      <c r="K333" s="3"/>
      <c r="L333" s="3"/>
      <c r="M333" s="3"/>
      <c r="N333" s="3"/>
      <c r="O333" s="3"/>
      <c r="P333" s="3"/>
      <c r="Q333" s="3"/>
      <c r="R333" s="3"/>
      <c r="S333" s="3"/>
      <c r="T333" s="3"/>
      <c r="U333" s="3"/>
      <c r="V333" s="3"/>
    </row>
    <row r="334" spans="1:22" x14ac:dyDescent="0.2">
      <c r="A334" s="3"/>
      <c r="B334" s="3"/>
      <c r="C334" s="3"/>
      <c r="D334" s="3"/>
      <c r="E334" s="3"/>
      <c r="F334" s="3"/>
      <c r="G334" s="3"/>
      <c r="H334" s="3"/>
      <c r="I334" s="3"/>
      <c r="J334" s="3"/>
      <c r="K334" s="3"/>
      <c r="L334" s="3"/>
      <c r="M334" s="3"/>
      <c r="N334" s="3"/>
      <c r="O334" s="3"/>
      <c r="P334" s="3"/>
      <c r="Q334" s="3"/>
      <c r="R334" s="3"/>
      <c r="S334" s="3"/>
      <c r="T334" s="3"/>
      <c r="U334" s="3"/>
      <c r="V334" s="3"/>
    </row>
    <row r="335" spans="1:22" x14ac:dyDescent="0.2">
      <c r="A335" s="3"/>
      <c r="B335" s="3"/>
      <c r="C335" s="3"/>
      <c r="D335" s="3"/>
      <c r="E335" s="3"/>
      <c r="F335" s="3"/>
      <c r="G335" s="3"/>
      <c r="H335" s="3"/>
      <c r="I335" s="3"/>
      <c r="J335" s="3"/>
      <c r="K335" s="3"/>
      <c r="L335" s="3"/>
      <c r="M335" s="3"/>
      <c r="N335" s="3"/>
      <c r="O335" s="3"/>
      <c r="P335" s="3"/>
      <c r="Q335" s="3"/>
      <c r="R335" s="3"/>
      <c r="S335" s="3"/>
      <c r="T335" s="3"/>
      <c r="U335" s="3"/>
      <c r="V335" s="3"/>
    </row>
    <row r="336" spans="1:22" x14ac:dyDescent="0.2">
      <c r="A336" s="3"/>
      <c r="B336" s="3"/>
      <c r="C336" s="3"/>
      <c r="D336" s="3"/>
      <c r="E336" s="3"/>
      <c r="F336" s="3"/>
      <c r="G336" s="3"/>
      <c r="H336" s="3"/>
      <c r="I336" s="3"/>
      <c r="J336" s="3"/>
      <c r="K336" s="3"/>
      <c r="L336" s="3"/>
      <c r="M336" s="3"/>
      <c r="N336" s="3"/>
      <c r="O336" s="3"/>
      <c r="P336" s="3"/>
      <c r="Q336" s="3"/>
      <c r="R336" s="3"/>
      <c r="S336" s="3"/>
      <c r="T336" s="3"/>
      <c r="U336" s="3"/>
      <c r="V336" s="3"/>
    </row>
    <row r="337" spans="1:22" x14ac:dyDescent="0.2">
      <c r="A337" s="3"/>
      <c r="B337" s="3"/>
      <c r="C337" s="3"/>
      <c r="D337" s="3"/>
      <c r="E337" s="3"/>
      <c r="F337" s="3"/>
      <c r="G337" s="3"/>
      <c r="H337" s="3"/>
      <c r="I337" s="3"/>
      <c r="J337" s="3"/>
      <c r="K337" s="3"/>
      <c r="L337" s="3"/>
      <c r="M337" s="3"/>
      <c r="N337" s="3"/>
      <c r="O337" s="3"/>
      <c r="P337" s="3"/>
      <c r="Q337" s="3"/>
      <c r="R337" s="3"/>
      <c r="S337" s="3"/>
      <c r="T337" s="3"/>
      <c r="U337" s="3"/>
      <c r="V337" s="3"/>
    </row>
    <row r="338" spans="1:22" x14ac:dyDescent="0.2">
      <c r="A338" s="3"/>
      <c r="B338" s="3"/>
      <c r="C338" s="3"/>
      <c r="D338" s="3"/>
      <c r="E338" s="3"/>
      <c r="F338" s="3"/>
      <c r="G338" s="3"/>
      <c r="H338" s="3"/>
      <c r="I338" s="3"/>
      <c r="J338" s="3"/>
      <c r="K338" s="3"/>
      <c r="L338" s="3"/>
      <c r="M338" s="3"/>
      <c r="N338" s="3"/>
      <c r="O338" s="3"/>
      <c r="P338" s="3"/>
      <c r="Q338" s="3"/>
      <c r="R338" s="3"/>
      <c r="S338" s="3"/>
      <c r="T338" s="3"/>
      <c r="U338" s="3"/>
      <c r="V338" s="3"/>
    </row>
    <row r="339" spans="1:22" x14ac:dyDescent="0.2">
      <c r="A339" s="3"/>
      <c r="B339" s="3"/>
      <c r="C339" s="3"/>
      <c r="D339" s="3"/>
      <c r="E339" s="3"/>
      <c r="F339" s="3"/>
      <c r="G339" s="3"/>
      <c r="H339" s="3"/>
      <c r="I339" s="3"/>
      <c r="J339" s="3"/>
      <c r="K339" s="3"/>
      <c r="L339" s="3"/>
      <c r="M339" s="3"/>
      <c r="N339" s="3"/>
      <c r="O339" s="3"/>
      <c r="P339" s="3"/>
      <c r="Q339" s="3"/>
      <c r="R339" s="3"/>
      <c r="S339" s="3"/>
      <c r="T339" s="3"/>
      <c r="U339" s="3"/>
      <c r="V339" s="3"/>
    </row>
  </sheetData>
  <sheetProtection algorithmName="SHA-512" hashValue="qKtDy8nYlHBMgqAalDfWlNW453o5YOEwuZFibtZkUEA7ub9rwjGwe0mvqJz/37F6gky/VQfI/y3sly0r5hePXQ==" saltValue="mnrTUaDa4SDjfWZSQWfifg==" spinCount="100000" sheet="1" objects="1" scenarios="1"/>
  <mergeCells count="3">
    <mergeCell ref="B3:I3"/>
    <mergeCell ref="B5:I5"/>
    <mergeCell ref="E308:F308"/>
  </mergeCells>
  <dataValidations count="7">
    <dataValidation type="list" allowBlank="1" showInputMessage="1" showErrorMessage="1" sqref="WVN983224:WVN983348 JB8:JB307 SX8:SX307 ACT8:ACT307 AMP8:AMP307 AWL8:AWL307 BGH8:BGH307 BQD8:BQD307 BZZ8:BZZ307 CJV8:CJV307 CTR8:CTR307 DDN8:DDN307 DNJ8:DNJ307 DXF8:DXF307 EHB8:EHB307 EQX8:EQX307 FAT8:FAT307 FKP8:FKP307 FUL8:FUL307 GEH8:GEH307 GOD8:GOD307 GXZ8:GXZ307 HHV8:HHV307 HRR8:HRR307 IBN8:IBN307 ILJ8:ILJ307 IVF8:IVF307 JFB8:JFB307 JOX8:JOX307 JYT8:JYT307 KIP8:KIP307 KSL8:KSL307 LCH8:LCH307 LMD8:LMD307 LVZ8:LVZ307 MFV8:MFV307 MPR8:MPR307 MZN8:MZN307 NJJ8:NJJ307 NTF8:NTF307 ODB8:ODB307 OMX8:OMX307 OWT8:OWT307 PGP8:PGP307 PQL8:PQL307 QAH8:QAH307 QKD8:QKD307 QTZ8:QTZ307 RDV8:RDV307 RNR8:RNR307 RXN8:RXN307 SHJ8:SHJ307 SRF8:SRF307 TBB8:TBB307 TKX8:TKX307 TUT8:TUT307 UEP8:UEP307 UOL8:UOL307 UYH8:UYH307 VID8:VID307 VRZ8:VRZ307 WBV8:WBV307 WLR8:WLR307 WVN8:WVN307 F65720:F65844 JB65720:JB65844 SX65720:SX65844 ACT65720:ACT65844 AMP65720:AMP65844 AWL65720:AWL65844 BGH65720:BGH65844 BQD65720:BQD65844 BZZ65720:BZZ65844 CJV65720:CJV65844 CTR65720:CTR65844 DDN65720:DDN65844 DNJ65720:DNJ65844 DXF65720:DXF65844 EHB65720:EHB65844 EQX65720:EQX65844 FAT65720:FAT65844 FKP65720:FKP65844 FUL65720:FUL65844 GEH65720:GEH65844 GOD65720:GOD65844 GXZ65720:GXZ65844 HHV65720:HHV65844 HRR65720:HRR65844 IBN65720:IBN65844 ILJ65720:ILJ65844 IVF65720:IVF65844 JFB65720:JFB65844 JOX65720:JOX65844 JYT65720:JYT65844 KIP65720:KIP65844 KSL65720:KSL65844 LCH65720:LCH65844 LMD65720:LMD65844 LVZ65720:LVZ65844 MFV65720:MFV65844 MPR65720:MPR65844 MZN65720:MZN65844 NJJ65720:NJJ65844 NTF65720:NTF65844 ODB65720:ODB65844 OMX65720:OMX65844 OWT65720:OWT65844 PGP65720:PGP65844 PQL65720:PQL65844 QAH65720:QAH65844 QKD65720:QKD65844 QTZ65720:QTZ65844 RDV65720:RDV65844 RNR65720:RNR65844 RXN65720:RXN65844 SHJ65720:SHJ65844 SRF65720:SRF65844 TBB65720:TBB65844 TKX65720:TKX65844 TUT65720:TUT65844 UEP65720:UEP65844 UOL65720:UOL65844 UYH65720:UYH65844 VID65720:VID65844 VRZ65720:VRZ65844 WBV65720:WBV65844 WLR65720:WLR65844 WVN65720:WVN65844 F131256:F131380 JB131256:JB131380 SX131256:SX131380 ACT131256:ACT131380 AMP131256:AMP131380 AWL131256:AWL131380 BGH131256:BGH131380 BQD131256:BQD131380 BZZ131256:BZZ131380 CJV131256:CJV131380 CTR131256:CTR131380 DDN131256:DDN131380 DNJ131256:DNJ131380 DXF131256:DXF131380 EHB131256:EHB131380 EQX131256:EQX131380 FAT131256:FAT131380 FKP131256:FKP131380 FUL131256:FUL131380 GEH131256:GEH131380 GOD131256:GOD131380 GXZ131256:GXZ131380 HHV131256:HHV131380 HRR131256:HRR131380 IBN131256:IBN131380 ILJ131256:ILJ131380 IVF131256:IVF131380 JFB131256:JFB131380 JOX131256:JOX131380 JYT131256:JYT131380 KIP131256:KIP131380 KSL131256:KSL131380 LCH131256:LCH131380 LMD131256:LMD131380 LVZ131256:LVZ131380 MFV131256:MFV131380 MPR131256:MPR131380 MZN131256:MZN131380 NJJ131256:NJJ131380 NTF131256:NTF131380 ODB131256:ODB131380 OMX131256:OMX131380 OWT131256:OWT131380 PGP131256:PGP131380 PQL131256:PQL131380 QAH131256:QAH131380 QKD131256:QKD131380 QTZ131256:QTZ131380 RDV131256:RDV131380 RNR131256:RNR131380 RXN131256:RXN131380 SHJ131256:SHJ131380 SRF131256:SRF131380 TBB131256:TBB131380 TKX131256:TKX131380 TUT131256:TUT131380 UEP131256:UEP131380 UOL131256:UOL131380 UYH131256:UYH131380 VID131256:VID131380 VRZ131256:VRZ131380 WBV131256:WBV131380 WLR131256:WLR131380 WVN131256:WVN131380 F196792:F196916 JB196792:JB196916 SX196792:SX196916 ACT196792:ACT196916 AMP196792:AMP196916 AWL196792:AWL196916 BGH196792:BGH196916 BQD196792:BQD196916 BZZ196792:BZZ196916 CJV196792:CJV196916 CTR196792:CTR196916 DDN196792:DDN196916 DNJ196792:DNJ196916 DXF196792:DXF196916 EHB196792:EHB196916 EQX196792:EQX196916 FAT196792:FAT196916 FKP196792:FKP196916 FUL196792:FUL196916 GEH196792:GEH196916 GOD196792:GOD196916 GXZ196792:GXZ196916 HHV196792:HHV196916 HRR196792:HRR196916 IBN196792:IBN196916 ILJ196792:ILJ196916 IVF196792:IVF196916 JFB196792:JFB196916 JOX196792:JOX196916 JYT196792:JYT196916 KIP196792:KIP196916 KSL196792:KSL196916 LCH196792:LCH196916 LMD196792:LMD196916 LVZ196792:LVZ196916 MFV196792:MFV196916 MPR196792:MPR196916 MZN196792:MZN196916 NJJ196792:NJJ196916 NTF196792:NTF196916 ODB196792:ODB196916 OMX196792:OMX196916 OWT196792:OWT196916 PGP196792:PGP196916 PQL196792:PQL196916 QAH196792:QAH196916 QKD196792:QKD196916 QTZ196792:QTZ196916 RDV196792:RDV196916 RNR196792:RNR196916 RXN196792:RXN196916 SHJ196792:SHJ196916 SRF196792:SRF196916 TBB196792:TBB196916 TKX196792:TKX196916 TUT196792:TUT196916 UEP196792:UEP196916 UOL196792:UOL196916 UYH196792:UYH196916 VID196792:VID196916 VRZ196792:VRZ196916 WBV196792:WBV196916 WLR196792:WLR196916 WVN196792:WVN196916 F262328:F262452 JB262328:JB262452 SX262328:SX262452 ACT262328:ACT262452 AMP262328:AMP262452 AWL262328:AWL262452 BGH262328:BGH262452 BQD262328:BQD262452 BZZ262328:BZZ262452 CJV262328:CJV262452 CTR262328:CTR262452 DDN262328:DDN262452 DNJ262328:DNJ262452 DXF262328:DXF262452 EHB262328:EHB262452 EQX262328:EQX262452 FAT262328:FAT262452 FKP262328:FKP262452 FUL262328:FUL262452 GEH262328:GEH262452 GOD262328:GOD262452 GXZ262328:GXZ262452 HHV262328:HHV262452 HRR262328:HRR262452 IBN262328:IBN262452 ILJ262328:ILJ262452 IVF262328:IVF262452 JFB262328:JFB262452 JOX262328:JOX262452 JYT262328:JYT262452 KIP262328:KIP262452 KSL262328:KSL262452 LCH262328:LCH262452 LMD262328:LMD262452 LVZ262328:LVZ262452 MFV262328:MFV262452 MPR262328:MPR262452 MZN262328:MZN262452 NJJ262328:NJJ262452 NTF262328:NTF262452 ODB262328:ODB262452 OMX262328:OMX262452 OWT262328:OWT262452 PGP262328:PGP262452 PQL262328:PQL262452 QAH262328:QAH262452 QKD262328:QKD262452 QTZ262328:QTZ262452 RDV262328:RDV262452 RNR262328:RNR262452 RXN262328:RXN262452 SHJ262328:SHJ262452 SRF262328:SRF262452 TBB262328:TBB262452 TKX262328:TKX262452 TUT262328:TUT262452 UEP262328:UEP262452 UOL262328:UOL262452 UYH262328:UYH262452 VID262328:VID262452 VRZ262328:VRZ262452 WBV262328:WBV262452 WLR262328:WLR262452 WVN262328:WVN262452 F327864:F327988 JB327864:JB327988 SX327864:SX327988 ACT327864:ACT327988 AMP327864:AMP327988 AWL327864:AWL327988 BGH327864:BGH327988 BQD327864:BQD327988 BZZ327864:BZZ327988 CJV327864:CJV327988 CTR327864:CTR327988 DDN327864:DDN327988 DNJ327864:DNJ327988 DXF327864:DXF327988 EHB327864:EHB327988 EQX327864:EQX327988 FAT327864:FAT327988 FKP327864:FKP327988 FUL327864:FUL327988 GEH327864:GEH327988 GOD327864:GOD327988 GXZ327864:GXZ327988 HHV327864:HHV327988 HRR327864:HRR327988 IBN327864:IBN327988 ILJ327864:ILJ327988 IVF327864:IVF327988 JFB327864:JFB327988 JOX327864:JOX327988 JYT327864:JYT327988 KIP327864:KIP327988 KSL327864:KSL327988 LCH327864:LCH327988 LMD327864:LMD327988 LVZ327864:LVZ327988 MFV327864:MFV327988 MPR327864:MPR327988 MZN327864:MZN327988 NJJ327864:NJJ327988 NTF327864:NTF327988 ODB327864:ODB327988 OMX327864:OMX327988 OWT327864:OWT327988 PGP327864:PGP327988 PQL327864:PQL327988 QAH327864:QAH327988 QKD327864:QKD327988 QTZ327864:QTZ327988 RDV327864:RDV327988 RNR327864:RNR327988 RXN327864:RXN327988 SHJ327864:SHJ327988 SRF327864:SRF327988 TBB327864:TBB327988 TKX327864:TKX327988 TUT327864:TUT327988 UEP327864:UEP327988 UOL327864:UOL327988 UYH327864:UYH327988 VID327864:VID327988 VRZ327864:VRZ327988 WBV327864:WBV327988 WLR327864:WLR327988 WVN327864:WVN327988 F393400:F393524 JB393400:JB393524 SX393400:SX393524 ACT393400:ACT393524 AMP393400:AMP393524 AWL393400:AWL393524 BGH393400:BGH393524 BQD393400:BQD393524 BZZ393400:BZZ393524 CJV393400:CJV393524 CTR393400:CTR393524 DDN393400:DDN393524 DNJ393400:DNJ393524 DXF393400:DXF393524 EHB393400:EHB393524 EQX393400:EQX393524 FAT393400:FAT393524 FKP393400:FKP393524 FUL393400:FUL393524 GEH393400:GEH393524 GOD393400:GOD393524 GXZ393400:GXZ393524 HHV393400:HHV393524 HRR393400:HRR393524 IBN393400:IBN393524 ILJ393400:ILJ393524 IVF393400:IVF393524 JFB393400:JFB393524 JOX393400:JOX393524 JYT393400:JYT393524 KIP393400:KIP393524 KSL393400:KSL393524 LCH393400:LCH393524 LMD393400:LMD393524 LVZ393400:LVZ393524 MFV393400:MFV393524 MPR393400:MPR393524 MZN393400:MZN393524 NJJ393400:NJJ393524 NTF393400:NTF393524 ODB393400:ODB393524 OMX393400:OMX393524 OWT393400:OWT393524 PGP393400:PGP393524 PQL393400:PQL393524 QAH393400:QAH393524 QKD393400:QKD393524 QTZ393400:QTZ393524 RDV393400:RDV393524 RNR393400:RNR393524 RXN393400:RXN393524 SHJ393400:SHJ393524 SRF393400:SRF393524 TBB393400:TBB393524 TKX393400:TKX393524 TUT393400:TUT393524 UEP393400:UEP393524 UOL393400:UOL393524 UYH393400:UYH393524 VID393400:VID393524 VRZ393400:VRZ393524 WBV393400:WBV393524 WLR393400:WLR393524 WVN393400:WVN393524 F458936:F459060 JB458936:JB459060 SX458936:SX459060 ACT458936:ACT459060 AMP458936:AMP459060 AWL458936:AWL459060 BGH458936:BGH459060 BQD458936:BQD459060 BZZ458936:BZZ459060 CJV458936:CJV459060 CTR458936:CTR459060 DDN458936:DDN459060 DNJ458936:DNJ459060 DXF458936:DXF459060 EHB458936:EHB459060 EQX458936:EQX459060 FAT458936:FAT459060 FKP458936:FKP459060 FUL458936:FUL459060 GEH458936:GEH459060 GOD458936:GOD459060 GXZ458936:GXZ459060 HHV458936:HHV459060 HRR458936:HRR459060 IBN458936:IBN459060 ILJ458936:ILJ459060 IVF458936:IVF459060 JFB458936:JFB459060 JOX458936:JOX459060 JYT458936:JYT459060 KIP458936:KIP459060 KSL458936:KSL459060 LCH458936:LCH459060 LMD458936:LMD459060 LVZ458936:LVZ459060 MFV458936:MFV459060 MPR458936:MPR459060 MZN458936:MZN459060 NJJ458936:NJJ459060 NTF458936:NTF459060 ODB458936:ODB459060 OMX458936:OMX459060 OWT458936:OWT459060 PGP458936:PGP459060 PQL458936:PQL459060 QAH458936:QAH459060 QKD458936:QKD459060 QTZ458936:QTZ459060 RDV458936:RDV459060 RNR458936:RNR459060 RXN458936:RXN459060 SHJ458936:SHJ459060 SRF458936:SRF459060 TBB458936:TBB459060 TKX458936:TKX459060 TUT458936:TUT459060 UEP458936:UEP459060 UOL458936:UOL459060 UYH458936:UYH459060 VID458936:VID459060 VRZ458936:VRZ459060 WBV458936:WBV459060 WLR458936:WLR459060 WVN458936:WVN459060 F524472:F524596 JB524472:JB524596 SX524472:SX524596 ACT524472:ACT524596 AMP524472:AMP524596 AWL524472:AWL524596 BGH524472:BGH524596 BQD524472:BQD524596 BZZ524472:BZZ524596 CJV524472:CJV524596 CTR524472:CTR524596 DDN524472:DDN524596 DNJ524472:DNJ524596 DXF524472:DXF524596 EHB524472:EHB524596 EQX524472:EQX524596 FAT524472:FAT524596 FKP524472:FKP524596 FUL524472:FUL524596 GEH524472:GEH524596 GOD524472:GOD524596 GXZ524472:GXZ524596 HHV524472:HHV524596 HRR524472:HRR524596 IBN524472:IBN524596 ILJ524472:ILJ524596 IVF524472:IVF524596 JFB524472:JFB524596 JOX524472:JOX524596 JYT524472:JYT524596 KIP524472:KIP524596 KSL524472:KSL524596 LCH524472:LCH524596 LMD524472:LMD524596 LVZ524472:LVZ524596 MFV524472:MFV524596 MPR524472:MPR524596 MZN524472:MZN524596 NJJ524472:NJJ524596 NTF524472:NTF524596 ODB524472:ODB524596 OMX524472:OMX524596 OWT524472:OWT524596 PGP524472:PGP524596 PQL524472:PQL524596 QAH524472:QAH524596 QKD524472:QKD524596 QTZ524472:QTZ524596 RDV524472:RDV524596 RNR524472:RNR524596 RXN524472:RXN524596 SHJ524472:SHJ524596 SRF524472:SRF524596 TBB524472:TBB524596 TKX524472:TKX524596 TUT524472:TUT524596 UEP524472:UEP524596 UOL524472:UOL524596 UYH524472:UYH524596 VID524472:VID524596 VRZ524472:VRZ524596 WBV524472:WBV524596 WLR524472:WLR524596 WVN524472:WVN524596 F590008:F590132 JB590008:JB590132 SX590008:SX590132 ACT590008:ACT590132 AMP590008:AMP590132 AWL590008:AWL590132 BGH590008:BGH590132 BQD590008:BQD590132 BZZ590008:BZZ590132 CJV590008:CJV590132 CTR590008:CTR590132 DDN590008:DDN590132 DNJ590008:DNJ590132 DXF590008:DXF590132 EHB590008:EHB590132 EQX590008:EQX590132 FAT590008:FAT590132 FKP590008:FKP590132 FUL590008:FUL590132 GEH590008:GEH590132 GOD590008:GOD590132 GXZ590008:GXZ590132 HHV590008:HHV590132 HRR590008:HRR590132 IBN590008:IBN590132 ILJ590008:ILJ590132 IVF590008:IVF590132 JFB590008:JFB590132 JOX590008:JOX590132 JYT590008:JYT590132 KIP590008:KIP590132 KSL590008:KSL590132 LCH590008:LCH590132 LMD590008:LMD590132 LVZ590008:LVZ590132 MFV590008:MFV590132 MPR590008:MPR590132 MZN590008:MZN590132 NJJ590008:NJJ590132 NTF590008:NTF590132 ODB590008:ODB590132 OMX590008:OMX590132 OWT590008:OWT590132 PGP590008:PGP590132 PQL590008:PQL590132 QAH590008:QAH590132 QKD590008:QKD590132 QTZ590008:QTZ590132 RDV590008:RDV590132 RNR590008:RNR590132 RXN590008:RXN590132 SHJ590008:SHJ590132 SRF590008:SRF590132 TBB590008:TBB590132 TKX590008:TKX590132 TUT590008:TUT590132 UEP590008:UEP590132 UOL590008:UOL590132 UYH590008:UYH590132 VID590008:VID590132 VRZ590008:VRZ590132 WBV590008:WBV590132 WLR590008:WLR590132 WVN590008:WVN590132 F655544:F655668 JB655544:JB655668 SX655544:SX655668 ACT655544:ACT655668 AMP655544:AMP655668 AWL655544:AWL655668 BGH655544:BGH655668 BQD655544:BQD655668 BZZ655544:BZZ655668 CJV655544:CJV655668 CTR655544:CTR655668 DDN655544:DDN655668 DNJ655544:DNJ655668 DXF655544:DXF655668 EHB655544:EHB655668 EQX655544:EQX655668 FAT655544:FAT655668 FKP655544:FKP655668 FUL655544:FUL655668 GEH655544:GEH655668 GOD655544:GOD655668 GXZ655544:GXZ655668 HHV655544:HHV655668 HRR655544:HRR655668 IBN655544:IBN655668 ILJ655544:ILJ655668 IVF655544:IVF655668 JFB655544:JFB655668 JOX655544:JOX655668 JYT655544:JYT655668 KIP655544:KIP655668 KSL655544:KSL655668 LCH655544:LCH655668 LMD655544:LMD655668 LVZ655544:LVZ655668 MFV655544:MFV655668 MPR655544:MPR655668 MZN655544:MZN655668 NJJ655544:NJJ655668 NTF655544:NTF655668 ODB655544:ODB655668 OMX655544:OMX655668 OWT655544:OWT655668 PGP655544:PGP655668 PQL655544:PQL655668 QAH655544:QAH655668 QKD655544:QKD655668 QTZ655544:QTZ655668 RDV655544:RDV655668 RNR655544:RNR655668 RXN655544:RXN655668 SHJ655544:SHJ655668 SRF655544:SRF655668 TBB655544:TBB655668 TKX655544:TKX655668 TUT655544:TUT655668 UEP655544:UEP655668 UOL655544:UOL655668 UYH655544:UYH655668 VID655544:VID655668 VRZ655544:VRZ655668 WBV655544:WBV655668 WLR655544:WLR655668 WVN655544:WVN655668 F721080:F721204 JB721080:JB721204 SX721080:SX721204 ACT721080:ACT721204 AMP721080:AMP721204 AWL721080:AWL721204 BGH721080:BGH721204 BQD721080:BQD721204 BZZ721080:BZZ721204 CJV721080:CJV721204 CTR721080:CTR721204 DDN721080:DDN721204 DNJ721080:DNJ721204 DXF721080:DXF721204 EHB721080:EHB721204 EQX721080:EQX721204 FAT721080:FAT721204 FKP721080:FKP721204 FUL721080:FUL721204 GEH721080:GEH721204 GOD721080:GOD721204 GXZ721080:GXZ721204 HHV721080:HHV721204 HRR721080:HRR721204 IBN721080:IBN721204 ILJ721080:ILJ721204 IVF721080:IVF721204 JFB721080:JFB721204 JOX721080:JOX721204 JYT721080:JYT721204 KIP721080:KIP721204 KSL721080:KSL721204 LCH721080:LCH721204 LMD721080:LMD721204 LVZ721080:LVZ721204 MFV721080:MFV721204 MPR721080:MPR721204 MZN721080:MZN721204 NJJ721080:NJJ721204 NTF721080:NTF721204 ODB721080:ODB721204 OMX721080:OMX721204 OWT721080:OWT721204 PGP721080:PGP721204 PQL721080:PQL721204 QAH721080:QAH721204 QKD721080:QKD721204 QTZ721080:QTZ721204 RDV721080:RDV721204 RNR721080:RNR721204 RXN721080:RXN721204 SHJ721080:SHJ721204 SRF721080:SRF721204 TBB721080:TBB721204 TKX721080:TKX721204 TUT721080:TUT721204 UEP721080:UEP721204 UOL721080:UOL721204 UYH721080:UYH721204 VID721080:VID721204 VRZ721080:VRZ721204 WBV721080:WBV721204 WLR721080:WLR721204 WVN721080:WVN721204 F786616:F786740 JB786616:JB786740 SX786616:SX786740 ACT786616:ACT786740 AMP786616:AMP786740 AWL786616:AWL786740 BGH786616:BGH786740 BQD786616:BQD786740 BZZ786616:BZZ786740 CJV786616:CJV786740 CTR786616:CTR786740 DDN786616:DDN786740 DNJ786616:DNJ786740 DXF786616:DXF786740 EHB786616:EHB786740 EQX786616:EQX786740 FAT786616:FAT786740 FKP786616:FKP786740 FUL786616:FUL786740 GEH786616:GEH786740 GOD786616:GOD786740 GXZ786616:GXZ786740 HHV786616:HHV786740 HRR786616:HRR786740 IBN786616:IBN786740 ILJ786616:ILJ786740 IVF786616:IVF786740 JFB786616:JFB786740 JOX786616:JOX786740 JYT786616:JYT786740 KIP786616:KIP786740 KSL786616:KSL786740 LCH786616:LCH786740 LMD786616:LMD786740 LVZ786616:LVZ786740 MFV786616:MFV786740 MPR786616:MPR786740 MZN786616:MZN786740 NJJ786616:NJJ786740 NTF786616:NTF786740 ODB786616:ODB786740 OMX786616:OMX786740 OWT786616:OWT786740 PGP786616:PGP786740 PQL786616:PQL786740 QAH786616:QAH786740 QKD786616:QKD786740 QTZ786616:QTZ786740 RDV786616:RDV786740 RNR786616:RNR786740 RXN786616:RXN786740 SHJ786616:SHJ786740 SRF786616:SRF786740 TBB786616:TBB786740 TKX786616:TKX786740 TUT786616:TUT786740 UEP786616:UEP786740 UOL786616:UOL786740 UYH786616:UYH786740 VID786616:VID786740 VRZ786616:VRZ786740 WBV786616:WBV786740 WLR786616:WLR786740 WVN786616:WVN786740 F852152:F852276 JB852152:JB852276 SX852152:SX852276 ACT852152:ACT852276 AMP852152:AMP852276 AWL852152:AWL852276 BGH852152:BGH852276 BQD852152:BQD852276 BZZ852152:BZZ852276 CJV852152:CJV852276 CTR852152:CTR852276 DDN852152:DDN852276 DNJ852152:DNJ852276 DXF852152:DXF852276 EHB852152:EHB852276 EQX852152:EQX852276 FAT852152:FAT852276 FKP852152:FKP852276 FUL852152:FUL852276 GEH852152:GEH852276 GOD852152:GOD852276 GXZ852152:GXZ852276 HHV852152:HHV852276 HRR852152:HRR852276 IBN852152:IBN852276 ILJ852152:ILJ852276 IVF852152:IVF852276 JFB852152:JFB852276 JOX852152:JOX852276 JYT852152:JYT852276 KIP852152:KIP852276 KSL852152:KSL852276 LCH852152:LCH852276 LMD852152:LMD852276 LVZ852152:LVZ852276 MFV852152:MFV852276 MPR852152:MPR852276 MZN852152:MZN852276 NJJ852152:NJJ852276 NTF852152:NTF852276 ODB852152:ODB852276 OMX852152:OMX852276 OWT852152:OWT852276 PGP852152:PGP852276 PQL852152:PQL852276 QAH852152:QAH852276 QKD852152:QKD852276 QTZ852152:QTZ852276 RDV852152:RDV852276 RNR852152:RNR852276 RXN852152:RXN852276 SHJ852152:SHJ852276 SRF852152:SRF852276 TBB852152:TBB852276 TKX852152:TKX852276 TUT852152:TUT852276 UEP852152:UEP852276 UOL852152:UOL852276 UYH852152:UYH852276 VID852152:VID852276 VRZ852152:VRZ852276 WBV852152:WBV852276 WLR852152:WLR852276 WVN852152:WVN852276 F917688:F917812 JB917688:JB917812 SX917688:SX917812 ACT917688:ACT917812 AMP917688:AMP917812 AWL917688:AWL917812 BGH917688:BGH917812 BQD917688:BQD917812 BZZ917688:BZZ917812 CJV917688:CJV917812 CTR917688:CTR917812 DDN917688:DDN917812 DNJ917688:DNJ917812 DXF917688:DXF917812 EHB917688:EHB917812 EQX917688:EQX917812 FAT917688:FAT917812 FKP917688:FKP917812 FUL917688:FUL917812 GEH917688:GEH917812 GOD917688:GOD917812 GXZ917688:GXZ917812 HHV917688:HHV917812 HRR917688:HRR917812 IBN917688:IBN917812 ILJ917688:ILJ917812 IVF917688:IVF917812 JFB917688:JFB917812 JOX917688:JOX917812 JYT917688:JYT917812 KIP917688:KIP917812 KSL917688:KSL917812 LCH917688:LCH917812 LMD917688:LMD917812 LVZ917688:LVZ917812 MFV917688:MFV917812 MPR917688:MPR917812 MZN917688:MZN917812 NJJ917688:NJJ917812 NTF917688:NTF917812 ODB917688:ODB917812 OMX917688:OMX917812 OWT917688:OWT917812 PGP917688:PGP917812 PQL917688:PQL917812 QAH917688:QAH917812 QKD917688:QKD917812 QTZ917688:QTZ917812 RDV917688:RDV917812 RNR917688:RNR917812 RXN917688:RXN917812 SHJ917688:SHJ917812 SRF917688:SRF917812 TBB917688:TBB917812 TKX917688:TKX917812 TUT917688:TUT917812 UEP917688:UEP917812 UOL917688:UOL917812 UYH917688:UYH917812 VID917688:VID917812 VRZ917688:VRZ917812 WBV917688:WBV917812 WLR917688:WLR917812 WVN917688:WVN917812 F983224:F983348 JB983224:JB983348 SX983224:SX983348 ACT983224:ACT983348 AMP983224:AMP983348 AWL983224:AWL983348 BGH983224:BGH983348 BQD983224:BQD983348 BZZ983224:BZZ983348 CJV983224:CJV983348 CTR983224:CTR983348 DDN983224:DDN983348 DNJ983224:DNJ983348 DXF983224:DXF983348 EHB983224:EHB983348 EQX983224:EQX983348 FAT983224:FAT983348 FKP983224:FKP983348 FUL983224:FUL983348 GEH983224:GEH983348 GOD983224:GOD983348 GXZ983224:GXZ983348 HHV983224:HHV983348 HRR983224:HRR983348 IBN983224:IBN983348 ILJ983224:ILJ983348 IVF983224:IVF983348 JFB983224:JFB983348 JOX983224:JOX983348 JYT983224:JYT983348 KIP983224:KIP983348 KSL983224:KSL983348 LCH983224:LCH983348 LMD983224:LMD983348 LVZ983224:LVZ983348 MFV983224:MFV983348 MPR983224:MPR983348 MZN983224:MZN983348 NJJ983224:NJJ983348 NTF983224:NTF983348 ODB983224:ODB983348 OMX983224:OMX983348 OWT983224:OWT983348 PGP983224:PGP983348 PQL983224:PQL983348 QAH983224:QAH983348 QKD983224:QKD983348 QTZ983224:QTZ983348 RDV983224:RDV983348 RNR983224:RNR983348 RXN983224:RXN983348 SHJ983224:SHJ983348 SRF983224:SRF983348 TBB983224:TBB983348 TKX983224:TKX983348 TUT983224:TUT983348 UEP983224:UEP983348 UOL983224:UOL983348 UYH983224:UYH983348 VID983224:VID983348 VRZ983224:VRZ983348 WBV983224:WBV983348 WLR983224:WLR983348 F8:F307" xr:uid="{6860445D-27CC-4833-9651-DCD30C7CB86C}">
      <formula1>"Yes, No"</formula1>
    </dataValidation>
    <dataValidation type="list" allowBlank="1" showInputMessage="1" showErrorMessage="1" sqref="WLS983224:WLS983348 JB310:JC310 SX310:SY310 ACT310:ACU310 AMP310:AMQ310 AWL310:AWM310 BGH310:BGI310 BQD310:BQE310 BZZ310:CAA310 CJV310:CJW310 CTR310:CTS310 DDN310:DDO310 DNJ310:DNK310 DXF310:DXG310 EHB310:EHC310 EQX310:EQY310 FAT310:FAU310 FKP310:FKQ310 FUL310:FUM310 GEH310:GEI310 GOD310:GOE310 GXZ310:GYA310 HHV310:HHW310 HRR310:HRS310 IBN310:IBO310 ILJ310:ILK310 IVF310:IVG310 JFB310:JFC310 JOX310:JOY310 JYT310:JYU310 KIP310:KIQ310 KSL310:KSM310 LCH310:LCI310 LMD310:LME310 LVZ310:LWA310 MFV310:MFW310 MPR310:MPS310 MZN310:MZO310 NJJ310:NJK310 NTF310:NTG310 ODB310:ODC310 OMX310:OMY310 OWT310:OWU310 PGP310:PGQ310 PQL310:PQM310 QAH310:QAI310 QKD310:QKE310 QTZ310:QUA310 RDV310:RDW310 RNR310:RNS310 RXN310:RXO310 SHJ310:SHK310 SRF310:SRG310 TBB310:TBC310 TKX310:TKY310 TUT310:TUU310 UEP310:UEQ310 UOL310:UOM310 UYH310:UYI310 VID310:VIE310 VRZ310:VSA310 WBV310:WBW310 WLR310:WLS310 WVN310:WVO310 F65846:G65846 JB65846:JC65846 SX65846:SY65846 ACT65846:ACU65846 AMP65846:AMQ65846 AWL65846:AWM65846 BGH65846:BGI65846 BQD65846:BQE65846 BZZ65846:CAA65846 CJV65846:CJW65846 CTR65846:CTS65846 DDN65846:DDO65846 DNJ65846:DNK65846 DXF65846:DXG65846 EHB65846:EHC65846 EQX65846:EQY65846 FAT65846:FAU65846 FKP65846:FKQ65846 FUL65846:FUM65846 GEH65846:GEI65846 GOD65846:GOE65846 GXZ65846:GYA65846 HHV65846:HHW65846 HRR65846:HRS65846 IBN65846:IBO65846 ILJ65846:ILK65846 IVF65846:IVG65846 JFB65846:JFC65846 JOX65846:JOY65846 JYT65846:JYU65846 KIP65846:KIQ65846 KSL65846:KSM65846 LCH65846:LCI65846 LMD65846:LME65846 LVZ65846:LWA65846 MFV65846:MFW65846 MPR65846:MPS65846 MZN65846:MZO65846 NJJ65846:NJK65846 NTF65846:NTG65846 ODB65846:ODC65846 OMX65846:OMY65846 OWT65846:OWU65846 PGP65846:PGQ65846 PQL65846:PQM65846 QAH65846:QAI65846 QKD65846:QKE65846 QTZ65846:QUA65846 RDV65846:RDW65846 RNR65846:RNS65846 RXN65846:RXO65846 SHJ65846:SHK65846 SRF65846:SRG65846 TBB65846:TBC65846 TKX65846:TKY65846 TUT65846:TUU65846 UEP65846:UEQ65846 UOL65846:UOM65846 UYH65846:UYI65846 VID65846:VIE65846 VRZ65846:VSA65846 WBV65846:WBW65846 WLR65846:WLS65846 WVN65846:WVO65846 F131382:G131382 JB131382:JC131382 SX131382:SY131382 ACT131382:ACU131382 AMP131382:AMQ131382 AWL131382:AWM131382 BGH131382:BGI131382 BQD131382:BQE131382 BZZ131382:CAA131382 CJV131382:CJW131382 CTR131382:CTS131382 DDN131382:DDO131382 DNJ131382:DNK131382 DXF131382:DXG131382 EHB131382:EHC131382 EQX131382:EQY131382 FAT131382:FAU131382 FKP131382:FKQ131382 FUL131382:FUM131382 GEH131382:GEI131382 GOD131382:GOE131382 GXZ131382:GYA131382 HHV131382:HHW131382 HRR131382:HRS131382 IBN131382:IBO131382 ILJ131382:ILK131382 IVF131382:IVG131382 JFB131382:JFC131382 JOX131382:JOY131382 JYT131382:JYU131382 KIP131382:KIQ131382 KSL131382:KSM131382 LCH131382:LCI131382 LMD131382:LME131382 LVZ131382:LWA131382 MFV131382:MFW131382 MPR131382:MPS131382 MZN131382:MZO131382 NJJ131382:NJK131382 NTF131382:NTG131382 ODB131382:ODC131382 OMX131382:OMY131382 OWT131382:OWU131382 PGP131382:PGQ131382 PQL131382:PQM131382 QAH131382:QAI131382 QKD131382:QKE131382 QTZ131382:QUA131382 RDV131382:RDW131382 RNR131382:RNS131382 RXN131382:RXO131382 SHJ131382:SHK131382 SRF131382:SRG131382 TBB131382:TBC131382 TKX131382:TKY131382 TUT131382:TUU131382 UEP131382:UEQ131382 UOL131382:UOM131382 UYH131382:UYI131382 VID131382:VIE131382 VRZ131382:VSA131382 WBV131382:WBW131382 WLR131382:WLS131382 WVN131382:WVO131382 F196918:G196918 JB196918:JC196918 SX196918:SY196918 ACT196918:ACU196918 AMP196918:AMQ196918 AWL196918:AWM196918 BGH196918:BGI196918 BQD196918:BQE196918 BZZ196918:CAA196918 CJV196918:CJW196918 CTR196918:CTS196918 DDN196918:DDO196918 DNJ196918:DNK196918 DXF196918:DXG196918 EHB196918:EHC196918 EQX196918:EQY196918 FAT196918:FAU196918 FKP196918:FKQ196918 FUL196918:FUM196918 GEH196918:GEI196918 GOD196918:GOE196918 GXZ196918:GYA196918 HHV196918:HHW196918 HRR196918:HRS196918 IBN196918:IBO196918 ILJ196918:ILK196918 IVF196918:IVG196918 JFB196918:JFC196918 JOX196918:JOY196918 JYT196918:JYU196918 KIP196918:KIQ196918 KSL196918:KSM196918 LCH196918:LCI196918 LMD196918:LME196918 LVZ196918:LWA196918 MFV196918:MFW196918 MPR196918:MPS196918 MZN196918:MZO196918 NJJ196918:NJK196918 NTF196918:NTG196918 ODB196918:ODC196918 OMX196918:OMY196918 OWT196918:OWU196918 PGP196918:PGQ196918 PQL196918:PQM196918 QAH196918:QAI196918 QKD196918:QKE196918 QTZ196918:QUA196918 RDV196918:RDW196918 RNR196918:RNS196918 RXN196918:RXO196918 SHJ196918:SHK196918 SRF196918:SRG196918 TBB196918:TBC196918 TKX196918:TKY196918 TUT196918:TUU196918 UEP196918:UEQ196918 UOL196918:UOM196918 UYH196918:UYI196918 VID196918:VIE196918 VRZ196918:VSA196918 WBV196918:WBW196918 WLR196918:WLS196918 WVN196918:WVO196918 F262454:G262454 JB262454:JC262454 SX262454:SY262454 ACT262454:ACU262454 AMP262454:AMQ262454 AWL262454:AWM262454 BGH262454:BGI262454 BQD262454:BQE262454 BZZ262454:CAA262454 CJV262454:CJW262454 CTR262454:CTS262454 DDN262454:DDO262454 DNJ262454:DNK262454 DXF262454:DXG262454 EHB262454:EHC262454 EQX262454:EQY262454 FAT262454:FAU262454 FKP262454:FKQ262454 FUL262454:FUM262454 GEH262454:GEI262454 GOD262454:GOE262454 GXZ262454:GYA262454 HHV262454:HHW262454 HRR262454:HRS262454 IBN262454:IBO262454 ILJ262454:ILK262454 IVF262454:IVG262454 JFB262454:JFC262454 JOX262454:JOY262454 JYT262454:JYU262454 KIP262454:KIQ262454 KSL262454:KSM262454 LCH262454:LCI262454 LMD262454:LME262454 LVZ262454:LWA262454 MFV262454:MFW262454 MPR262454:MPS262454 MZN262454:MZO262454 NJJ262454:NJK262454 NTF262454:NTG262454 ODB262454:ODC262454 OMX262454:OMY262454 OWT262454:OWU262454 PGP262454:PGQ262454 PQL262454:PQM262454 QAH262454:QAI262454 QKD262454:QKE262454 QTZ262454:QUA262454 RDV262454:RDW262454 RNR262454:RNS262454 RXN262454:RXO262454 SHJ262454:SHK262454 SRF262454:SRG262454 TBB262454:TBC262454 TKX262454:TKY262454 TUT262454:TUU262454 UEP262454:UEQ262454 UOL262454:UOM262454 UYH262454:UYI262454 VID262454:VIE262454 VRZ262454:VSA262454 WBV262454:WBW262454 WLR262454:WLS262454 WVN262454:WVO262454 F327990:G327990 JB327990:JC327990 SX327990:SY327990 ACT327990:ACU327990 AMP327990:AMQ327990 AWL327990:AWM327990 BGH327990:BGI327990 BQD327990:BQE327990 BZZ327990:CAA327990 CJV327990:CJW327990 CTR327990:CTS327990 DDN327990:DDO327990 DNJ327990:DNK327990 DXF327990:DXG327990 EHB327990:EHC327990 EQX327990:EQY327990 FAT327990:FAU327990 FKP327990:FKQ327990 FUL327990:FUM327990 GEH327990:GEI327990 GOD327990:GOE327990 GXZ327990:GYA327990 HHV327990:HHW327990 HRR327990:HRS327990 IBN327990:IBO327990 ILJ327990:ILK327990 IVF327990:IVG327990 JFB327990:JFC327990 JOX327990:JOY327990 JYT327990:JYU327990 KIP327990:KIQ327990 KSL327990:KSM327990 LCH327990:LCI327990 LMD327990:LME327990 LVZ327990:LWA327990 MFV327990:MFW327990 MPR327990:MPS327990 MZN327990:MZO327990 NJJ327990:NJK327990 NTF327990:NTG327990 ODB327990:ODC327990 OMX327990:OMY327990 OWT327990:OWU327990 PGP327990:PGQ327990 PQL327990:PQM327990 QAH327990:QAI327990 QKD327990:QKE327990 QTZ327990:QUA327990 RDV327990:RDW327990 RNR327990:RNS327990 RXN327990:RXO327990 SHJ327990:SHK327990 SRF327990:SRG327990 TBB327990:TBC327990 TKX327990:TKY327990 TUT327990:TUU327990 UEP327990:UEQ327990 UOL327990:UOM327990 UYH327990:UYI327990 VID327990:VIE327990 VRZ327990:VSA327990 WBV327990:WBW327990 WLR327990:WLS327990 WVN327990:WVO327990 F393526:G393526 JB393526:JC393526 SX393526:SY393526 ACT393526:ACU393526 AMP393526:AMQ393526 AWL393526:AWM393526 BGH393526:BGI393526 BQD393526:BQE393526 BZZ393526:CAA393526 CJV393526:CJW393526 CTR393526:CTS393526 DDN393526:DDO393526 DNJ393526:DNK393526 DXF393526:DXG393526 EHB393526:EHC393526 EQX393526:EQY393526 FAT393526:FAU393526 FKP393526:FKQ393526 FUL393526:FUM393526 GEH393526:GEI393526 GOD393526:GOE393526 GXZ393526:GYA393526 HHV393526:HHW393526 HRR393526:HRS393526 IBN393526:IBO393526 ILJ393526:ILK393526 IVF393526:IVG393526 JFB393526:JFC393526 JOX393526:JOY393526 JYT393526:JYU393526 KIP393526:KIQ393526 KSL393526:KSM393526 LCH393526:LCI393526 LMD393526:LME393526 LVZ393526:LWA393526 MFV393526:MFW393526 MPR393526:MPS393526 MZN393526:MZO393526 NJJ393526:NJK393526 NTF393526:NTG393526 ODB393526:ODC393526 OMX393526:OMY393526 OWT393526:OWU393526 PGP393526:PGQ393526 PQL393526:PQM393526 QAH393526:QAI393526 QKD393526:QKE393526 QTZ393526:QUA393526 RDV393526:RDW393526 RNR393526:RNS393526 RXN393526:RXO393526 SHJ393526:SHK393526 SRF393526:SRG393526 TBB393526:TBC393526 TKX393526:TKY393526 TUT393526:TUU393526 UEP393526:UEQ393526 UOL393526:UOM393526 UYH393526:UYI393526 VID393526:VIE393526 VRZ393526:VSA393526 WBV393526:WBW393526 WLR393526:WLS393526 WVN393526:WVO393526 F459062:G459062 JB459062:JC459062 SX459062:SY459062 ACT459062:ACU459062 AMP459062:AMQ459062 AWL459062:AWM459062 BGH459062:BGI459062 BQD459062:BQE459062 BZZ459062:CAA459062 CJV459062:CJW459062 CTR459062:CTS459062 DDN459062:DDO459062 DNJ459062:DNK459062 DXF459062:DXG459062 EHB459062:EHC459062 EQX459062:EQY459062 FAT459062:FAU459062 FKP459062:FKQ459062 FUL459062:FUM459062 GEH459062:GEI459062 GOD459062:GOE459062 GXZ459062:GYA459062 HHV459062:HHW459062 HRR459062:HRS459062 IBN459062:IBO459062 ILJ459062:ILK459062 IVF459062:IVG459062 JFB459062:JFC459062 JOX459062:JOY459062 JYT459062:JYU459062 KIP459062:KIQ459062 KSL459062:KSM459062 LCH459062:LCI459062 LMD459062:LME459062 LVZ459062:LWA459062 MFV459062:MFW459062 MPR459062:MPS459062 MZN459062:MZO459062 NJJ459062:NJK459062 NTF459062:NTG459062 ODB459062:ODC459062 OMX459062:OMY459062 OWT459062:OWU459062 PGP459062:PGQ459062 PQL459062:PQM459062 QAH459062:QAI459062 QKD459062:QKE459062 QTZ459062:QUA459062 RDV459062:RDW459062 RNR459062:RNS459062 RXN459062:RXO459062 SHJ459062:SHK459062 SRF459062:SRG459062 TBB459062:TBC459062 TKX459062:TKY459062 TUT459062:TUU459062 UEP459062:UEQ459062 UOL459062:UOM459062 UYH459062:UYI459062 VID459062:VIE459062 VRZ459062:VSA459062 WBV459062:WBW459062 WLR459062:WLS459062 WVN459062:WVO459062 F524598:G524598 JB524598:JC524598 SX524598:SY524598 ACT524598:ACU524598 AMP524598:AMQ524598 AWL524598:AWM524598 BGH524598:BGI524598 BQD524598:BQE524598 BZZ524598:CAA524598 CJV524598:CJW524598 CTR524598:CTS524598 DDN524598:DDO524598 DNJ524598:DNK524598 DXF524598:DXG524598 EHB524598:EHC524598 EQX524598:EQY524598 FAT524598:FAU524598 FKP524598:FKQ524598 FUL524598:FUM524598 GEH524598:GEI524598 GOD524598:GOE524598 GXZ524598:GYA524598 HHV524598:HHW524598 HRR524598:HRS524598 IBN524598:IBO524598 ILJ524598:ILK524598 IVF524598:IVG524598 JFB524598:JFC524598 JOX524598:JOY524598 JYT524598:JYU524598 KIP524598:KIQ524598 KSL524598:KSM524598 LCH524598:LCI524598 LMD524598:LME524598 LVZ524598:LWA524598 MFV524598:MFW524598 MPR524598:MPS524598 MZN524598:MZO524598 NJJ524598:NJK524598 NTF524598:NTG524598 ODB524598:ODC524598 OMX524598:OMY524598 OWT524598:OWU524598 PGP524598:PGQ524598 PQL524598:PQM524598 QAH524598:QAI524598 QKD524598:QKE524598 QTZ524598:QUA524598 RDV524598:RDW524598 RNR524598:RNS524598 RXN524598:RXO524598 SHJ524598:SHK524598 SRF524598:SRG524598 TBB524598:TBC524598 TKX524598:TKY524598 TUT524598:TUU524598 UEP524598:UEQ524598 UOL524598:UOM524598 UYH524598:UYI524598 VID524598:VIE524598 VRZ524598:VSA524598 WBV524598:WBW524598 WLR524598:WLS524598 WVN524598:WVO524598 F590134:G590134 JB590134:JC590134 SX590134:SY590134 ACT590134:ACU590134 AMP590134:AMQ590134 AWL590134:AWM590134 BGH590134:BGI590134 BQD590134:BQE590134 BZZ590134:CAA590134 CJV590134:CJW590134 CTR590134:CTS590134 DDN590134:DDO590134 DNJ590134:DNK590134 DXF590134:DXG590134 EHB590134:EHC590134 EQX590134:EQY590134 FAT590134:FAU590134 FKP590134:FKQ590134 FUL590134:FUM590134 GEH590134:GEI590134 GOD590134:GOE590134 GXZ590134:GYA590134 HHV590134:HHW590134 HRR590134:HRS590134 IBN590134:IBO590134 ILJ590134:ILK590134 IVF590134:IVG590134 JFB590134:JFC590134 JOX590134:JOY590134 JYT590134:JYU590134 KIP590134:KIQ590134 KSL590134:KSM590134 LCH590134:LCI590134 LMD590134:LME590134 LVZ590134:LWA590134 MFV590134:MFW590134 MPR590134:MPS590134 MZN590134:MZO590134 NJJ590134:NJK590134 NTF590134:NTG590134 ODB590134:ODC590134 OMX590134:OMY590134 OWT590134:OWU590134 PGP590134:PGQ590134 PQL590134:PQM590134 QAH590134:QAI590134 QKD590134:QKE590134 QTZ590134:QUA590134 RDV590134:RDW590134 RNR590134:RNS590134 RXN590134:RXO590134 SHJ590134:SHK590134 SRF590134:SRG590134 TBB590134:TBC590134 TKX590134:TKY590134 TUT590134:TUU590134 UEP590134:UEQ590134 UOL590134:UOM590134 UYH590134:UYI590134 VID590134:VIE590134 VRZ590134:VSA590134 WBV590134:WBW590134 WLR590134:WLS590134 WVN590134:WVO590134 F655670:G655670 JB655670:JC655670 SX655670:SY655670 ACT655670:ACU655670 AMP655670:AMQ655670 AWL655670:AWM655670 BGH655670:BGI655670 BQD655670:BQE655670 BZZ655670:CAA655670 CJV655670:CJW655670 CTR655670:CTS655670 DDN655670:DDO655670 DNJ655670:DNK655670 DXF655670:DXG655670 EHB655670:EHC655670 EQX655670:EQY655670 FAT655670:FAU655670 FKP655670:FKQ655670 FUL655670:FUM655670 GEH655670:GEI655670 GOD655670:GOE655670 GXZ655670:GYA655670 HHV655670:HHW655670 HRR655670:HRS655670 IBN655670:IBO655670 ILJ655670:ILK655670 IVF655670:IVG655670 JFB655670:JFC655670 JOX655670:JOY655670 JYT655670:JYU655670 KIP655670:KIQ655670 KSL655670:KSM655670 LCH655670:LCI655670 LMD655670:LME655670 LVZ655670:LWA655670 MFV655670:MFW655670 MPR655670:MPS655670 MZN655670:MZO655670 NJJ655670:NJK655670 NTF655670:NTG655670 ODB655670:ODC655670 OMX655670:OMY655670 OWT655670:OWU655670 PGP655670:PGQ655670 PQL655670:PQM655670 QAH655670:QAI655670 QKD655670:QKE655670 QTZ655670:QUA655670 RDV655670:RDW655670 RNR655670:RNS655670 RXN655670:RXO655670 SHJ655670:SHK655670 SRF655670:SRG655670 TBB655670:TBC655670 TKX655670:TKY655670 TUT655670:TUU655670 UEP655670:UEQ655670 UOL655670:UOM655670 UYH655670:UYI655670 VID655670:VIE655670 VRZ655670:VSA655670 WBV655670:WBW655670 WLR655670:WLS655670 WVN655670:WVO655670 F721206:G721206 JB721206:JC721206 SX721206:SY721206 ACT721206:ACU721206 AMP721206:AMQ721206 AWL721206:AWM721206 BGH721206:BGI721206 BQD721206:BQE721206 BZZ721206:CAA721206 CJV721206:CJW721206 CTR721206:CTS721206 DDN721206:DDO721206 DNJ721206:DNK721206 DXF721206:DXG721206 EHB721206:EHC721206 EQX721206:EQY721206 FAT721206:FAU721206 FKP721206:FKQ721206 FUL721206:FUM721206 GEH721206:GEI721206 GOD721206:GOE721206 GXZ721206:GYA721206 HHV721206:HHW721206 HRR721206:HRS721206 IBN721206:IBO721206 ILJ721206:ILK721206 IVF721206:IVG721206 JFB721206:JFC721206 JOX721206:JOY721206 JYT721206:JYU721206 KIP721206:KIQ721206 KSL721206:KSM721206 LCH721206:LCI721206 LMD721206:LME721206 LVZ721206:LWA721206 MFV721206:MFW721206 MPR721206:MPS721206 MZN721206:MZO721206 NJJ721206:NJK721206 NTF721206:NTG721206 ODB721206:ODC721206 OMX721206:OMY721206 OWT721206:OWU721206 PGP721206:PGQ721206 PQL721206:PQM721206 QAH721206:QAI721206 QKD721206:QKE721206 QTZ721206:QUA721206 RDV721206:RDW721206 RNR721206:RNS721206 RXN721206:RXO721206 SHJ721206:SHK721206 SRF721206:SRG721206 TBB721206:TBC721206 TKX721206:TKY721206 TUT721206:TUU721206 UEP721206:UEQ721206 UOL721206:UOM721206 UYH721206:UYI721206 VID721206:VIE721206 VRZ721206:VSA721206 WBV721206:WBW721206 WLR721206:WLS721206 WVN721206:WVO721206 F786742:G786742 JB786742:JC786742 SX786742:SY786742 ACT786742:ACU786742 AMP786742:AMQ786742 AWL786742:AWM786742 BGH786742:BGI786742 BQD786742:BQE786742 BZZ786742:CAA786742 CJV786742:CJW786742 CTR786742:CTS786742 DDN786742:DDO786742 DNJ786742:DNK786742 DXF786742:DXG786742 EHB786742:EHC786742 EQX786742:EQY786742 FAT786742:FAU786742 FKP786742:FKQ786742 FUL786742:FUM786742 GEH786742:GEI786742 GOD786742:GOE786742 GXZ786742:GYA786742 HHV786742:HHW786742 HRR786742:HRS786742 IBN786742:IBO786742 ILJ786742:ILK786742 IVF786742:IVG786742 JFB786742:JFC786742 JOX786742:JOY786742 JYT786742:JYU786742 KIP786742:KIQ786742 KSL786742:KSM786742 LCH786742:LCI786742 LMD786742:LME786742 LVZ786742:LWA786742 MFV786742:MFW786742 MPR786742:MPS786742 MZN786742:MZO786742 NJJ786742:NJK786742 NTF786742:NTG786742 ODB786742:ODC786742 OMX786742:OMY786742 OWT786742:OWU786742 PGP786742:PGQ786742 PQL786742:PQM786742 QAH786742:QAI786742 QKD786742:QKE786742 QTZ786742:QUA786742 RDV786742:RDW786742 RNR786742:RNS786742 RXN786742:RXO786742 SHJ786742:SHK786742 SRF786742:SRG786742 TBB786742:TBC786742 TKX786742:TKY786742 TUT786742:TUU786742 UEP786742:UEQ786742 UOL786742:UOM786742 UYH786742:UYI786742 VID786742:VIE786742 VRZ786742:VSA786742 WBV786742:WBW786742 WLR786742:WLS786742 WVN786742:WVO786742 F852278:G852278 JB852278:JC852278 SX852278:SY852278 ACT852278:ACU852278 AMP852278:AMQ852278 AWL852278:AWM852278 BGH852278:BGI852278 BQD852278:BQE852278 BZZ852278:CAA852278 CJV852278:CJW852278 CTR852278:CTS852278 DDN852278:DDO852278 DNJ852278:DNK852278 DXF852278:DXG852278 EHB852278:EHC852278 EQX852278:EQY852278 FAT852278:FAU852278 FKP852278:FKQ852278 FUL852278:FUM852278 GEH852278:GEI852278 GOD852278:GOE852278 GXZ852278:GYA852278 HHV852278:HHW852278 HRR852278:HRS852278 IBN852278:IBO852278 ILJ852278:ILK852278 IVF852278:IVG852278 JFB852278:JFC852278 JOX852278:JOY852278 JYT852278:JYU852278 KIP852278:KIQ852278 KSL852278:KSM852278 LCH852278:LCI852278 LMD852278:LME852278 LVZ852278:LWA852278 MFV852278:MFW852278 MPR852278:MPS852278 MZN852278:MZO852278 NJJ852278:NJK852278 NTF852278:NTG852278 ODB852278:ODC852278 OMX852278:OMY852278 OWT852278:OWU852278 PGP852278:PGQ852278 PQL852278:PQM852278 QAH852278:QAI852278 QKD852278:QKE852278 QTZ852278:QUA852278 RDV852278:RDW852278 RNR852278:RNS852278 RXN852278:RXO852278 SHJ852278:SHK852278 SRF852278:SRG852278 TBB852278:TBC852278 TKX852278:TKY852278 TUT852278:TUU852278 UEP852278:UEQ852278 UOL852278:UOM852278 UYH852278:UYI852278 VID852278:VIE852278 VRZ852278:VSA852278 WBV852278:WBW852278 WLR852278:WLS852278 WVN852278:WVO852278 F917814:G917814 JB917814:JC917814 SX917814:SY917814 ACT917814:ACU917814 AMP917814:AMQ917814 AWL917814:AWM917814 BGH917814:BGI917814 BQD917814:BQE917814 BZZ917814:CAA917814 CJV917814:CJW917814 CTR917814:CTS917814 DDN917814:DDO917814 DNJ917814:DNK917814 DXF917814:DXG917814 EHB917814:EHC917814 EQX917814:EQY917814 FAT917814:FAU917814 FKP917814:FKQ917814 FUL917814:FUM917814 GEH917814:GEI917814 GOD917814:GOE917814 GXZ917814:GYA917814 HHV917814:HHW917814 HRR917814:HRS917814 IBN917814:IBO917814 ILJ917814:ILK917814 IVF917814:IVG917814 JFB917814:JFC917814 JOX917814:JOY917814 JYT917814:JYU917814 KIP917814:KIQ917814 KSL917814:KSM917814 LCH917814:LCI917814 LMD917814:LME917814 LVZ917814:LWA917814 MFV917814:MFW917814 MPR917814:MPS917814 MZN917814:MZO917814 NJJ917814:NJK917814 NTF917814:NTG917814 ODB917814:ODC917814 OMX917814:OMY917814 OWT917814:OWU917814 PGP917814:PGQ917814 PQL917814:PQM917814 QAH917814:QAI917814 QKD917814:QKE917814 QTZ917814:QUA917814 RDV917814:RDW917814 RNR917814:RNS917814 RXN917814:RXO917814 SHJ917814:SHK917814 SRF917814:SRG917814 TBB917814:TBC917814 TKX917814:TKY917814 TUT917814:TUU917814 UEP917814:UEQ917814 UOL917814:UOM917814 UYH917814:UYI917814 VID917814:VIE917814 VRZ917814:VSA917814 WBV917814:WBW917814 WLR917814:WLS917814 WVN917814:WVO917814 F983350:G983350 JB983350:JC983350 SX983350:SY983350 ACT983350:ACU983350 AMP983350:AMQ983350 AWL983350:AWM983350 BGH983350:BGI983350 BQD983350:BQE983350 BZZ983350:CAA983350 CJV983350:CJW983350 CTR983350:CTS983350 DDN983350:DDO983350 DNJ983350:DNK983350 DXF983350:DXG983350 EHB983350:EHC983350 EQX983350:EQY983350 FAT983350:FAU983350 FKP983350:FKQ983350 FUL983350:FUM983350 GEH983350:GEI983350 GOD983350:GOE983350 GXZ983350:GYA983350 HHV983350:HHW983350 HRR983350:HRS983350 IBN983350:IBO983350 ILJ983350:ILK983350 IVF983350:IVG983350 JFB983350:JFC983350 JOX983350:JOY983350 JYT983350:JYU983350 KIP983350:KIQ983350 KSL983350:KSM983350 LCH983350:LCI983350 LMD983350:LME983350 LVZ983350:LWA983350 MFV983350:MFW983350 MPR983350:MPS983350 MZN983350:MZO983350 NJJ983350:NJK983350 NTF983350:NTG983350 ODB983350:ODC983350 OMX983350:OMY983350 OWT983350:OWU983350 PGP983350:PGQ983350 PQL983350:PQM983350 QAH983350:QAI983350 QKD983350:QKE983350 QTZ983350:QUA983350 RDV983350:RDW983350 RNR983350:RNS983350 RXN983350:RXO983350 SHJ983350:SHK983350 SRF983350:SRG983350 TBB983350:TBC983350 TKX983350:TKY983350 TUT983350:TUU983350 UEP983350:UEQ983350 UOL983350:UOM983350 UYH983350:UYI983350 VID983350:VIE983350 VRZ983350:VSA983350 WBV983350:WBW983350 WLR983350:WLS983350 WVN983350:WVO983350 WVO983224:WVO983348 JC8:JC307 SY8:SY307 ACU8:ACU307 AMQ8:AMQ307 AWM8:AWM307 BGI8:BGI307 BQE8:BQE307 CAA8:CAA307 CJW8:CJW307 CTS8:CTS307 DDO8:DDO307 DNK8:DNK307 DXG8:DXG307 EHC8:EHC307 EQY8:EQY307 FAU8:FAU307 FKQ8:FKQ307 FUM8:FUM307 GEI8:GEI307 GOE8:GOE307 GYA8:GYA307 HHW8:HHW307 HRS8:HRS307 IBO8:IBO307 ILK8:ILK307 IVG8:IVG307 JFC8:JFC307 JOY8:JOY307 JYU8:JYU307 KIQ8:KIQ307 KSM8:KSM307 LCI8:LCI307 LME8:LME307 LWA8:LWA307 MFW8:MFW307 MPS8:MPS307 MZO8:MZO307 NJK8:NJK307 NTG8:NTG307 ODC8:ODC307 OMY8:OMY307 OWU8:OWU307 PGQ8:PGQ307 PQM8:PQM307 QAI8:QAI307 QKE8:QKE307 QUA8:QUA307 RDW8:RDW307 RNS8:RNS307 RXO8:RXO307 SHK8:SHK307 SRG8:SRG307 TBC8:TBC307 TKY8:TKY307 TUU8:TUU307 UEQ8:UEQ307 UOM8:UOM307 UYI8:UYI307 VIE8:VIE307 VSA8:VSA307 WBW8:WBW307 WLS8:WLS307 WVO8:WVO307 G65720:G65844 JC65720:JC65844 SY65720:SY65844 ACU65720:ACU65844 AMQ65720:AMQ65844 AWM65720:AWM65844 BGI65720:BGI65844 BQE65720:BQE65844 CAA65720:CAA65844 CJW65720:CJW65844 CTS65720:CTS65844 DDO65720:DDO65844 DNK65720:DNK65844 DXG65720:DXG65844 EHC65720:EHC65844 EQY65720:EQY65844 FAU65720:FAU65844 FKQ65720:FKQ65844 FUM65720:FUM65844 GEI65720:GEI65844 GOE65720:GOE65844 GYA65720:GYA65844 HHW65720:HHW65844 HRS65720:HRS65844 IBO65720:IBO65844 ILK65720:ILK65844 IVG65720:IVG65844 JFC65720:JFC65844 JOY65720:JOY65844 JYU65720:JYU65844 KIQ65720:KIQ65844 KSM65720:KSM65844 LCI65720:LCI65844 LME65720:LME65844 LWA65720:LWA65844 MFW65720:MFW65844 MPS65720:MPS65844 MZO65720:MZO65844 NJK65720:NJK65844 NTG65720:NTG65844 ODC65720:ODC65844 OMY65720:OMY65844 OWU65720:OWU65844 PGQ65720:PGQ65844 PQM65720:PQM65844 QAI65720:QAI65844 QKE65720:QKE65844 QUA65720:QUA65844 RDW65720:RDW65844 RNS65720:RNS65844 RXO65720:RXO65844 SHK65720:SHK65844 SRG65720:SRG65844 TBC65720:TBC65844 TKY65720:TKY65844 TUU65720:TUU65844 UEQ65720:UEQ65844 UOM65720:UOM65844 UYI65720:UYI65844 VIE65720:VIE65844 VSA65720:VSA65844 WBW65720:WBW65844 WLS65720:WLS65844 WVO65720:WVO65844 G131256:G131380 JC131256:JC131380 SY131256:SY131380 ACU131256:ACU131380 AMQ131256:AMQ131380 AWM131256:AWM131380 BGI131256:BGI131380 BQE131256:BQE131380 CAA131256:CAA131380 CJW131256:CJW131380 CTS131256:CTS131380 DDO131256:DDO131380 DNK131256:DNK131380 DXG131256:DXG131380 EHC131256:EHC131380 EQY131256:EQY131380 FAU131256:FAU131380 FKQ131256:FKQ131380 FUM131256:FUM131380 GEI131256:GEI131380 GOE131256:GOE131380 GYA131256:GYA131380 HHW131256:HHW131380 HRS131256:HRS131380 IBO131256:IBO131380 ILK131256:ILK131380 IVG131256:IVG131380 JFC131256:JFC131380 JOY131256:JOY131380 JYU131256:JYU131380 KIQ131256:KIQ131380 KSM131256:KSM131380 LCI131256:LCI131380 LME131256:LME131380 LWA131256:LWA131380 MFW131256:MFW131380 MPS131256:MPS131380 MZO131256:MZO131380 NJK131256:NJK131380 NTG131256:NTG131380 ODC131256:ODC131380 OMY131256:OMY131380 OWU131256:OWU131380 PGQ131256:PGQ131380 PQM131256:PQM131380 QAI131256:QAI131380 QKE131256:QKE131380 QUA131256:QUA131380 RDW131256:RDW131380 RNS131256:RNS131380 RXO131256:RXO131380 SHK131256:SHK131380 SRG131256:SRG131380 TBC131256:TBC131380 TKY131256:TKY131380 TUU131256:TUU131380 UEQ131256:UEQ131380 UOM131256:UOM131380 UYI131256:UYI131380 VIE131256:VIE131380 VSA131256:VSA131380 WBW131256:WBW131380 WLS131256:WLS131380 WVO131256:WVO131380 G196792:G196916 JC196792:JC196916 SY196792:SY196916 ACU196792:ACU196916 AMQ196792:AMQ196916 AWM196792:AWM196916 BGI196792:BGI196916 BQE196792:BQE196916 CAA196792:CAA196916 CJW196792:CJW196916 CTS196792:CTS196916 DDO196792:DDO196916 DNK196792:DNK196916 DXG196792:DXG196916 EHC196792:EHC196916 EQY196792:EQY196916 FAU196792:FAU196916 FKQ196792:FKQ196916 FUM196792:FUM196916 GEI196792:GEI196916 GOE196792:GOE196916 GYA196792:GYA196916 HHW196792:HHW196916 HRS196792:HRS196916 IBO196792:IBO196916 ILK196792:ILK196916 IVG196792:IVG196916 JFC196792:JFC196916 JOY196792:JOY196916 JYU196792:JYU196916 KIQ196792:KIQ196916 KSM196792:KSM196916 LCI196792:LCI196916 LME196792:LME196916 LWA196792:LWA196916 MFW196792:MFW196916 MPS196792:MPS196916 MZO196792:MZO196916 NJK196792:NJK196916 NTG196792:NTG196916 ODC196792:ODC196916 OMY196792:OMY196916 OWU196792:OWU196916 PGQ196792:PGQ196916 PQM196792:PQM196916 QAI196792:QAI196916 QKE196792:QKE196916 QUA196792:QUA196916 RDW196792:RDW196916 RNS196792:RNS196916 RXO196792:RXO196916 SHK196792:SHK196916 SRG196792:SRG196916 TBC196792:TBC196916 TKY196792:TKY196916 TUU196792:TUU196916 UEQ196792:UEQ196916 UOM196792:UOM196916 UYI196792:UYI196916 VIE196792:VIE196916 VSA196792:VSA196916 WBW196792:WBW196916 WLS196792:WLS196916 WVO196792:WVO196916 G262328:G262452 JC262328:JC262452 SY262328:SY262452 ACU262328:ACU262452 AMQ262328:AMQ262452 AWM262328:AWM262452 BGI262328:BGI262452 BQE262328:BQE262452 CAA262328:CAA262452 CJW262328:CJW262452 CTS262328:CTS262452 DDO262328:DDO262452 DNK262328:DNK262452 DXG262328:DXG262452 EHC262328:EHC262452 EQY262328:EQY262452 FAU262328:FAU262452 FKQ262328:FKQ262452 FUM262328:FUM262452 GEI262328:GEI262452 GOE262328:GOE262452 GYA262328:GYA262452 HHW262328:HHW262452 HRS262328:HRS262452 IBO262328:IBO262452 ILK262328:ILK262452 IVG262328:IVG262452 JFC262328:JFC262452 JOY262328:JOY262452 JYU262328:JYU262452 KIQ262328:KIQ262452 KSM262328:KSM262452 LCI262328:LCI262452 LME262328:LME262452 LWA262328:LWA262452 MFW262328:MFW262452 MPS262328:MPS262452 MZO262328:MZO262452 NJK262328:NJK262452 NTG262328:NTG262452 ODC262328:ODC262452 OMY262328:OMY262452 OWU262328:OWU262452 PGQ262328:PGQ262452 PQM262328:PQM262452 QAI262328:QAI262452 QKE262328:QKE262452 QUA262328:QUA262452 RDW262328:RDW262452 RNS262328:RNS262452 RXO262328:RXO262452 SHK262328:SHK262452 SRG262328:SRG262452 TBC262328:TBC262452 TKY262328:TKY262452 TUU262328:TUU262452 UEQ262328:UEQ262452 UOM262328:UOM262452 UYI262328:UYI262452 VIE262328:VIE262452 VSA262328:VSA262452 WBW262328:WBW262452 WLS262328:WLS262452 WVO262328:WVO262452 G327864:G327988 JC327864:JC327988 SY327864:SY327988 ACU327864:ACU327988 AMQ327864:AMQ327988 AWM327864:AWM327988 BGI327864:BGI327988 BQE327864:BQE327988 CAA327864:CAA327988 CJW327864:CJW327988 CTS327864:CTS327988 DDO327864:DDO327988 DNK327864:DNK327988 DXG327864:DXG327988 EHC327864:EHC327988 EQY327864:EQY327988 FAU327864:FAU327988 FKQ327864:FKQ327988 FUM327864:FUM327988 GEI327864:GEI327988 GOE327864:GOE327988 GYA327864:GYA327988 HHW327864:HHW327988 HRS327864:HRS327988 IBO327864:IBO327988 ILK327864:ILK327988 IVG327864:IVG327988 JFC327864:JFC327988 JOY327864:JOY327988 JYU327864:JYU327988 KIQ327864:KIQ327988 KSM327864:KSM327988 LCI327864:LCI327988 LME327864:LME327988 LWA327864:LWA327988 MFW327864:MFW327988 MPS327864:MPS327988 MZO327864:MZO327988 NJK327864:NJK327988 NTG327864:NTG327988 ODC327864:ODC327988 OMY327864:OMY327988 OWU327864:OWU327988 PGQ327864:PGQ327988 PQM327864:PQM327988 QAI327864:QAI327988 QKE327864:QKE327988 QUA327864:QUA327988 RDW327864:RDW327988 RNS327864:RNS327988 RXO327864:RXO327988 SHK327864:SHK327988 SRG327864:SRG327988 TBC327864:TBC327988 TKY327864:TKY327988 TUU327864:TUU327988 UEQ327864:UEQ327988 UOM327864:UOM327988 UYI327864:UYI327988 VIE327864:VIE327988 VSA327864:VSA327988 WBW327864:WBW327988 WLS327864:WLS327988 WVO327864:WVO327988 G393400:G393524 JC393400:JC393524 SY393400:SY393524 ACU393400:ACU393524 AMQ393400:AMQ393524 AWM393400:AWM393524 BGI393400:BGI393524 BQE393400:BQE393524 CAA393400:CAA393524 CJW393400:CJW393524 CTS393400:CTS393524 DDO393400:DDO393524 DNK393400:DNK393524 DXG393400:DXG393524 EHC393400:EHC393524 EQY393400:EQY393524 FAU393400:FAU393524 FKQ393400:FKQ393524 FUM393400:FUM393524 GEI393400:GEI393524 GOE393400:GOE393524 GYA393400:GYA393524 HHW393400:HHW393524 HRS393400:HRS393524 IBO393400:IBO393524 ILK393400:ILK393524 IVG393400:IVG393524 JFC393400:JFC393524 JOY393400:JOY393524 JYU393400:JYU393524 KIQ393400:KIQ393524 KSM393400:KSM393524 LCI393400:LCI393524 LME393400:LME393524 LWA393400:LWA393524 MFW393400:MFW393524 MPS393400:MPS393524 MZO393400:MZO393524 NJK393400:NJK393524 NTG393400:NTG393524 ODC393400:ODC393524 OMY393400:OMY393524 OWU393400:OWU393524 PGQ393400:PGQ393524 PQM393400:PQM393524 QAI393400:QAI393524 QKE393400:QKE393524 QUA393400:QUA393524 RDW393400:RDW393524 RNS393400:RNS393524 RXO393400:RXO393524 SHK393400:SHK393524 SRG393400:SRG393524 TBC393400:TBC393524 TKY393400:TKY393524 TUU393400:TUU393524 UEQ393400:UEQ393524 UOM393400:UOM393524 UYI393400:UYI393524 VIE393400:VIE393524 VSA393400:VSA393524 WBW393400:WBW393524 WLS393400:WLS393524 WVO393400:WVO393524 G458936:G459060 JC458936:JC459060 SY458936:SY459060 ACU458936:ACU459060 AMQ458936:AMQ459060 AWM458936:AWM459060 BGI458936:BGI459060 BQE458936:BQE459060 CAA458936:CAA459060 CJW458936:CJW459060 CTS458936:CTS459060 DDO458936:DDO459060 DNK458936:DNK459060 DXG458936:DXG459060 EHC458936:EHC459060 EQY458936:EQY459060 FAU458936:FAU459060 FKQ458936:FKQ459060 FUM458936:FUM459060 GEI458936:GEI459060 GOE458936:GOE459060 GYA458936:GYA459060 HHW458936:HHW459060 HRS458936:HRS459060 IBO458936:IBO459060 ILK458936:ILK459060 IVG458936:IVG459060 JFC458936:JFC459060 JOY458936:JOY459060 JYU458936:JYU459060 KIQ458936:KIQ459060 KSM458936:KSM459060 LCI458936:LCI459060 LME458936:LME459060 LWA458936:LWA459060 MFW458936:MFW459060 MPS458936:MPS459060 MZO458936:MZO459060 NJK458936:NJK459060 NTG458936:NTG459060 ODC458936:ODC459060 OMY458936:OMY459060 OWU458936:OWU459060 PGQ458936:PGQ459060 PQM458936:PQM459060 QAI458936:QAI459060 QKE458936:QKE459060 QUA458936:QUA459060 RDW458936:RDW459060 RNS458936:RNS459060 RXO458936:RXO459060 SHK458936:SHK459060 SRG458936:SRG459060 TBC458936:TBC459060 TKY458936:TKY459060 TUU458936:TUU459060 UEQ458936:UEQ459060 UOM458936:UOM459060 UYI458936:UYI459060 VIE458936:VIE459060 VSA458936:VSA459060 WBW458936:WBW459060 WLS458936:WLS459060 WVO458936:WVO459060 G524472:G524596 JC524472:JC524596 SY524472:SY524596 ACU524472:ACU524596 AMQ524472:AMQ524596 AWM524472:AWM524596 BGI524472:BGI524596 BQE524472:BQE524596 CAA524472:CAA524596 CJW524472:CJW524596 CTS524472:CTS524596 DDO524472:DDO524596 DNK524472:DNK524596 DXG524472:DXG524596 EHC524472:EHC524596 EQY524472:EQY524596 FAU524472:FAU524596 FKQ524472:FKQ524596 FUM524472:FUM524596 GEI524472:GEI524596 GOE524472:GOE524596 GYA524472:GYA524596 HHW524472:HHW524596 HRS524472:HRS524596 IBO524472:IBO524596 ILK524472:ILK524596 IVG524472:IVG524596 JFC524472:JFC524596 JOY524472:JOY524596 JYU524472:JYU524596 KIQ524472:KIQ524596 KSM524472:KSM524596 LCI524472:LCI524596 LME524472:LME524596 LWA524472:LWA524596 MFW524472:MFW524596 MPS524472:MPS524596 MZO524472:MZO524596 NJK524472:NJK524596 NTG524472:NTG524596 ODC524472:ODC524596 OMY524472:OMY524596 OWU524472:OWU524596 PGQ524472:PGQ524596 PQM524472:PQM524596 QAI524472:QAI524596 QKE524472:QKE524596 QUA524472:QUA524596 RDW524472:RDW524596 RNS524472:RNS524596 RXO524472:RXO524596 SHK524472:SHK524596 SRG524472:SRG524596 TBC524472:TBC524596 TKY524472:TKY524596 TUU524472:TUU524596 UEQ524472:UEQ524596 UOM524472:UOM524596 UYI524472:UYI524596 VIE524472:VIE524596 VSA524472:VSA524596 WBW524472:WBW524596 WLS524472:WLS524596 WVO524472:WVO524596 G590008:G590132 JC590008:JC590132 SY590008:SY590132 ACU590008:ACU590132 AMQ590008:AMQ590132 AWM590008:AWM590132 BGI590008:BGI590132 BQE590008:BQE590132 CAA590008:CAA590132 CJW590008:CJW590132 CTS590008:CTS590132 DDO590008:DDO590132 DNK590008:DNK590132 DXG590008:DXG590132 EHC590008:EHC590132 EQY590008:EQY590132 FAU590008:FAU590132 FKQ590008:FKQ590132 FUM590008:FUM590132 GEI590008:GEI590132 GOE590008:GOE590132 GYA590008:GYA590132 HHW590008:HHW590132 HRS590008:HRS590132 IBO590008:IBO590132 ILK590008:ILK590132 IVG590008:IVG590132 JFC590008:JFC590132 JOY590008:JOY590132 JYU590008:JYU590132 KIQ590008:KIQ590132 KSM590008:KSM590132 LCI590008:LCI590132 LME590008:LME590132 LWA590008:LWA590132 MFW590008:MFW590132 MPS590008:MPS590132 MZO590008:MZO590132 NJK590008:NJK590132 NTG590008:NTG590132 ODC590008:ODC590132 OMY590008:OMY590132 OWU590008:OWU590132 PGQ590008:PGQ590132 PQM590008:PQM590132 QAI590008:QAI590132 QKE590008:QKE590132 QUA590008:QUA590132 RDW590008:RDW590132 RNS590008:RNS590132 RXO590008:RXO590132 SHK590008:SHK590132 SRG590008:SRG590132 TBC590008:TBC590132 TKY590008:TKY590132 TUU590008:TUU590132 UEQ590008:UEQ590132 UOM590008:UOM590132 UYI590008:UYI590132 VIE590008:VIE590132 VSA590008:VSA590132 WBW590008:WBW590132 WLS590008:WLS590132 WVO590008:WVO590132 G655544:G655668 JC655544:JC655668 SY655544:SY655668 ACU655544:ACU655668 AMQ655544:AMQ655668 AWM655544:AWM655668 BGI655544:BGI655668 BQE655544:BQE655668 CAA655544:CAA655668 CJW655544:CJW655668 CTS655544:CTS655668 DDO655544:DDO655668 DNK655544:DNK655668 DXG655544:DXG655668 EHC655544:EHC655668 EQY655544:EQY655668 FAU655544:FAU655668 FKQ655544:FKQ655668 FUM655544:FUM655668 GEI655544:GEI655668 GOE655544:GOE655668 GYA655544:GYA655668 HHW655544:HHW655668 HRS655544:HRS655668 IBO655544:IBO655668 ILK655544:ILK655668 IVG655544:IVG655668 JFC655544:JFC655668 JOY655544:JOY655668 JYU655544:JYU655668 KIQ655544:KIQ655668 KSM655544:KSM655668 LCI655544:LCI655668 LME655544:LME655668 LWA655544:LWA655668 MFW655544:MFW655668 MPS655544:MPS655668 MZO655544:MZO655668 NJK655544:NJK655668 NTG655544:NTG655668 ODC655544:ODC655668 OMY655544:OMY655668 OWU655544:OWU655668 PGQ655544:PGQ655668 PQM655544:PQM655668 QAI655544:QAI655668 QKE655544:QKE655668 QUA655544:QUA655668 RDW655544:RDW655668 RNS655544:RNS655668 RXO655544:RXO655668 SHK655544:SHK655668 SRG655544:SRG655668 TBC655544:TBC655668 TKY655544:TKY655668 TUU655544:TUU655668 UEQ655544:UEQ655668 UOM655544:UOM655668 UYI655544:UYI655668 VIE655544:VIE655668 VSA655544:VSA655668 WBW655544:WBW655668 WLS655544:WLS655668 WVO655544:WVO655668 G721080:G721204 JC721080:JC721204 SY721080:SY721204 ACU721080:ACU721204 AMQ721080:AMQ721204 AWM721080:AWM721204 BGI721080:BGI721204 BQE721080:BQE721204 CAA721080:CAA721204 CJW721080:CJW721204 CTS721080:CTS721204 DDO721080:DDO721204 DNK721080:DNK721204 DXG721080:DXG721204 EHC721080:EHC721204 EQY721080:EQY721204 FAU721080:FAU721204 FKQ721080:FKQ721204 FUM721080:FUM721204 GEI721080:GEI721204 GOE721080:GOE721204 GYA721080:GYA721204 HHW721080:HHW721204 HRS721080:HRS721204 IBO721080:IBO721204 ILK721080:ILK721204 IVG721080:IVG721204 JFC721080:JFC721204 JOY721080:JOY721204 JYU721080:JYU721204 KIQ721080:KIQ721204 KSM721080:KSM721204 LCI721080:LCI721204 LME721080:LME721204 LWA721080:LWA721204 MFW721080:MFW721204 MPS721080:MPS721204 MZO721080:MZO721204 NJK721080:NJK721204 NTG721080:NTG721204 ODC721080:ODC721204 OMY721080:OMY721204 OWU721080:OWU721204 PGQ721080:PGQ721204 PQM721080:PQM721204 QAI721080:QAI721204 QKE721080:QKE721204 QUA721080:QUA721204 RDW721080:RDW721204 RNS721080:RNS721204 RXO721080:RXO721204 SHK721080:SHK721204 SRG721080:SRG721204 TBC721080:TBC721204 TKY721080:TKY721204 TUU721080:TUU721204 UEQ721080:UEQ721204 UOM721080:UOM721204 UYI721080:UYI721204 VIE721080:VIE721204 VSA721080:VSA721204 WBW721080:WBW721204 WLS721080:WLS721204 WVO721080:WVO721204 G786616:G786740 JC786616:JC786740 SY786616:SY786740 ACU786616:ACU786740 AMQ786616:AMQ786740 AWM786616:AWM786740 BGI786616:BGI786740 BQE786616:BQE786740 CAA786616:CAA786740 CJW786616:CJW786740 CTS786616:CTS786740 DDO786616:DDO786740 DNK786616:DNK786740 DXG786616:DXG786740 EHC786616:EHC786740 EQY786616:EQY786740 FAU786616:FAU786740 FKQ786616:FKQ786740 FUM786616:FUM786740 GEI786616:GEI786740 GOE786616:GOE786740 GYA786616:GYA786740 HHW786616:HHW786740 HRS786616:HRS786740 IBO786616:IBO786740 ILK786616:ILK786740 IVG786616:IVG786740 JFC786616:JFC786740 JOY786616:JOY786740 JYU786616:JYU786740 KIQ786616:KIQ786740 KSM786616:KSM786740 LCI786616:LCI786740 LME786616:LME786740 LWA786616:LWA786740 MFW786616:MFW786740 MPS786616:MPS786740 MZO786616:MZO786740 NJK786616:NJK786740 NTG786616:NTG786740 ODC786616:ODC786740 OMY786616:OMY786740 OWU786616:OWU786740 PGQ786616:PGQ786740 PQM786616:PQM786740 QAI786616:QAI786740 QKE786616:QKE786740 QUA786616:QUA786740 RDW786616:RDW786740 RNS786616:RNS786740 RXO786616:RXO786740 SHK786616:SHK786740 SRG786616:SRG786740 TBC786616:TBC786740 TKY786616:TKY786740 TUU786616:TUU786740 UEQ786616:UEQ786740 UOM786616:UOM786740 UYI786616:UYI786740 VIE786616:VIE786740 VSA786616:VSA786740 WBW786616:WBW786740 WLS786616:WLS786740 WVO786616:WVO786740 G852152:G852276 JC852152:JC852276 SY852152:SY852276 ACU852152:ACU852276 AMQ852152:AMQ852276 AWM852152:AWM852276 BGI852152:BGI852276 BQE852152:BQE852276 CAA852152:CAA852276 CJW852152:CJW852276 CTS852152:CTS852276 DDO852152:DDO852276 DNK852152:DNK852276 DXG852152:DXG852276 EHC852152:EHC852276 EQY852152:EQY852276 FAU852152:FAU852276 FKQ852152:FKQ852276 FUM852152:FUM852276 GEI852152:GEI852276 GOE852152:GOE852276 GYA852152:GYA852276 HHW852152:HHW852276 HRS852152:HRS852276 IBO852152:IBO852276 ILK852152:ILK852276 IVG852152:IVG852276 JFC852152:JFC852276 JOY852152:JOY852276 JYU852152:JYU852276 KIQ852152:KIQ852276 KSM852152:KSM852276 LCI852152:LCI852276 LME852152:LME852276 LWA852152:LWA852276 MFW852152:MFW852276 MPS852152:MPS852276 MZO852152:MZO852276 NJK852152:NJK852276 NTG852152:NTG852276 ODC852152:ODC852276 OMY852152:OMY852276 OWU852152:OWU852276 PGQ852152:PGQ852276 PQM852152:PQM852276 QAI852152:QAI852276 QKE852152:QKE852276 QUA852152:QUA852276 RDW852152:RDW852276 RNS852152:RNS852276 RXO852152:RXO852276 SHK852152:SHK852276 SRG852152:SRG852276 TBC852152:TBC852276 TKY852152:TKY852276 TUU852152:TUU852276 UEQ852152:UEQ852276 UOM852152:UOM852276 UYI852152:UYI852276 VIE852152:VIE852276 VSA852152:VSA852276 WBW852152:WBW852276 WLS852152:WLS852276 WVO852152:WVO852276 G917688:G917812 JC917688:JC917812 SY917688:SY917812 ACU917688:ACU917812 AMQ917688:AMQ917812 AWM917688:AWM917812 BGI917688:BGI917812 BQE917688:BQE917812 CAA917688:CAA917812 CJW917688:CJW917812 CTS917688:CTS917812 DDO917688:DDO917812 DNK917688:DNK917812 DXG917688:DXG917812 EHC917688:EHC917812 EQY917688:EQY917812 FAU917688:FAU917812 FKQ917688:FKQ917812 FUM917688:FUM917812 GEI917688:GEI917812 GOE917688:GOE917812 GYA917688:GYA917812 HHW917688:HHW917812 HRS917688:HRS917812 IBO917688:IBO917812 ILK917688:ILK917812 IVG917688:IVG917812 JFC917688:JFC917812 JOY917688:JOY917812 JYU917688:JYU917812 KIQ917688:KIQ917812 KSM917688:KSM917812 LCI917688:LCI917812 LME917688:LME917812 LWA917688:LWA917812 MFW917688:MFW917812 MPS917688:MPS917812 MZO917688:MZO917812 NJK917688:NJK917812 NTG917688:NTG917812 ODC917688:ODC917812 OMY917688:OMY917812 OWU917688:OWU917812 PGQ917688:PGQ917812 PQM917688:PQM917812 QAI917688:QAI917812 QKE917688:QKE917812 QUA917688:QUA917812 RDW917688:RDW917812 RNS917688:RNS917812 RXO917688:RXO917812 SHK917688:SHK917812 SRG917688:SRG917812 TBC917688:TBC917812 TKY917688:TKY917812 TUU917688:TUU917812 UEQ917688:UEQ917812 UOM917688:UOM917812 UYI917688:UYI917812 VIE917688:VIE917812 VSA917688:VSA917812 WBW917688:WBW917812 WLS917688:WLS917812 WVO917688:WVO917812 G983224:G983348 JC983224:JC983348 SY983224:SY983348 ACU983224:ACU983348 AMQ983224:AMQ983348 AWM983224:AWM983348 BGI983224:BGI983348 BQE983224:BQE983348 CAA983224:CAA983348 CJW983224:CJW983348 CTS983224:CTS983348 DDO983224:DDO983348 DNK983224:DNK983348 DXG983224:DXG983348 EHC983224:EHC983348 EQY983224:EQY983348 FAU983224:FAU983348 FKQ983224:FKQ983348 FUM983224:FUM983348 GEI983224:GEI983348 GOE983224:GOE983348 GYA983224:GYA983348 HHW983224:HHW983348 HRS983224:HRS983348 IBO983224:IBO983348 ILK983224:ILK983348 IVG983224:IVG983348 JFC983224:JFC983348 JOY983224:JOY983348 JYU983224:JYU983348 KIQ983224:KIQ983348 KSM983224:KSM983348 LCI983224:LCI983348 LME983224:LME983348 LWA983224:LWA983348 MFW983224:MFW983348 MPS983224:MPS983348 MZO983224:MZO983348 NJK983224:NJK983348 NTG983224:NTG983348 ODC983224:ODC983348 OMY983224:OMY983348 OWU983224:OWU983348 PGQ983224:PGQ983348 PQM983224:PQM983348 QAI983224:QAI983348 QKE983224:QKE983348 QUA983224:QUA983348 RDW983224:RDW983348 RNS983224:RNS983348 RXO983224:RXO983348 SHK983224:SHK983348 SRG983224:SRG983348 TBC983224:TBC983348 TKY983224:TKY983348 TUU983224:TUU983348 UEQ983224:UEQ983348 UOM983224:UOM983348 UYI983224:UYI983348 VIE983224:VIE983348 VSA983224:VSA983348 WBW983224:WBW983348" xr:uid="{A52146EA-88B7-4200-8DD7-62B5F3A62F99}">
      <formula1>"Uniform, Clothing"</formula1>
    </dataValidation>
    <dataValidation type="list" allowBlank="1" showInputMessage="1" showErrorMessage="1" sqref="D310 IZ310 SV310 ACR310 AMN310 AWJ310 BGF310 BQB310 BZX310 CJT310 CTP310 DDL310 DNH310 DXD310 EGZ310 EQV310 FAR310 FKN310 FUJ310 GEF310 GOB310 GXX310 HHT310 HRP310 IBL310 ILH310 IVD310 JEZ310 JOV310 JYR310 KIN310 KSJ310 LCF310 LMB310 LVX310 MFT310 MPP310 MZL310 NJH310 NTD310 OCZ310 OMV310 OWR310 PGN310 PQJ310 QAF310 QKB310 QTX310 RDT310 RNP310 RXL310 SHH310 SRD310 TAZ310 TKV310 TUR310 UEN310 UOJ310 UYF310 VIB310 VRX310 WBT310 WLP310 WVL310 D65846 IZ65846 SV65846 ACR65846 AMN65846 AWJ65846 BGF65846 BQB65846 BZX65846 CJT65846 CTP65846 DDL65846 DNH65846 DXD65846 EGZ65846 EQV65846 FAR65846 FKN65846 FUJ65846 GEF65846 GOB65846 GXX65846 HHT65846 HRP65846 IBL65846 ILH65846 IVD65846 JEZ65846 JOV65846 JYR65846 KIN65846 KSJ65846 LCF65846 LMB65846 LVX65846 MFT65846 MPP65846 MZL65846 NJH65846 NTD65846 OCZ65846 OMV65846 OWR65846 PGN65846 PQJ65846 QAF65846 QKB65846 QTX65846 RDT65846 RNP65846 RXL65846 SHH65846 SRD65846 TAZ65846 TKV65846 TUR65846 UEN65846 UOJ65846 UYF65846 VIB65846 VRX65846 WBT65846 WLP65846 WVL65846 D131382 IZ131382 SV131382 ACR131382 AMN131382 AWJ131382 BGF131382 BQB131382 BZX131382 CJT131382 CTP131382 DDL131382 DNH131382 DXD131382 EGZ131382 EQV131382 FAR131382 FKN131382 FUJ131382 GEF131382 GOB131382 GXX131382 HHT131382 HRP131382 IBL131382 ILH131382 IVD131382 JEZ131382 JOV131382 JYR131382 KIN131382 KSJ131382 LCF131382 LMB131382 LVX131382 MFT131382 MPP131382 MZL131382 NJH131382 NTD131382 OCZ131382 OMV131382 OWR131382 PGN131382 PQJ131382 QAF131382 QKB131382 QTX131382 RDT131382 RNP131382 RXL131382 SHH131382 SRD131382 TAZ131382 TKV131382 TUR131382 UEN131382 UOJ131382 UYF131382 VIB131382 VRX131382 WBT131382 WLP131382 WVL131382 D196918 IZ196918 SV196918 ACR196918 AMN196918 AWJ196918 BGF196918 BQB196918 BZX196918 CJT196918 CTP196918 DDL196918 DNH196918 DXD196918 EGZ196918 EQV196918 FAR196918 FKN196918 FUJ196918 GEF196918 GOB196918 GXX196918 HHT196918 HRP196918 IBL196918 ILH196918 IVD196918 JEZ196918 JOV196918 JYR196918 KIN196918 KSJ196918 LCF196918 LMB196918 LVX196918 MFT196918 MPP196918 MZL196918 NJH196918 NTD196918 OCZ196918 OMV196918 OWR196918 PGN196918 PQJ196918 QAF196918 QKB196918 QTX196918 RDT196918 RNP196918 RXL196918 SHH196918 SRD196918 TAZ196918 TKV196918 TUR196918 UEN196918 UOJ196918 UYF196918 VIB196918 VRX196918 WBT196918 WLP196918 WVL196918 D262454 IZ262454 SV262454 ACR262454 AMN262454 AWJ262454 BGF262454 BQB262454 BZX262454 CJT262454 CTP262454 DDL262454 DNH262454 DXD262454 EGZ262454 EQV262454 FAR262454 FKN262454 FUJ262454 GEF262454 GOB262454 GXX262454 HHT262454 HRP262454 IBL262454 ILH262454 IVD262454 JEZ262454 JOV262454 JYR262454 KIN262454 KSJ262454 LCF262454 LMB262454 LVX262454 MFT262454 MPP262454 MZL262454 NJH262454 NTD262454 OCZ262454 OMV262454 OWR262454 PGN262454 PQJ262454 QAF262454 QKB262454 QTX262454 RDT262454 RNP262454 RXL262454 SHH262454 SRD262454 TAZ262454 TKV262454 TUR262454 UEN262454 UOJ262454 UYF262454 VIB262454 VRX262454 WBT262454 WLP262454 WVL262454 D327990 IZ327990 SV327990 ACR327990 AMN327990 AWJ327990 BGF327990 BQB327990 BZX327990 CJT327990 CTP327990 DDL327990 DNH327990 DXD327990 EGZ327990 EQV327990 FAR327990 FKN327990 FUJ327990 GEF327990 GOB327990 GXX327990 HHT327990 HRP327990 IBL327990 ILH327990 IVD327990 JEZ327990 JOV327990 JYR327990 KIN327990 KSJ327990 LCF327990 LMB327990 LVX327990 MFT327990 MPP327990 MZL327990 NJH327990 NTD327990 OCZ327990 OMV327990 OWR327990 PGN327990 PQJ327990 QAF327990 QKB327990 QTX327990 RDT327990 RNP327990 RXL327990 SHH327990 SRD327990 TAZ327990 TKV327990 TUR327990 UEN327990 UOJ327990 UYF327990 VIB327990 VRX327990 WBT327990 WLP327990 WVL327990 D393526 IZ393526 SV393526 ACR393526 AMN393526 AWJ393526 BGF393526 BQB393526 BZX393526 CJT393526 CTP393526 DDL393526 DNH393526 DXD393526 EGZ393526 EQV393526 FAR393526 FKN393526 FUJ393526 GEF393526 GOB393526 GXX393526 HHT393526 HRP393526 IBL393526 ILH393526 IVD393526 JEZ393526 JOV393526 JYR393526 KIN393526 KSJ393526 LCF393526 LMB393526 LVX393526 MFT393526 MPP393526 MZL393526 NJH393526 NTD393526 OCZ393526 OMV393526 OWR393526 PGN393526 PQJ393526 QAF393526 QKB393526 QTX393526 RDT393526 RNP393526 RXL393526 SHH393526 SRD393526 TAZ393526 TKV393526 TUR393526 UEN393526 UOJ393526 UYF393526 VIB393526 VRX393526 WBT393526 WLP393526 WVL393526 D459062 IZ459062 SV459062 ACR459062 AMN459062 AWJ459062 BGF459062 BQB459062 BZX459062 CJT459062 CTP459062 DDL459062 DNH459062 DXD459062 EGZ459062 EQV459062 FAR459062 FKN459062 FUJ459062 GEF459062 GOB459062 GXX459062 HHT459062 HRP459062 IBL459062 ILH459062 IVD459062 JEZ459062 JOV459062 JYR459062 KIN459062 KSJ459062 LCF459062 LMB459062 LVX459062 MFT459062 MPP459062 MZL459062 NJH459062 NTD459062 OCZ459062 OMV459062 OWR459062 PGN459062 PQJ459062 QAF459062 QKB459062 QTX459062 RDT459062 RNP459062 RXL459062 SHH459062 SRD459062 TAZ459062 TKV459062 TUR459062 UEN459062 UOJ459062 UYF459062 VIB459062 VRX459062 WBT459062 WLP459062 WVL459062 D524598 IZ524598 SV524598 ACR524598 AMN524598 AWJ524598 BGF524598 BQB524598 BZX524598 CJT524598 CTP524598 DDL524598 DNH524598 DXD524598 EGZ524598 EQV524598 FAR524598 FKN524598 FUJ524598 GEF524598 GOB524598 GXX524598 HHT524598 HRP524598 IBL524598 ILH524598 IVD524598 JEZ524598 JOV524598 JYR524598 KIN524598 KSJ524598 LCF524598 LMB524598 LVX524598 MFT524598 MPP524598 MZL524598 NJH524598 NTD524598 OCZ524598 OMV524598 OWR524598 PGN524598 PQJ524598 QAF524598 QKB524598 QTX524598 RDT524598 RNP524598 RXL524598 SHH524598 SRD524598 TAZ524598 TKV524598 TUR524598 UEN524598 UOJ524598 UYF524598 VIB524598 VRX524598 WBT524598 WLP524598 WVL524598 D590134 IZ590134 SV590134 ACR590134 AMN590134 AWJ590134 BGF590134 BQB590134 BZX590134 CJT590134 CTP590134 DDL590134 DNH590134 DXD590134 EGZ590134 EQV590134 FAR590134 FKN590134 FUJ590134 GEF590134 GOB590134 GXX590134 HHT590134 HRP590134 IBL590134 ILH590134 IVD590134 JEZ590134 JOV590134 JYR590134 KIN590134 KSJ590134 LCF590134 LMB590134 LVX590134 MFT590134 MPP590134 MZL590134 NJH590134 NTD590134 OCZ590134 OMV590134 OWR590134 PGN590134 PQJ590134 QAF590134 QKB590134 QTX590134 RDT590134 RNP590134 RXL590134 SHH590134 SRD590134 TAZ590134 TKV590134 TUR590134 UEN590134 UOJ590134 UYF590134 VIB590134 VRX590134 WBT590134 WLP590134 WVL590134 D655670 IZ655670 SV655670 ACR655670 AMN655670 AWJ655670 BGF655670 BQB655670 BZX655670 CJT655670 CTP655670 DDL655670 DNH655670 DXD655670 EGZ655670 EQV655670 FAR655670 FKN655670 FUJ655670 GEF655670 GOB655670 GXX655670 HHT655670 HRP655670 IBL655670 ILH655670 IVD655670 JEZ655670 JOV655670 JYR655670 KIN655670 KSJ655670 LCF655670 LMB655670 LVX655670 MFT655670 MPP655670 MZL655670 NJH655670 NTD655670 OCZ655670 OMV655670 OWR655670 PGN655670 PQJ655670 QAF655670 QKB655670 QTX655670 RDT655670 RNP655670 RXL655670 SHH655670 SRD655670 TAZ655670 TKV655670 TUR655670 UEN655670 UOJ655670 UYF655670 VIB655670 VRX655670 WBT655670 WLP655670 WVL655670 D721206 IZ721206 SV721206 ACR721206 AMN721206 AWJ721206 BGF721206 BQB721206 BZX721206 CJT721206 CTP721206 DDL721206 DNH721206 DXD721206 EGZ721206 EQV721206 FAR721206 FKN721206 FUJ721206 GEF721206 GOB721206 GXX721206 HHT721206 HRP721206 IBL721206 ILH721206 IVD721206 JEZ721206 JOV721206 JYR721206 KIN721206 KSJ721206 LCF721206 LMB721206 LVX721206 MFT721206 MPP721206 MZL721206 NJH721206 NTD721206 OCZ721206 OMV721206 OWR721206 PGN721206 PQJ721206 QAF721206 QKB721206 QTX721206 RDT721206 RNP721206 RXL721206 SHH721206 SRD721206 TAZ721206 TKV721206 TUR721206 UEN721206 UOJ721206 UYF721206 VIB721206 VRX721206 WBT721206 WLP721206 WVL721206 D786742 IZ786742 SV786742 ACR786742 AMN786742 AWJ786742 BGF786742 BQB786742 BZX786742 CJT786742 CTP786742 DDL786742 DNH786742 DXD786742 EGZ786742 EQV786742 FAR786742 FKN786742 FUJ786742 GEF786742 GOB786742 GXX786742 HHT786742 HRP786742 IBL786742 ILH786742 IVD786742 JEZ786742 JOV786742 JYR786742 KIN786742 KSJ786742 LCF786742 LMB786742 LVX786742 MFT786742 MPP786742 MZL786742 NJH786742 NTD786742 OCZ786742 OMV786742 OWR786742 PGN786742 PQJ786742 QAF786742 QKB786742 QTX786742 RDT786742 RNP786742 RXL786742 SHH786742 SRD786742 TAZ786742 TKV786742 TUR786742 UEN786742 UOJ786742 UYF786742 VIB786742 VRX786742 WBT786742 WLP786742 WVL786742 D852278 IZ852278 SV852278 ACR852278 AMN852278 AWJ852278 BGF852278 BQB852278 BZX852278 CJT852278 CTP852278 DDL852278 DNH852278 DXD852278 EGZ852278 EQV852278 FAR852278 FKN852278 FUJ852278 GEF852278 GOB852278 GXX852278 HHT852278 HRP852278 IBL852278 ILH852278 IVD852278 JEZ852278 JOV852278 JYR852278 KIN852278 KSJ852278 LCF852278 LMB852278 LVX852278 MFT852278 MPP852278 MZL852278 NJH852278 NTD852278 OCZ852278 OMV852278 OWR852278 PGN852278 PQJ852278 QAF852278 QKB852278 QTX852278 RDT852278 RNP852278 RXL852278 SHH852278 SRD852278 TAZ852278 TKV852278 TUR852278 UEN852278 UOJ852278 UYF852278 VIB852278 VRX852278 WBT852278 WLP852278 WVL852278 D917814 IZ917814 SV917814 ACR917814 AMN917814 AWJ917814 BGF917814 BQB917814 BZX917814 CJT917814 CTP917814 DDL917814 DNH917814 DXD917814 EGZ917814 EQV917814 FAR917814 FKN917814 FUJ917814 GEF917814 GOB917814 GXX917814 HHT917814 HRP917814 IBL917814 ILH917814 IVD917814 JEZ917814 JOV917814 JYR917814 KIN917814 KSJ917814 LCF917814 LMB917814 LVX917814 MFT917814 MPP917814 MZL917814 NJH917814 NTD917814 OCZ917814 OMV917814 OWR917814 PGN917814 PQJ917814 QAF917814 QKB917814 QTX917814 RDT917814 RNP917814 RXL917814 SHH917814 SRD917814 TAZ917814 TKV917814 TUR917814 UEN917814 UOJ917814 UYF917814 VIB917814 VRX917814 WBT917814 WLP917814 WVL917814 D983350 IZ983350 SV983350 ACR983350 AMN983350 AWJ983350 BGF983350 BQB983350 BZX983350 CJT983350 CTP983350 DDL983350 DNH983350 DXD983350 EGZ983350 EQV983350 FAR983350 FKN983350 FUJ983350 GEF983350 GOB983350 GXX983350 HHT983350 HRP983350 IBL983350 ILH983350 IVD983350 JEZ983350 JOV983350 JYR983350 KIN983350 KSJ983350 LCF983350 LMB983350 LVX983350 MFT983350 MPP983350 MZL983350 NJH983350 NTD983350 OCZ983350 OMV983350 OWR983350 PGN983350 PQJ983350 QAF983350 QKB983350 QTX983350 RDT983350 RNP983350 RXL983350 SHH983350 SRD983350 TAZ983350 TKV983350 TUR983350 UEN983350 UOJ983350 UYF983350 VIB983350 VRX983350 WBT983350 WLP983350 WVL983350 WVL983224:WVL983348 IZ8:IZ307 SV8:SV307 ACR8:ACR307 AMN8:AMN307 AWJ8:AWJ307 BGF8:BGF307 BQB8:BQB307 BZX8:BZX307 CJT8:CJT307 CTP8:CTP307 DDL8:DDL307 DNH8:DNH307 DXD8:DXD307 EGZ8:EGZ307 EQV8:EQV307 FAR8:FAR307 FKN8:FKN307 FUJ8:FUJ307 GEF8:GEF307 GOB8:GOB307 GXX8:GXX307 HHT8:HHT307 HRP8:HRP307 IBL8:IBL307 ILH8:ILH307 IVD8:IVD307 JEZ8:JEZ307 JOV8:JOV307 JYR8:JYR307 KIN8:KIN307 KSJ8:KSJ307 LCF8:LCF307 LMB8:LMB307 LVX8:LVX307 MFT8:MFT307 MPP8:MPP307 MZL8:MZL307 NJH8:NJH307 NTD8:NTD307 OCZ8:OCZ307 OMV8:OMV307 OWR8:OWR307 PGN8:PGN307 PQJ8:PQJ307 QAF8:QAF307 QKB8:QKB307 QTX8:QTX307 RDT8:RDT307 RNP8:RNP307 RXL8:RXL307 SHH8:SHH307 SRD8:SRD307 TAZ8:TAZ307 TKV8:TKV307 TUR8:TUR307 UEN8:UEN307 UOJ8:UOJ307 UYF8:UYF307 VIB8:VIB307 VRX8:VRX307 WBT8:WBT307 WLP8:WLP307 WVL8:WVL307 D65720:D65844 IZ65720:IZ65844 SV65720:SV65844 ACR65720:ACR65844 AMN65720:AMN65844 AWJ65720:AWJ65844 BGF65720:BGF65844 BQB65720:BQB65844 BZX65720:BZX65844 CJT65720:CJT65844 CTP65720:CTP65844 DDL65720:DDL65844 DNH65720:DNH65844 DXD65720:DXD65844 EGZ65720:EGZ65844 EQV65720:EQV65844 FAR65720:FAR65844 FKN65720:FKN65844 FUJ65720:FUJ65844 GEF65720:GEF65844 GOB65720:GOB65844 GXX65720:GXX65844 HHT65720:HHT65844 HRP65720:HRP65844 IBL65720:IBL65844 ILH65720:ILH65844 IVD65720:IVD65844 JEZ65720:JEZ65844 JOV65720:JOV65844 JYR65720:JYR65844 KIN65720:KIN65844 KSJ65720:KSJ65844 LCF65720:LCF65844 LMB65720:LMB65844 LVX65720:LVX65844 MFT65720:MFT65844 MPP65720:MPP65844 MZL65720:MZL65844 NJH65720:NJH65844 NTD65720:NTD65844 OCZ65720:OCZ65844 OMV65720:OMV65844 OWR65720:OWR65844 PGN65720:PGN65844 PQJ65720:PQJ65844 QAF65720:QAF65844 QKB65720:QKB65844 QTX65720:QTX65844 RDT65720:RDT65844 RNP65720:RNP65844 RXL65720:RXL65844 SHH65720:SHH65844 SRD65720:SRD65844 TAZ65720:TAZ65844 TKV65720:TKV65844 TUR65720:TUR65844 UEN65720:UEN65844 UOJ65720:UOJ65844 UYF65720:UYF65844 VIB65720:VIB65844 VRX65720:VRX65844 WBT65720:WBT65844 WLP65720:WLP65844 WVL65720:WVL65844 D131256:D131380 IZ131256:IZ131380 SV131256:SV131380 ACR131256:ACR131380 AMN131256:AMN131380 AWJ131256:AWJ131380 BGF131256:BGF131380 BQB131256:BQB131380 BZX131256:BZX131380 CJT131256:CJT131380 CTP131256:CTP131380 DDL131256:DDL131380 DNH131256:DNH131380 DXD131256:DXD131380 EGZ131256:EGZ131380 EQV131256:EQV131380 FAR131256:FAR131380 FKN131256:FKN131380 FUJ131256:FUJ131380 GEF131256:GEF131380 GOB131256:GOB131380 GXX131256:GXX131380 HHT131256:HHT131380 HRP131256:HRP131380 IBL131256:IBL131380 ILH131256:ILH131380 IVD131256:IVD131380 JEZ131256:JEZ131380 JOV131256:JOV131380 JYR131256:JYR131380 KIN131256:KIN131380 KSJ131256:KSJ131380 LCF131256:LCF131380 LMB131256:LMB131380 LVX131256:LVX131380 MFT131256:MFT131380 MPP131256:MPP131380 MZL131256:MZL131380 NJH131256:NJH131380 NTD131256:NTD131380 OCZ131256:OCZ131380 OMV131256:OMV131380 OWR131256:OWR131380 PGN131256:PGN131380 PQJ131256:PQJ131380 QAF131256:QAF131380 QKB131256:QKB131380 QTX131256:QTX131380 RDT131256:RDT131380 RNP131256:RNP131380 RXL131256:RXL131380 SHH131256:SHH131380 SRD131256:SRD131380 TAZ131256:TAZ131380 TKV131256:TKV131380 TUR131256:TUR131380 UEN131256:UEN131380 UOJ131256:UOJ131380 UYF131256:UYF131380 VIB131256:VIB131380 VRX131256:VRX131380 WBT131256:WBT131380 WLP131256:WLP131380 WVL131256:WVL131380 D196792:D196916 IZ196792:IZ196916 SV196792:SV196916 ACR196792:ACR196916 AMN196792:AMN196916 AWJ196792:AWJ196916 BGF196792:BGF196916 BQB196792:BQB196916 BZX196792:BZX196916 CJT196792:CJT196916 CTP196792:CTP196916 DDL196792:DDL196916 DNH196792:DNH196916 DXD196792:DXD196916 EGZ196792:EGZ196916 EQV196792:EQV196916 FAR196792:FAR196916 FKN196792:FKN196916 FUJ196792:FUJ196916 GEF196792:GEF196916 GOB196792:GOB196916 GXX196792:GXX196916 HHT196792:HHT196916 HRP196792:HRP196916 IBL196792:IBL196916 ILH196792:ILH196916 IVD196792:IVD196916 JEZ196792:JEZ196916 JOV196792:JOV196916 JYR196792:JYR196916 KIN196792:KIN196916 KSJ196792:KSJ196916 LCF196792:LCF196916 LMB196792:LMB196916 LVX196792:LVX196916 MFT196792:MFT196916 MPP196792:MPP196916 MZL196792:MZL196916 NJH196792:NJH196916 NTD196792:NTD196916 OCZ196792:OCZ196916 OMV196792:OMV196916 OWR196792:OWR196916 PGN196792:PGN196916 PQJ196792:PQJ196916 QAF196792:QAF196916 QKB196792:QKB196916 QTX196792:QTX196916 RDT196792:RDT196916 RNP196792:RNP196916 RXL196792:RXL196916 SHH196792:SHH196916 SRD196792:SRD196916 TAZ196792:TAZ196916 TKV196792:TKV196916 TUR196792:TUR196916 UEN196792:UEN196916 UOJ196792:UOJ196916 UYF196792:UYF196916 VIB196792:VIB196916 VRX196792:VRX196916 WBT196792:WBT196916 WLP196792:WLP196916 WVL196792:WVL196916 D262328:D262452 IZ262328:IZ262452 SV262328:SV262452 ACR262328:ACR262452 AMN262328:AMN262452 AWJ262328:AWJ262452 BGF262328:BGF262452 BQB262328:BQB262452 BZX262328:BZX262452 CJT262328:CJT262452 CTP262328:CTP262452 DDL262328:DDL262452 DNH262328:DNH262452 DXD262328:DXD262452 EGZ262328:EGZ262452 EQV262328:EQV262452 FAR262328:FAR262452 FKN262328:FKN262452 FUJ262328:FUJ262452 GEF262328:GEF262452 GOB262328:GOB262452 GXX262328:GXX262452 HHT262328:HHT262452 HRP262328:HRP262452 IBL262328:IBL262452 ILH262328:ILH262452 IVD262328:IVD262452 JEZ262328:JEZ262452 JOV262328:JOV262452 JYR262328:JYR262452 KIN262328:KIN262452 KSJ262328:KSJ262452 LCF262328:LCF262452 LMB262328:LMB262452 LVX262328:LVX262452 MFT262328:MFT262452 MPP262328:MPP262452 MZL262328:MZL262452 NJH262328:NJH262452 NTD262328:NTD262452 OCZ262328:OCZ262452 OMV262328:OMV262452 OWR262328:OWR262452 PGN262328:PGN262452 PQJ262328:PQJ262452 QAF262328:QAF262452 QKB262328:QKB262452 QTX262328:QTX262452 RDT262328:RDT262452 RNP262328:RNP262452 RXL262328:RXL262452 SHH262328:SHH262452 SRD262328:SRD262452 TAZ262328:TAZ262452 TKV262328:TKV262452 TUR262328:TUR262452 UEN262328:UEN262452 UOJ262328:UOJ262452 UYF262328:UYF262452 VIB262328:VIB262452 VRX262328:VRX262452 WBT262328:WBT262452 WLP262328:WLP262452 WVL262328:WVL262452 D327864:D327988 IZ327864:IZ327988 SV327864:SV327988 ACR327864:ACR327988 AMN327864:AMN327988 AWJ327864:AWJ327988 BGF327864:BGF327988 BQB327864:BQB327988 BZX327864:BZX327988 CJT327864:CJT327988 CTP327864:CTP327988 DDL327864:DDL327988 DNH327864:DNH327988 DXD327864:DXD327988 EGZ327864:EGZ327988 EQV327864:EQV327988 FAR327864:FAR327988 FKN327864:FKN327988 FUJ327864:FUJ327988 GEF327864:GEF327988 GOB327864:GOB327988 GXX327864:GXX327988 HHT327864:HHT327988 HRP327864:HRP327988 IBL327864:IBL327988 ILH327864:ILH327988 IVD327864:IVD327988 JEZ327864:JEZ327988 JOV327864:JOV327988 JYR327864:JYR327988 KIN327864:KIN327988 KSJ327864:KSJ327988 LCF327864:LCF327988 LMB327864:LMB327988 LVX327864:LVX327988 MFT327864:MFT327988 MPP327864:MPP327988 MZL327864:MZL327988 NJH327864:NJH327988 NTD327864:NTD327988 OCZ327864:OCZ327988 OMV327864:OMV327988 OWR327864:OWR327988 PGN327864:PGN327988 PQJ327864:PQJ327988 QAF327864:QAF327988 QKB327864:QKB327988 QTX327864:QTX327988 RDT327864:RDT327988 RNP327864:RNP327988 RXL327864:RXL327988 SHH327864:SHH327988 SRD327864:SRD327988 TAZ327864:TAZ327988 TKV327864:TKV327988 TUR327864:TUR327988 UEN327864:UEN327988 UOJ327864:UOJ327988 UYF327864:UYF327988 VIB327864:VIB327988 VRX327864:VRX327988 WBT327864:WBT327988 WLP327864:WLP327988 WVL327864:WVL327988 D393400:D393524 IZ393400:IZ393524 SV393400:SV393524 ACR393400:ACR393524 AMN393400:AMN393524 AWJ393400:AWJ393524 BGF393400:BGF393524 BQB393400:BQB393524 BZX393400:BZX393524 CJT393400:CJT393524 CTP393400:CTP393524 DDL393400:DDL393524 DNH393400:DNH393524 DXD393400:DXD393524 EGZ393400:EGZ393524 EQV393400:EQV393524 FAR393400:FAR393524 FKN393400:FKN393524 FUJ393400:FUJ393524 GEF393400:GEF393524 GOB393400:GOB393524 GXX393400:GXX393524 HHT393400:HHT393524 HRP393400:HRP393524 IBL393400:IBL393524 ILH393400:ILH393524 IVD393400:IVD393524 JEZ393400:JEZ393524 JOV393400:JOV393524 JYR393400:JYR393524 KIN393400:KIN393524 KSJ393400:KSJ393524 LCF393400:LCF393524 LMB393400:LMB393524 LVX393400:LVX393524 MFT393400:MFT393524 MPP393400:MPP393524 MZL393400:MZL393524 NJH393400:NJH393524 NTD393400:NTD393524 OCZ393400:OCZ393524 OMV393400:OMV393524 OWR393400:OWR393524 PGN393400:PGN393524 PQJ393400:PQJ393524 QAF393400:QAF393524 QKB393400:QKB393524 QTX393400:QTX393524 RDT393400:RDT393524 RNP393400:RNP393524 RXL393400:RXL393524 SHH393400:SHH393524 SRD393400:SRD393524 TAZ393400:TAZ393524 TKV393400:TKV393524 TUR393400:TUR393524 UEN393400:UEN393524 UOJ393400:UOJ393524 UYF393400:UYF393524 VIB393400:VIB393524 VRX393400:VRX393524 WBT393400:WBT393524 WLP393400:WLP393524 WVL393400:WVL393524 D458936:D459060 IZ458936:IZ459060 SV458936:SV459060 ACR458936:ACR459060 AMN458936:AMN459060 AWJ458936:AWJ459060 BGF458936:BGF459060 BQB458936:BQB459060 BZX458936:BZX459060 CJT458936:CJT459060 CTP458936:CTP459060 DDL458936:DDL459060 DNH458936:DNH459060 DXD458936:DXD459060 EGZ458936:EGZ459060 EQV458936:EQV459060 FAR458936:FAR459060 FKN458936:FKN459060 FUJ458936:FUJ459060 GEF458936:GEF459060 GOB458936:GOB459060 GXX458936:GXX459060 HHT458936:HHT459060 HRP458936:HRP459060 IBL458936:IBL459060 ILH458936:ILH459060 IVD458936:IVD459060 JEZ458936:JEZ459060 JOV458936:JOV459060 JYR458936:JYR459060 KIN458936:KIN459060 KSJ458936:KSJ459060 LCF458936:LCF459060 LMB458936:LMB459060 LVX458936:LVX459060 MFT458936:MFT459060 MPP458936:MPP459060 MZL458936:MZL459060 NJH458936:NJH459060 NTD458936:NTD459060 OCZ458936:OCZ459060 OMV458936:OMV459060 OWR458936:OWR459060 PGN458936:PGN459060 PQJ458936:PQJ459060 QAF458936:QAF459060 QKB458936:QKB459060 QTX458936:QTX459060 RDT458936:RDT459060 RNP458936:RNP459060 RXL458936:RXL459060 SHH458936:SHH459060 SRD458936:SRD459060 TAZ458936:TAZ459060 TKV458936:TKV459060 TUR458936:TUR459060 UEN458936:UEN459060 UOJ458936:UOJ459060 UYF458936:UYF459060 VIB458936:VIB459060 VRX458936:VRX459060 WBT458936:WBT459060 WLP458936:WLP459060 WVL458936:WVL459060 D524472:D524596 IZ524472:IZ524596 SV524472:SV524596 ACR524472:ACR524596 AMN524472:AMN524596 AWJ524472:AWJ524596 BGF524472:BGF524596 BQB524472:BQB524596 BZX524472:BZX524596 CJT524472:CJT524596 CTP524472:CTP524596 DDL524472:DDL524596 DNH524472:DNH524596 DXD524472:DXD524596 EGZ524472:EGZ524596 EQV524472:EQV524596 FAR524472:FAR524596 FKN524472:FKN524596 FUJ524472:FUJ524596 GEF524472:GEF524596 GOB524472:GOB524596 GXX524472:GXX524596 HHT524472:HHT524596 HRP524472:HRP524596 IBL524472:IBL524596 ILH524472:ILH524596 IVD524472:IVD524596 JEZ524472:JEZ524596 JOV524472:JOV524596 JYR524472:JYR524596 KIN524472:KIN524596 KSJ524472:KSJ524596 LCF524472:LCF524596 LMB524472:LMB524596 LVX524472:LVX524596 MFT524472:MFT524596 MPP524472:MPP524596 MZL524472:MZL524596 NJH524472:NJH524596 NTD524472:NTD524596 OCZ524472:OCZ524596 OMV524472:OMV524596 OWR524472:OWR524596 PGN524472:PGN524596 PQJ524472:PQJ524596 QAF524472:QAF524596 QKB524472:QKB524596 QTX524472:QTX524596 RDT524472:RDT524596 RNP524472:RNP524596 RXL524472:RXL524596 SHH524472:SHH524596 SRD524472:SRD524596 TAZ524472:TAZ524596 TKV524472:TKV524596 TUR524472:TUR524596 UEN524472:UEN524596 UOJ524472:UOJ524596 UYF524472:UYF524596 VIB524472:VIB524596 VRX524472:VRX524596 WBT524472:WBT524596 WLP524472:WLP524596 WVL524472:WVL524596 D590008:D590132 IZ590008:IZ590132 SV590008:SV590132 ACR590008:ACR590132 AMN590008:AMN590132 AWJ590008:AWJ590132 BGF590008:BGF590132 BQB590008:BQB590132 BZX590008:BZX590132 CJT590008:CJT590132 CTP590008:CTP590132 DDL590008:DDL590132 DNH590008:DNH590132 DXD590008:DXD590132 EGZ590008:EGZ590132 EQV590008:EQV590132 FAR590008:FAR590132 FKN590008:FKN590132 FUJ590008:FUJ590132 GEF590008:GEF590132 GOB590008:GOB590132 GXX590008:GXX590132 HHT590008:HHT590132 HRP590008:HRP590132 IBL590008:IBL590132 ILH590008:ILH590132 IVD590008:IVD590132 JEZ590008:JEZ590132 JOV590008:JOV590132 JYR590008:JYR590132 KIN590008:KIN590132 KSJ590008:KSJ590132 LCF590008:LCF590132 LMB590008:LMB590132 LVX590008:LVX590132 MFT590008:MFT590132 MPP590008:MPP590132 MZL590008:MZL590132 NJH590008:NJH590132 NTD590008:NTD590132 OCZ590008:OCZ590132 OMV590008:OMV590132 OWR590008:OWR590132 PGN590008:PGN590132 PQJ590008:PQJ590132 QAF590008:QAF590132 QKB590008:QKB590132 QTX590008:QTX590132 RDT590008:RDT590132 RNP590008:RNP590132 RXL590008:RXL590132 SHH590008:SHH590132 SRD590008:SRD590132 TAZ590008:TAZ590132 TKV590008:TKV590132 TUR590008:TUR590132 UEN590008:UEN590132 UOJ590008:UOJ590132 UYF590008:UYF590132 VIB590008:VIB590132 VRX590008:VRX590132 WBT590008:WBT590132 WLP590008:WLP590132 WVL590008:WVL590132 D655544:D655668 IZ655544:IZ655668 SV655544:SV655668 ACR655544:ACR655668 AMN655544:AMN655668 AWJ655544:AWJ655668 BGF655544:BGF655668 BQB655544:BQB655668 BZX655544:BZX655668 CJT655544:CJT655668 CTP655544:CTP655668 DDL655544:DDL655668 DNH655544:DNH655668 DXD655544:DXD655668 EGZ655544:EGZ655668 EQV655544:EQV655668 FAR655544:FAR655668 FKN655544:FKN655668 FUJ655544:FUJ655668 GEF655544:GEF655668 GOB655544:GOB655668 GXX655544:GXX655668 HHT655544:HHT655668 HRP655544:HRP655668 IBL655544:IBL655668 ILH655544:ILH655668 IVD655544:IVD655668 JEZ655544:JEZ655668 JOV655544:JOV655668 JYR655544:JYR655668 KIN655544:KIN655668 KSJ655544:KSJ655668 LCF655544:LCF655668 LMB655544:LMB655668 LVX655544:LVX655668 MFT655544:MFT655668 MPP655544:MPP655668 MZL655544:MZL655668 NJH655544:NJH655668 NTD655544:NTD655668 OCZ655544:OCZ655668 OMV655544:OMV655668 OWR655544:OWR655668 PGN655544:PGN655668 PQJ655544:PQJ655668 QAF655544:QAF655668 QKB655544:QKB655668 QTX655544:QTX655668 RDT655544:RDT655668 RNP655544:RNP655668 RXL655544:RXL655668 SHH655544:SHH655668 SRD655544:SRD655668 TAZ655544:TAZ655668 TKV655544:TKV655668 TUR655544:TUR655668 UEN655544:UEN655668 UOJ655544:UOJ655668 UYF655544:UYF655668 VIB655544:VIB655668 VRX655544:VRX655668 WBT655544:WBT655668 WLP655544:WLP655668 WVL655544:WVL655668 D721080:D721204 IZ721080:IZ721204 SV721080:SV721204 ACR721080:ACR721204 AMN721080:AMN721204 AWJ721080:AWJ721204 BGF721080:BGF721204 BQB721080:BQB721204 BZX721080:BZX721204 CJT721080:CJT721204 CTP721080:CTP721204 DDL721080:DDL721204 DNH721080:DNH721204 DXD721080:DXD721204 EGZ721080:EGZ721204 EQV721080:EQV721204 FAR721080:FAR721204 FKN721080:FKN721204 FUJ721080:FUJ721204 GEF721080:GEF721204 GOB721080:GOB721204 GXX721080:GXX721204 HHT721080:HHT721204 HRP721080:HRP721204 IBL721080:IBL721204 ILH721080:ILH721204 IVD721080:IVD721204 JEZ721080:JEZ721204 JOV721080:JOV721204 JYR721080:JYR721204 KIN721080:KIN721204 KSJ721080:KSJ721204 LCF721080:LCF721204 LMB721080:LMB721204 LVX721080:LVX721204 MFT721080:MFT721204 MPP721080:MPP721204 MZL721080:MZL721204 NJH721080:NJH721204 NTD721080:NTD721204 OCZ721080:OCZ721204 OMV721080:OMV721204 OWR721080:OWR721204 PGN721080:PGN721204 PQJ721080:PQJ721204 QAF721080:QAF721204 QKB721080:QKB721204 QTX721080:QTX721204 RDT721080:RDT721204 RNP721080:RNP721204 RXL721080:RXL721204 SHH721080:SHH721204 SRD721080:SRD721204 TAZ721080:TAZ721204 TKV721080:TKV721204 TUR721080:TUR721204 UEN721080:UEN721204 UOJ721080:UOJ721204 UYF721080:UYF721204 VIB721080:VIB721204 VRX721080:VRX721204 WBT721080:WBT721204 WLP721080:WLP721204 WVL721080:WVL721204 D786616:D786740 IZ786616:IZ786740 SV786616:SV786740 ACR786616:ACR786740 AMN786616:AMN786740 AWJ786616:AWJ786740 BGF786616:BGF786740 BQB786616:BQB786740 BZX786616:BZX786740 CJT786616:CJT786740 CTP786616:CTP786740 DDL786616:DDL786740 DNH786616:DNH786740 DXD786616:DXD786740 EGZ786616:EGZ786740 EQV786616:EQV786740 FAR786616:FAR786740 FKN786616:FKN786740 FUJ786616:FUJ786740 GEF786616:GEF786740 GOB786616:GOB786740 GXX786616:GXX786740 HHT786616:HHT786740 HRP786616:HRP786740 IBL786616:IBL786740 ILH786616:ILH786740 IVD786616:IVD786740 JEZ786616:JEZ786740 JOV786616:JOV786740 JYR786616:JYR786740 KIN786616:KIN786740 KSJ786616:KSJ786740 LCF786616:LCF786740 LMB786616:LMB786740 LVX786616:LVX786740 MFT786616:MFT786740 MPP786616:MPP786740 MZL786616:MZL786740 NJH786616:NJH786740 NTD786616:NTD786740 OCZ786616:OCZ786740 OMV786616:OMV786740 OWR786616:OWR786740 PGN786616:PGN786740 PQJ786616:PQJ786740 QAF786616:QAF786740 QKB786616:QKB786740 QTX786616:QTX786740 RDT786616:RDT786740 RNP786616:RNP786740 RXL786616:RXL786740 SHH786616:SHH786740 SRD786616:SRD786740 TAZ786616:TAZ786740 TKV786616:TKV786740 TUR786616:TUR786740 UEN786616:UEN786740 UOJ786616:UOJ786740 UYF786616:UYF786740 VIB786616:VIB786740 VRX786616:VRX786740 WBT786616:WBT786740 WLP786616:WLP786740 WVL786616:WVL786740 D852152:D852276 IZ852152:IZ852276 SV852152:SV852276 ACR852152:ACR852276 AMN852152:AMN852276 AWJ852152:AWJ852276 BGF852152:BGF852276 BQB852152:BQB852276 BZX852152:BZX852276 CJT852152:CJT852276 CTP852152:CTP852276 DDL852152:DDL852276 DNH852152:DNH852276 DXD852152:DXD852276 EGZ852152:EGZ852276 EQV852152:EQV852276 FAR852152:FAR852276 FKN852152:FKN852276 FUJ852152:FUJ852276 GEF852152:GEF852276 GOB852152:GOB852276 GXX852152:GXX852276 HHT852152:HHT852276 HRP852152:HRP852276 IBL852152:IBL852276 ILH852152:ILH852276 IVD852152:IVD852276 JEZ852152:JEZ852276 JOV852152:JOV852276 JYR852152:JYR852276 KIN852152:KIN852276 KSJ852152:KSJ852276 LCF852152:LCF852276 LMB852152:LMB852276 LVX852152:LVX852276 MFT852152:MFT852276 MPP852152:MPP852276 MZL852152:MZL852276 NJH852152:NJH852276 NTD852152:NTD852276 OCZ852152:OCZ852276 OMV852152:OMV852276 OWR852152:OWR852276 PGN852152:PGN852276 PQJ852152:PQJ852276 QAF852152:QAF852276 QKB852152:QKB852276 QTX852152:QTX852276 RDT852152:RDT852276 RNP852152:RNP852276 RXL852152:RXL852276 SHH852152:SHH852276 SRD852152:SRD852276 TAZ852152:TAZ852276 TKV852152:TKV852276 TUR852152:TUR852276 UEN852152:UEN852276 UOJ852152:UOJ852276 UYF852152:UYF852276 VIB852152:VIB852276 VRX852152:VRX852276 WBT852152:WBT852276 WLP852152:WLP852276 WVL852152:WVL852276 D917688:D917812 IZ917688:IZ917812 SV917688:SV917812 ACR917688:ACR917812 AMN917688:AMN917812 AWJ917688:AWJ917812 BGF917688:BGF917812 BQB917688:BQB917812 BZX917688:BZX917812 CJT917688:CJT917812 CTP917688:CTP917812 DDL917688:DDL917812 DNH917688:DNH917812 DXD917688:DXD917812 EGZ917688:EGZ917812 EQV917688:EQV917812 FAR917688:FAR917812 FKN917688:FKN917812 FUJ917688:FUJ917812 GEF917688:GEF917812 GOB917688:GOB917812 GXX917688:GXX917812 HHT917688:HHT917812 HRP917688:HRP917812 IBL917688:IBL917812 ILH917688:ILH917812 IVD917688:IVD917812 JEZ917688:JEZ917812 JOV917688:JOV917812 JYR917688:JYR917812 KIN917688:KIN917812 KSJ917688:KSJ917812 LCF917688:LCF917812 LMB917688:LMB917812 LVX917688:LVX917812 MFT917688:MFT917812 MPP917688:MPP917812 MZL917688:MZL917812 NJH917688:NJH917812 NTD917688:NTD917812 OCZ917688:OCZ917812 OMV917688:OMV917812 OWR917688:OWR917812 PGN917688:PGN917812 PQJ917688:PQJ917812 QAF917688:QAF917812 QKB917688:QKB917812 QTX917688:QTX917812 RDT917688:RDT917812 RNP917688:RNP917812 RXL917688:RXL917812 SHH917688:SHH917812 SRD917688:SRD917812 TAZ917688:TAZ917812 TKV917688:TKV917812 TUR917688:TUR917812 UEN917688:UEN917812 UOJ917688:UOJ917812 UYF917688:UYF917812 VIB917688:VIB917812 VRX917688:VRX917812 WBT917688:WBT917812 WLP917688:WLP917812 WVL917688:WVL917812 D983224:D983348 IZ983224:IZ983348 SV983224:SV983348 ACR983224:ACR983348 AMN983224:AMN983348 AWJ983224:AWJ983348 BGF983224:BGF983348 BQB983224:BQB983348 BZX983224:BZX983348 CJT983224:CJT983348 CTP983224:CTP983348 DDL983224:DDL983348 DNH983224:DNH983348 DXD983224:DXD983348 EGZ983224:EGZ983348 EQV983224:EQV983348 FAR983224:FAR983348 FKN983224:FKN983348 FUJ983224:FUJ983348 GEF983224:GEF983348 GOB983224:GOB983348 GXX983224:GXX983348 HHT983224:HHT983348 HRP983224:HRP983348 IBL983224:IBL983348 ILH983224:ILH983348 IVD983224:IVD983348 JEZ983224:JEZ983348 JOV983224:JOV983348 JYR983224:JYR983348 KIN983224:KIN983348 KSJ983224:KSJ983348 LCF983224:LCF983348 LMB983224:LMB983348 LVX983224:LVX983348 MFT983224:MFT983348 MPP983224:MPP983348 MZL983224:MZL983348 NJH983224:NJH983348 NTD983224:NTD983348 OCZ983224:OCZ983348 OMV983224:OMV983348 OWR983224:OWR983348 PGN983224:PGN983348 PQJ983224:PQJ983348 QAF983224:QAF983348 QKB983224:QKB983348 QTX983224:QTX983348 RDT983224:RDT983348 RNP983224:RNP983348 RXL983224:RXL983348 SHH983224:SHH983348 SRD983224:SRD983348 TAZ983224:TAZ983348 TKV983224:TKV983348 TUR983224:TUR983348 UEN983224:UEN983348 UOJ983224:UOJ983348 UYF983224:UYF983348 VIB983224:VIB983348 VRX983224:VRX983348 WBT983224:WBT983348 WLP983224:WLP983348" xr:uid="{F124FE47-D94C-4A96-9384-F64183E392FF}">
      <formula1>"N, D, S"</formula1>
    </dataValidation>
    <dataValidation type="whole" allowBlank="1" showInputMessage="1" showErrorMessage="1" sqref="E310 WVM983224:WVM983348 WLQ983224:WLQ983348 WBU983224:WBU983348 VRY983224:VRY983348 VIC983224:VIC983348 UYG983224:UYG983348 UOK983224:UOK983348 UEO983224:UEO983348 TUS983224:TUS983348 TKW983224:TKW983348 TBA983224:TBA983348 SRE983224:SRE983348 SHI983224:SHI983348 RXM983224:RXM983348 RNQ983224:RNQ983348 RDU983224:RDU983348 QTY983224:QTY983348 QKC983224:QKC983348 QAG983224:QAG983348 PQK983224:PQK983348 PGO983224:PGO983348 OWS983224:OWS983348 OMW983224:OMW983348 ODA983224:ODA983348 NTE983224:NTE983348 NJI983224:NJI983348 MZM983224:MZM983348 MPQ983224:MPQ983348 MFU983224:MFU983348 LVY983224:LVY983348 LMC983224:LMC983348 LCG983224:LCG983348 KSK983224:KSK983348 KIO983224:KIO983348 JYS983224:JYS983348 JOW983224:JOW983348 JFA983224:JFA983348 IVE983224:IVE983348 ILI983224:ILI983348 IBM983224:IBM983348 HRQ983224:HRQ983348 HHU983224:HHU983348 GXY983224:GXY983348 GOC983224:GOC983348 GEG983224:GEG983348 FUK983224:FUK983348 FKO983224:FKO983348 FAS983224:FAS983348 EQW983224:EQW983348 EHA983224:EHA983348 DXE983224:DXE983348 DNI983224:DNI983348 DDM983224:DDM983348 CTQ983224:CTQ983348 CJU983224:CJU983348 BZY983224:BZY983348 BQC983224:BQC983348 BGG983224:BGG983348 AWK983224:AWK983348 AMO983224:AMO983348 ACS983224:ACS983348 SW983224:SW983348 JA983224:JA983348 E983224:E983348 WVM917688:WVM917812 WLQ917688:WLQ917812 WBU917688:WBU917812 VRY917688:VRY917812 VIC917688:VIC917812 UYG917688:UYG917812 UOK917688:UOK917812 UEO917688:UEO917812 TUS917688:TUS917812 TKW917688:TKW917812 TBA917688:TBA917812 SRE917688:SRE917812 SHI917688:SHI917812 RXM917688:RXM917812 RNQ917688:RNQ917812 RDU917688:RDU917812 QTY917688:QTY917812 QKC917688:QKC917812 QAG917688:QAG917812 PQK917688:PQK917812 PGO917688:PGO917812 OWS917688:OWS917812 OMW917688:OMW917812 ODA917688:ODA917812 NTE917688:NTE917812 NJI917688:NJI917812 MZM917688:MZM917812 MPQ917688:MPQ917812 MFU917688:MFU917812 LVY917688:LVY917812 LMC917688:LMC917812 LCG917688:LCG917812 KSK917688:KSK917812 KIO917688:KIO917812 JYS917688:JYS917812 JOW917688:JOW917812 JFA917688:JFA917812 IVE917688:IVE917812 ILI917688:ILI917812 IBM917688:IBM917812 HRQ917688:HRQ917812 HHU917688:HHU917812 GXY917688:GXY917812 GOC917688:GOC917812 GEG917688:GEG917812 FUK917688:FUK917812 FKO917688:FKO917812 FAS917688:FAS917812 EQW917688:EQW917812 EHA917688:EHA917812 DXE917688:DXE917812 DNI917688:DNI917812 DDM917688:DDM917812 CTQ917688:CTQ917812 CJU917688:CJU917812 BZY917688:BZY917812 BQC917688:BQC917812 BGG917688:BGG917812 AWK917688:AWK917812 AMO917688:AMO917812 ACS917688:ACS917812 SW917688:SW917812 JA917688:JA917812 E917688:E917812 WVM852152:WVM852276 WLQ852152:WLQ852276 WBU852152:WBU852276 VRY852152:VRY852276 VIC852152:VIC852276 UYG852152:UYG852276 UOK852152:UOK852276 UEO852152:UEO852276 TUS852152:TUS852276 TKW852152:TKW852276 TBA852152:TBA852276 SRE852152:SRE852276 SHI852152:SHI852276 RXM852152:RXM852276 RNQ852152:RNQ852276 RDU852152:RDU852276 QTY852152:QTY852276 QKC852152:QKC852276 QAG852152:QAG852276 PQK852152:PQK852276 PGO852152:PGO852276 OWS852152:OWS852276 OMW852152:OMW852276 ODA852152:ODA852276 NTE852152:NTE852276 NJI852152:NJI852276 MZM852152:MZM852276 MPQ852152:MPQ852276 MFU852152:MFU852276 LVY852152:LVY852276 LMC852152:LMC852276 LCG852152:LCG852276 KSK852152:KSK852276 KIO852152:KIO852276 JYS852152:JYS852276 JOW852152:JOW852276 JFA852152:JFA852276 IVE852152:IVE852276 ILI852152:ILI852276 IBM852152:IBM852276 HRQ852152:HRQ852276 HHU852152:HHU852276 GXY852152:GXY852276 GOC852152:GOC852276 GEG852152:GEG852276 FUK852152:FUK852276 FKO852152:FKO852276 FAS852152:FAS852276 EQW852152:EQW852276 EHA852152:EHA852276 DXE852152:DXE852276 DNI852152:DNI852276 DDM852152:DDM852276 CTQ852152:CTQ852276 CJU852152:CJU852276 BZY852152:BZY852276 BQC852152:BQC852276 BGG852152:BGG852276 AWK852152:AWK852276 AMO852152:AMO852276 ACS852152:ACS852276 SW852152:SW852276 JA852152:JA852276 E852152:E852276 WVM786616:WVM786740 WLQ786616:WLQ786740 WBU786616:WBU786740 VRY786616:VRY786740 VIC786616:VIC786740 UYG786616:UYG786740 UOK786616:UOK786740 UEO786616:UEO786740 TUS786616:TUS786740 TKW786616:TKW786740 TBA786616:TBA786740 SRE786616:SRE786740 SHI786616:SHI786740 RXM786616:RXM786740 RNQ786616:RNQ786740 RDU786616:RDU786740 QTY786616:QTY786740 QKC786616:QKC786740 QAG786616:QAG786740 PQK786616:PQK786740 PGO786616:PGO786740 OWS786616:OWS786740 OMW786616:OMW786740 ODA786616:ODA786740 NTE786616:NTE786740 NJI786616:NJI786740 MZM786616:MZM786740 MPQ786616:MPQ786740 MFU786616:MFU786740 LVY786616:LVY786740 LMC786616:LMC786740 LCG786616:LCG786740 KSK786616:KSK786740 KIO786616:KIO786740 JYS786616:JYS786740 JOW786616:JOW786740 JFA786616:JFA786740 IVE786616:IVE786740 ILI786616:ILI786740 IBM786616:IBM786740 HRQ786616:HRQ786740 HHU786616:HHU786740 GXY786616:GXY786740 GOC786616:GOC786740 GEG786616:GEG786740 FUK786616:FUK786740 FKO786616:FKO786740 FAS786616:FAS786740 EQW786616:EQW786740 EHA786616:EHA786740 DXE786616:DXE786740 DNI786616:DNI786740 DDM786616:DDM786740 CTQ786616:CTQ786740 CJU786616:CJU786740 BZY786616:BZY786740 BQC786616:BQC786740 BGG786616:BGG786740 AWK786616:AWK786740 AMO786616:AMO786740 ACS786616:ACS786740 SW786616:SW786740 JA786616:JA786740 E786616:E786740 WVM721080:WVM721204 WLQ721080:WLQ721204 WBU721080:WBU721204 VRY721080:VRY721204 VIC721080:VIC721204 UYG721080:UYG721204 UOK721080:UOK721204 UEO721080:UEO721204 TUS721080:TUS721204 TKW721080:TKW721204 TBA721080:TBA721204 SRE721080:SRE721204 SHI721080:SHI721204 RXM721080:RXM721204 RNQ721080:RNQ721204 RDU721080:RDU721204 QTY721080:QTY721204 QKC721080:QKC721204 QAG721080:QAG721204 PQK721080:PQK721204 PGO721080:PGO721204 OWS721080:OWS721204 OMW721080:OMW721204 ODA721080:ODA721204 NTE721080:NTE721204 NJI721080:NJI721204 MZM721080:MZM721204 MPQ721080:MPQ721204 MFU721080:MFU721204 LVY721080:LVY721204 LMC721080:LMC721204 LCG721080:LCG721204 KSK721080:KSK721204 KIO721080:KIO721204 JYS721080:JYS721204 JOW721080:JOW721204 JFA721080:JFA721204 IVE721080:IVE721204 ILI721080:ILI721204 IBM721080:IBM721204 HRQ721080:HRQ721204 HHU721080:HHU721204 GXY721080:GXY721204 GOC721080:GOC721204 GEG721080:GEG721204 FUK721080:FUK721204 FKO721080:FKO721204 FAS721080:FAS721204 EQW721080:EQW721204 EHA721080:EHA721204 DXE721080:DXE721204 DNI721080:DNI721204 DDM721080:DDM721204 CTQ721080:CTQ721204 CJU721080:CJU721204 BZY721080:BZY721204 BQC721080:BQC721204 BGG721080:BGG721204 AWK721080:AWK721204 AMO721080:AMO721204 ACS721080:ACS721204 SW721080:SW721204 JA721080:JA721204 E721080:E721204 WVM655544:WVM655668 WLQ655544:WLQ655668 WBU655544:WBU655668 VRY655544:VRY655668 VIC655544:VIC655668 UYG655544:UYG655668 UOK655544:UOK655668 UEO655544:UEO655668 TUS655544:TUS655668 TKW655544:TKW655668 TBA655544:TBA655668 SRE655544:SRE655668 SHI655544:SHI655668 RXM655544:RXM655668 RNQ655544:RNQ655668 RDU655544:RDU655668 QTY655544:QTY655668 QKC655544:QKC655668 QAG655544:QAG655668 PQK655544:PQK655668 PGO655544:PGO655668 OWS655544:OWS655668 OMW655544:OMW655668 ODA655544:ODA655668 NTE655544:NTE655668 NJI655544:NJI655668 MZM655544:MZM655668 MPQ655544:MPQ655668 MFU655544:MFU655668 LVY655544:LVY655668 LMC655544:LMC655668 LCG655544:LCG655668 KSK655544:KSK655668 KIO655544:KIO655668 JYS655544:JYS655668 JOW655544:JOW655668 JFA655544:JFA655668 IVE655544:IVE655668 ILI655544:ILI655668 IBM655544:IBM655668 HRQ655544:HRQ655668 HHU655544:HHU655668 GXY655544:GXY655668 GOC655544:GOC655668 GEG655544:GEG655668 FUK655544:FUK655668 FKO655544:FKO655668 FAS655544:FAS655668 EQW655544:EQW655668 EHA655544:EHA655668 DXE655544:DXE655668 DNI655544:DNI655668 DDM655544:DDM655668 CTQ655544:CTQ655668 CJU655544:CJU655668 BZY655544:BZY655668 BQC655544:BQC655668 BGG655544:BGG655668 AWK655544:AWK655668 AMO655544:AMO655668 ACS655544:ACS655668 SW655544:SW655668 JA655544:JA655668 E655544:E655668 WVM590008:WVM590132 WLQ590008:WLQ590132 WBU590008:WBU590132 VRY590008:VRY590132 VIC590008:VIC590132 UYG590008:UYG590132 UOK590008:UOK590132 UEO590008:UEO590132 TUS590008:TUS590132 TKW590008:TKW590132 TBA590008:TBA590132 SRE590008:SRE590132 SHI590008:SHI590132 RXM590008:RXM590132 RNQ590008:RNQ590132 RDU590008:RDU590132 QTY590008:QTY590132 QKC590008:QKC590132 QAG590008:QAG590132 PQK590008:PQK590132 PGO590008:PGO590132 OWS590008:OWS590132 OMW590008:OMW590132 ODA590008:ODA590132 NTE590008:NTE590132 NJI590008:NJI590132 MZM590008:MZM590132 MPQ590008:MPQ590132 MFU590008:MFU590132 LVY590008:LVY590132 LMC590008:LMC590132 LCG590008:LCG590132 KSK590008:KSK590132 KIO590008:KIO590132 JYS590008:JYS590132 JOW590008:JOW590132 JFA590008:JFA590132 IVE590008:IVE590132 ILI590008:ILI590132 IBM590008:IBM590132 HRQ590008:HRQ590132 HHU590008:HHU590132 GXY590008:GXY590132 GOC590008:GOC590132 GEG590008:GEG590132 FUK590008:FUK590132 FKO590008:FKO590132 FAS590008:FAS590132 EQW590008:EQW590132 EHA590008:EHA590132 DXE590008:DXE590132 DNI590008:DNI590132 DDM590008:DDM590132 CTQ590008:CTQ590132 CJU590008:CJU590132 BZY590008:BZY590132 BQC590008:BQC590132 BGG590008:BGG590132 AWK590008:AWK590132 AMO590008:AMO590132 ACS590008:ACS590132 SW590008:SW590132 JA590008:JA590132 E590008:E590132 WVM524472:WVM524596 WLQ524472:WLQ524596 WBU524472:WBU524596 VRY524472:VRY524596 VIC524472:VIC524596 UYG524472:UYG524596 UOK524472:UOK524596 UEO524472:UEO524596 TUS524472:TUS524596 TKW524472:TKW524596 TBA524472:TBA524596 SRE524472:SRE524596 SHI524472:SHI524596 RXM524472:RXM524596 RNQ524472:RNQ524596 RDU524472:RDU524596 QTY524472:QTY524596 QKC524472:QKC524596 QAG524472:QAG524596 PQK524472:PQK524596 PGO524472:PGO524596 OWS524472:OWS524596 OMW524472:OMW524596 ODA524472:ODA524596 NTE524472:NTE524596 NJI524472:NJI524596 MZM524472:MZM524596 MPQ524472:MPQ524596 MFU524472:MFU524596 LVY524472:LVY524596 LMC524472:LMC524596 LCG524472:LCG524596 KSK524472:KSK524596 KIO524472:KIO524596 JYS524472:JYS524596 JOW524472:JOW524596 JFA524472:JFA524596 IVE524472:IVE524596 ILI524472:ILI524596 IBM524472:IBM524596 HRQ524472:HRQ524596 HHU524472:HHU524596 GXY524472:GXY524596 GOC524472:GOC524596 GEG524472:GEG524596 FUK524472:FUK524596 FKO524472:FKO524596 FAS524472:FAS524596 EQW524472:EQW524596 EHA524472:EHA524596 DXE524472:DXE524596 DNI524472:DNI524596 DDM524472:DDM524596 CTQ524472:CTQ524596 CJU524472:CJU524596 BZY524472:BZY524596 BQC524472:BQC524596 BGG524472:BGG524596 AWK524472:AWK524596 AMO524472:AMO524596 ACS524472:ACS524596 SW524472:SW524596 JA524472:JA524596 E524472:E524596 WVM458936:WVM459060 WLQ458936:WLQ459060 WBU458936:WBU459060 VRY458936:VRY459060 VIC458936:VIC459060 UYG458936:UYG459060 UOK458936:UOK459060 UEO458936:UEO459060 TUS458936:TUS459060 TKW458936:TKW459060 TBA458936:TBA459060 SRE458936:SRE459060 SHI458936:SHI459060 RXM458936:RXM459060 RNQ458936:RNQ459060 RDU458936:RDU459060 QTY458936:QTY459060 QKC458936:QKC459060 QAG458936:QAG459060 PQK458936:PQK459060 PGO458936:PGO459060 OWS458936:OWS459060 OMW458936:OMW459060 ODA458936:ODA459060 NTE458936:NTE459060 NJI458936:NJI459060 MZM458936:MZM459060 MPQ458936:MPQ459060 MFU458936:MFU459060 LVY458936:LVY459060 LMC458936:LMC459060 LCG458936:LCG459060 KSK458936:KSK459060 KIO458936:KIO459060 JYS458936:JYS459060 JOW458936:JOW459060 JFA458936:JFA459060 IVE458936:IVE459060 ILI458936:ILI459060 IBM458936:IBM459060 HRQ458936:HRQ459060 HHU458936:HHU459060 GXY458936:GXY459060 GOC458936:GOC459060 GEG458936:GEG459060 FUK458936:FUK459060 FKO458936:FKO459060 FAS458936:FAS459060 EQW458936:EQW459060 EHA458936:EHA459060 DXE458936:DXE459060 DNI458936:DNI459060 DDM458936:DDM459060 CTQ458936:CTQ459060 CJU458936:CJU459060 BZY458936:BZY459060 BQC458936:BQC459060 BGG458936:BGG459060 AWK458936:AWK459060 AMO458936:AMO459060 ACS458936:ACS459060 SW458936:SW459060 JA458936:JA459060 E458936:E459060 WVM393400:WVM393524 WLQ393400:WLQ393524 WBU393400:WBU393524 VRY393400:VRY393524 VIC393400:VIC393524 UYG393400:UYG393524 UOK393400:UOK393524 UEO393400:UEO393524 TUS393400:TUS393524 TKW393400:TKW393524 TBA393400:TBA393524 SRE393400:SRE393524 SHI393400:SHI393524 RXM393400:RXM393524 RNQ393400:RNQ393524 RDU393400:RDU393524 QTY393400:QTY393524 QKC393400:QKC393524 QAG393400:QAG393524 PQK393400:PQK393524 PGO393400:PGO393524 OWS393400:OWS393524 OMW393400:OMW393524 ODA393400:ODA393524 NTE393400:NTE393524 NJI393400:NJI393524 MZM393400:MZM393524 MPQ393400:MPQ393524 MFU393400:MFU393524 LVY393400:LVY393524 LMC393400:LMC393524 LCG393400:LCG393524 KSK393400:KSK393524 KIO393400:KIO393524 JYS393400:JYS393524 JOW393400:JOW393524 JFA393400:JFA393524 IVE393400:IVE393524 ILI393400:ILI393524 IBM393400:IBM393524 HRQ393400:HRQ393524 HHU393400:HHU393524 GXY393400:GXY393524 GOC393400:GOC393524 GEG393400:GEG393524 FUK393400:FUK393524 FKO393400:FKO393524 FAS393400:FAS393524 EQW393400:EQW393524 EHA393400:EHA393524 DXE393400:DXE393524 DNI393400:DNI393524 DDM393400:DDM393524 CTQ393400:CTQ393524 CJU393400:CJU393524 BZY393400:BZY393524 BQC393400:BQC393524 BGG393400:BGG393524 AWK393400:AWK393524 AMO393400:AMO393524 ACS393400:ACS393524 SW393400:SW393524 JA393400:JA393524 E393400:E393524 WVM327864:WVM327988 WLQ327864:WLQ327988 WBU327864:WBU327988 VRY327864:VRY327988 VIC327864:VIC327988 UYG327864:UYG327988 UOK327864:UOK327988 UEO327864:UEO327988 TUS327864:TUS327988 TKW327864:TKW327988 TBA327864:TBA327988 SRE327864:SRE327988 SHI327864:SHI327988 RXM327864:RXM327988 RNQ327864:RNQ327988 RDU327864:RDU327988 QTY327864:QTY327988 QKC327864:QKC327988 QAG327864:QAG327988 PQK327864:PQK327988 PGO327864:PGO327988 OWS327864:OWS327988 OMW327864:OMW327988 ODA327864:ODA327988 NTE327864:NTE327988 NJI327864:NJI327988 MZM327864:MZM327988 MPQ327864:MPQ327988 MFU327864:MFU327988 LVY327864:LVY327988 LMC327864:LMC327988 LCG327864:LCG327988 KSK327864:KSK327988 KIO327864:KIO327988 JYS327864:JYS327988 JOW327864:JOW327988 JFA327864:JFA327988 IVE327864:IVE327988 ILI327864:ILI327988 IBM327864:IBM327988 HRQ327864:HRQ327988 HHU327864:HHU327988 GXY327864:GXY327988 GOC327864:GOC327988 GEG327864:GEG327988 FUK327864:FUK327988 FKO327864:FKO327988 FAS327864:FAS327988 EQW327864:EQW327988 EHA327864:EHA327988 DXE327864:DXE327988 DNI327864:DNI327988 DDM327864:DDM327988 CTQ327864:CTQ327988 CJU327864:CJU327988 BZY327864:BZY327988 BQC327864:BQC327988 BGG327864:BGG327988 AWK327864:AWK327988 AMO327864:AMO327988 ACS327864:ACS327988 SW327864:SW327988 JA327864:JA327988 E327864:E327988 WVM262328:WVM262452 WLQ262328:WLQ262452 WBU262328:WBU262452 VRY262328:VRY262452 VIC262328:VIC262452 UYG262328:UYG262452 UOK262328:UOK262452 UEO262328:UEO262452 TUS262328:TUS262452 TKW262328:TKW262452 TBA262328:TBA262452 SRE262328:SRE262452 SHI262328:SHI262452 RXM262328:RXM262452 RNQ262328:RNQ262452 RDU262328:RDU262452 QTY262328:QTY262452 QKC262328:QKC262452 QAG262328:QAG262452 PQK262328:PQK262452 PGO262328:PGO262452 OWS262328:OWS262452 OMW262328:OMW262452 ODA262328:ODA262452 NTE262328:NTE262452 NJI262328:NJI262452 MZM262328:MZM262452 MPQ262328:MPQ262452 MFU262328:MFU262452 LVY262328:LVY262452 LMC262328:LMC262452 LCG262328:LCG262452 KSK262328:KSK262452 KIO262328:KIO262452 JYS262328:JYS262452 JOW262328:JOW262452 JFA262328:JFA262452 IVE262328:IVE262452 ILI262328:ILI262452 IBM262328:IBM262452 HRQ262328:HRQ262452 HHU262328:HHU262452 GXY262328:GXY262452 GOC262328:GOC262452 GEG262328:GEG262452 FUK262328:FUK262452 FKO262328:FKO262452 FAS262328:FAS262452 EQW262328:EQW262452 EHA262328:EHA262452 DXE262328:DXE262452 DNI262328:DNI262452 DDM262328:DDM262452 CTQ262328:CTQ262452 CJU262328:CJU262452 BZY262328:BZY262452 BQC262328:BQC262452 BGG262328:BGG262452 AWK262328:AWK262452 AMO262328:AMO262452 ACS262328:ACS262452 SW262328:SW262452 JA262328:JA262452 E262328:E262452 WVM196792:WVM196916 WLQ196792:WLQ196916 WBU196792:WBU196916 VRY196792:VRY196916 VIC196792:VIC196916 UYG196792:UYG196916 UOK196792:UOK196916 UEO196792:UEO196916 TUS196792:TUS196916 TKW196792:TKW196916 TBA196792:TBA196916 SRE196792:SRE196916 SHI196792:SHI196916 RXM196792:RXM196916 RNQ196792:RNQ196916 RDU196792:RDU196916 QTY196792:QTY196916 QKC196792:QKC196916 QAG196792:QAG196916 PQK196792:PQK196916 PGO196792:PGO196916 OWS196792:OWS196916 OMW196792:OMW196916 ODA196792:ODA196916 NTE196792:NTE196916 NJI196792:NJI196916 MZM196792:MZM196916 MPQ196792:MPQ196916 MFU196792:MFU196916 LVY196792:LVY196916 LMC196792:LMC196916 LCG196792:LCG196916 KSK196792:KSK196916 KIO196792:KIO196916 JYS196792:JYS196916 JOW196792:JOW196916 JFA196792:JFA196916 IVE196792:IVE196916 ILI196792:ILI196916 IBM196792:IBM196916 HRQ196792:HRQ196916 HHU196792:HHU196916 GXY196792:GXY196916 GOC196792:GOC196916 GEG196792:GEG196916 FUK196792:FUK196916 FKO196792:FKO196916 FAS196792:FAS196916 EQW196792:EQW196916 EHA196792:EHA196916 DXE196792:DXE196916 DNI196792:DNI196916 DDM196792:DDM196916 CTQ196792:CTQ196916 CJU196792:CJU196916 BZY196792:BZY196916 BQC196792:BQC196916 BGG196792:BGG196916 AWK196792:AWK196916 AMO196792:AMO196916 ACS196792:ACS196916 SW196792:SW196916 JA196792:JA196916 E196792:E196916 WVM131256:WVM131380 WLQ131256:WLQ131380 WBU131256:WBU131380 VRY131256:VRY131380 VIC131256:VIC131380 UYG131256:UYG131380 UOK131256:UOK131380 UEO131256:UEO131380 TUS131256:TUS131380 TKW131256:TKW131380 TBA131256:TBA131380 SRE131256:SRE131380 SHI131256:SHI131380 RXM131256:RXM131380 RNQ131256:RNQ131380 RDU131256:RDU131380 QTY131256:QTY131380 QKC131256:QKC131380 QAG131256:QAG131380 PQK131256:PQK131380 PGO131256:PGO131380 OWS131256:OWS131380 OMW131256:OMW131380 ODA131256:ODA131380 NTE131256:NTE131380 NJI131256:NJI131380 MZM131256:MZM131380 MPQ131256:MPQ131380 MFU131256:MFU131380 LVY131256:LVY131380 LMC131256:LMC131380 LCG131256:LCG131380 KSK131256:KSK131380 KIO131256:KIO131380 JYS131256:JYS131380 JOW131256:JOW131380 JFA131256:JFA131380 IVE131256:IVE131380 ILI131256:ILI131380 IBM131256:IBM131380 HRQ131256:HRQ131380 HHU131256:HHU131380 GXY131256:GXY131380 GOC131256:GOC131380 GEG131256:GEG131380 FUK131256:FUK131380 FKO131256:FKO131380 FAS131256:FAS131380 EQW131256:EQW131380 EHA131256:EHA131380 DXE131256:DXE131380 DNI131256:DNI131380 DDM131256:DDM131380 CTQ131256:CTQ131380 CJU131256:CJU131380 BZY131256:BZY131380 BQC131256:BQC131380 BGG131256:BGG131380 AWK131256:AWK131380 AMO131256:AMO131380 ACS131256:ACS131380 SW131256:SW131380 JA131256:JA131380 E131256:E131380 WVM65720:WVM65844 WLQ65720:WLQ65844 WBU65720:WBU65844 VRY65720:VRY65844 VIC65720:VIC65844 UYG65720:UYG65844 UOK65720:UOK65844 UEO65720:UEO65844 TUS65720:TUS65844 TKW65720:TKW65844 TBA65720:TBA65844 SRE65720:SRE65844 SHI65720:SHI65844 RXM65720:RXM65844 RNQ65720:RNQ65844 RDU65720:RDU65844 QTY65720:QTY65844 QKC65720:QKC65844 QAG65720:QAG65844 PQK65720:PQK65844 PGO65720:PGO65844 OWS65720:OWS65844 OMW65720:OMW65844 ODA65720:ODA65844 NTE65720:NTE65844 NJI65720:NJI65844 MZM65720:MZM65844 MPQ65720:MPQ65844 MFU65720:MFU65844 LVY65720:LVY65844 LMC65720:LMC65844 LCG65720:LCG65844 KSK65720:KSK65844 KIO65720:KIO65844 JYS65720:JYS65844 JOW65720:JOW65844 JFA65720:JFA65844 IVE65720:IVE65844 ILI65720:ILI65844 IBM65720:IBM65844 HRQ65720:HRQ65844 HHU65720:HHU65844 GXY65720:GXY65844 GOC65720:GOC65844 GEG65720:GEG65844 FUK65720:FUK65844 FKO65720:FKO65844 FAS65720:FAS65844 EQW65720:EQW65844 EHA65720:EHA65844 DXE65720:DXE65844 DNI65720:DNI65844 DDM65720:DDM65844 CTQ65720:CTQ65844 CJU65720:CJU65844 BZY65720:BZY65844 BQC65720:BQC65844 BGG65720:BGG65844 AWK65720:AWK65844 AMO65720:AMO65844 ACS65720:ACS65844 SW65720:SW65844 JA65720:JA65844 E65720:E65844 WVM8:WVM307 WLQ8:WLQ307 WBU8:WBU307 VRY8:VRY307 VIC8:VIC307 UYG8:UYG307 UOK8:UOK307 UEO8:UEO307 TUS8:TUS307 TKW8:TKW307 TBA8:TBA307 SRE8:SRE307 SHI8:SHI307 RXM8:RXM307 RNQ8:RNQ307 RDU8:RDU307 QTY8:QTY307 QKC8:QKC307 QAG8:QAG307 PQK8:PQK307 PGO8:PGO307 OWS8:OWS307 OMW8:OMW307 ODA8:ODA307 NTE8:NTE307 NJI8:NJI307 MZM8:MZM307 MPQ8:MPQ307 MFU8:MFU307 LVY8:LVY307 LMC8:LMC307 LCG8:LCG307 KSK8:KSK307 KIO8:KIO307 JYS8:JYS307 JOW8:JOW307 JFA8:JFA307 IVE8:IVE307 ILI8:ILI307 IBM8:IBM307 HRQ8:HRQ307 HHU8:HHU307 GXY8:GXY307 GOC8:GOC307 GEG8:GEG307 FUK8:FUK307 FKO8:FKO307 FAS8:FAS307 EQW8:EQW307 EHA8:EHA307 DXE8:DXE307 DNI8:DNI307 DDM8:DDM307 CTQ8:CTQ307 CJU8:CJU307 BZY8:BZY307 BQC8:BQC307 BGG8:BGG307 AWK8:AWK307 AMO8:AMO307 ACS8:ACS307 SW8:SW307 JA8:JA307 JA310 WVM983350 WLQ983350 WBU983350 VRY983350 VIC983350 UYG983350 UOK983350 UEO983350 TUS983350 TKW983350 TBA983350 SRE983350 SHI983350 RXM983350 RNQ983350 RDU983350 QTY983350 QKC983350 QAG983350 PQK983350 PGO983350 OWS983350 OMW983350 ODA983350 NTE983350 NJI983350 MZM983350 MPQ983350 MFU983350 LVY983350 LMC983350 LCG983350 KSK983350 KIO983350 JYS983350 JOW983350 JFA983350 IVE983350 ILI983350 IBM983350 HRQ983350 HHU983350 GXY983350 GOC983350 GEG983350 FUK983350 FKO983350 FAS983350 EQW983350 EHA983350 DXE983350 DNI983350 DDM983350 CTQ983350 CJU983350 BZY983350 BQC983350 BGG983350 AWK983350 AMO983350 ACS983350 SW983350 JA983350 E983350 WVM917814 WLQ917814 WBU917814 VRY917814 VIC917814 UYG917814 UOK917814 UEO917814 TUS917814 TKW917814 TBA917814 SRE917814 SHI917814 RXM917814 RNQ917814 RDU917814 QTY917814 QKC917814 QAG917814 PQK917814 PGO917814 OWS917814 OMW917814 ODA917814 NTE917814 NJI917814 MZM917814 MPQ917814 MFU917814 LVY917814 LMC917814 LCG917814 KSK917814 KIO917814 JYS917814 JOW917814 JFA917814 IVE917814 ILI917814 IBM917814 HRQ917814 HHU917814 GXY917814 GOC917814 GEG917814 FUK917814 FKO917814 FAS917814 EQW917814 EHA917814 DXE917814 DNI917814 DDM917814 CTQ917814 CJU917814 BZY917814 BQC917814 BGG917814 AWK917814 AMO917814 ACS917814 SW917814 JA917814 E917814 WVM852278 WLQ852278 WBU852278 VRY852278 VIC852278 UYG852278 UOK852278 UEO852278 TUS852278 TKW852278 TBA852278 SRE852278 SHI852278 RXM852278 RNQ852278 RDU852278 QTY852278 QKC852278 QAG852278 PQK852278 PGO852278 OWS852278 OMW852278 ODA852278 NTE852278 NJI852278 MZM852278 MPQ852278 MFU852278 LVY852278 LMC852278 LCG852278 KSK852278 KIO852278 JYS852278 JOW852278 JFA852278 IVE852278 ILI852278 IBM852278 HRQ852278 HHU852278 GXY852278 GOC852278 GEG852278 FUK852278 FKO852278 FAS852278 EQW852278 EHA852278 DXE852278 DNI852278 DDM852278 CTQ852278 CJU852278 BZY852278 BQC852278 BGG852278 AWK852278 AMO852278 ACS852278 SW852278 JA852278 E852278 WVM786742 WLQ786742 WBU786742 VRY786742 VIC786742 UYG786742 UOK786742 UEO786742 TUS786742 TKW786742 TBA786742 SRE786742 SHI786742 RXM786742 RNQ786742 RDU786742 QTY786742 QKC786742 QAG786742 PQK786742 PGO786742 OWS786742 OMW786742 ODA786742 NTE786742 NJI786742 MZM786742 MPQ786742 MFU786742 LVY786742 LMC786742 LCG786742 KSK786742 KIO786742 JYS786742 JOW786742 JFA786742 IVE786742 ILI786742 IBM786742 HRQ786742 HHU786742 GXY786742 GOC786742 GEG786742 FUK786742 FKO786742 FAS786742 EQW786742 EHA786742 DXE786742 DNI786742 DDM786742 CTQ786742 CJU786742 BZY786742 BQC786742 BGG786742 AWK786742 AMO786742 ACS786742 SW786742 JA786742 E786742 WVM721206 WLQ721206 WBU721206 VRY721206 VIC721206 UYG721206 UOK721206 UEO721206 TUS721206 TKW721206 TBA721206 SRE721206 SHI721206 RXM721206 RNQ721206 RDU721206 QTY721206 QKC721206 QAG721206 PQK721206 PGO721206 OWS721206 OMW721206 ODA721206 NTE721206 NJI721206 MZM721206 MPQ721206 MFU721206 LVY721206 LMC721206 LCG721206 KSK721206 KIO721206 JYS721206 JOW721206 JFA721206 IVE721206 ILI721206 IBM721206 HRQ721206 HHU721206 GXY721206 GOC721206 GEG721206 FUK721206 FKO721206 FAS721206 EQW721206 EHA721206 DXE721206 DNI721206 DDM721206 CTQ721206 CJU721206 BZY721206 BQC721206 BGG721206 AWK721206 AMO721206 ACS721206 SW721206 JA721206 E721206 WVM655670 WLQ655670 WBU655670 VRY655670 VIC655670 UYG655670 UOK655670 UEO655670 TUS655670 TKW655670 TBA655670 SRE655670 SHI655670 RXM655670 RNQ655670 RDU655670 QTY655670 QKC655670 QAG655670 PQK655670 PGO655670 OWS655670 OMW655670 ODA655670 NTE655670 NJI655670 MZM655670 MPQ655670 MFU655670 LVY655670 LMC655670 LCG655670 KSK655670 KIO655670 JYS655670 JOW655670 JFA655670 IVE655670 ILI655670 IBM655670 HRQ655670 HHU655670 GXY655670 GOC655670 GEG655670 FUK655670 FKO655670 FAS655670 EQW655670 EHA655670 DXE655670 DNI655670 DDM655670 CTQ655670 CJU655670 BZY655670 BQC655670 BGG655670 AWK655670 AMO655670 ACS655670 SW655670 JA655670 E655670 WVM590134 WLQ590134 WBU590134 VRY590134 VIC590134 UYG590134 UOK590134 UEO590134 TUS590134 TKW590134 TBA590134 SRE590134 SHI590134 RXM590134 RNQ590134 RDU590134 QTY590134 QKC590134 QAG590134 PQK590134 PGO590134 OWS590134 OMW590134 ODA590134 NTE590134 NJI590134 MZM590134 MPQ590134 MFU590134 LVY590134 LMC590134 LCG590134 KSK590134 KIO590134 JYS590134 JOW590134 JFA590134 IVE590134 ILI590134 IBM590134 HRQ590134 HHU590134 GXY590134 GOC590134 GEG590134 FUK590134 FKO590134 FAS590134 EQW590134 EHA590134 DXE590134 DNI590134 DDM590134 CTQ590134 CJU590134 BZY590134 BQC590134 BGG590134 AWK590134 AMO590134 ACS590134 SW590134 JA590134 E590134 WVM524598 WLQ524598 WBU524598 VRY524598 VIC524598 UYG524598 UOK524598 UEO524598 TUS524598 TKW524598 TBA524598 SRE524598 SHI524598 RXM524598 RNQ524598 RDU524598 QTY524598 QKC524598 QAG524598 PQK524598 PGO524598 OWS524598 OMW524598 ODA524598 NTE524598 NJI524598 MZM524598 MPQ524598 MFU524598 LVY524598 LMC524598 LCG524598 KSK524598 KIO524598 JYS524598 JOW524598 JFA524598 IVE524598 ILI524598 IBM524598 HRQ524598 HHU524598 GXY524598 GOC524598 GEG524598 FUK524598 FKO524598 FAS524598 EQW524598 EHA524598 DXE524598 DNI524598 DDM524598 CTQ524598 CJU524598 BZY524598 BQC524598 BGG524598 AWK524598 AMO524598 ACS524598 SW524598 JA524598 E524598 WVM459062 WLQ459062 WBU459062 VRY459062 VIC459062 UYG459062 UOK459062 UEO459062 TUS459062 TKW459062 TBA459062 SRE459062 SHI459062 RXM459062 RNQ459062 RDU459062 QTY459062 QKC459062 QAG459062 PQK459062 PGO459062 OWS459062 OMW459062 ODA459062 NTE459062 NJI459062 MZM459062 MPQ459062 MFU459062 LVY459062 LMC459062 LCG459062 KSK459062 KIO459062 JYS459062 JOW459062 JFA459062 IVE459062 ILI459062 IBM459062 HRQ459062 HHU459062 GXY459062 GOC459062 GEG459062 FUK459062 FKO459062 FAS459062 EQW459062 EHA459062 DXE459062 DNI459062 DDM459062 CTQ459062 CJU459062 BZY459062 BQC459062 BGG459062 AWK459062 AMO459062 ACS459062 SW459062 JA459062 E459062 WVM393526 WLQ393526 WBU393526 VRY393526 VIC393526 UYG393526 UOK393526 UEO393526 TUS393526 TKW393526 TBA393526 SRE393526 SHI393526 RXM393526 RNQ393526 RDU393526 QTY393526 QKC393526 QAG393526 PQK393526 PGO393526 OWS393526 OMW393526 ODA393526 NTE393526 NJI393526 MZM393526 MPQ393526 MFU393526 LVY393526 LMC393526 LCG393526 KSK393526 KIO393526 JYS393526 JOW393526 JFA393526 IVE393526 ILI393526 IBM393526 HRQ393526 HHU393526 GXY393526 GOC393526 GEG393526 FUK393526 FKO393526 FAS393526 EQW393526 EHA393526 DXE393526 DNI393526 DDM393526 CTQ393526 CJU393526 BZY393526 BQC393526 BGG393526 AWK393526 AMO393526 ACS393526 SW393526 JA393526 E393526 WVM327990 WLQ327990 WBU327990 VRY327990 VIC327990 UYG327990 UOK327990 UEO327990 TUS327990 TKW327990 TBA327990 SRE327990 SHI327990 RXM327990 RNQ327990 RDU327990 QTY327990 QKC327990 QAG327990 PQK327990 PGO327990 OWS327990 OMW327990 ODA327990 NTE327990 NJI327990 MZM327990 MPQ327990 MFU327990 LVY327990 LMC327990 LCG327990 KSK327990 KIO327990 JYS327990 JOW327990 JFA327990 IVE327990 ILI327990 IBM327990 HRQ327990 HHU327990 GXY327990 GOC327990 GEG327990 FUK327990 FKO327990 FAS327990 EQW327990 EHA327990 DXE327990 DNI327990 DDM327990 CTQ327990 CJU327990 BZY327990 BQC327990 BGG327990 AWK327990 AMO327990 ACS327990 SW327990 JA327990 E327990 WVM262454 WLQ262454 WBU262454 VRY262454 VIC262454 UYG262454 UOK262454 UEO262454 TUS262454 TKW262454 TBA262454 SRE262454 SHI262454 RXM262454 RNQ262454 RDU262454 QTY262454 QKC262454 QAG262454 PQK262454 PGO262454 OWS262454 OMW262454 ODA262454 NTE262454 NJI262454 MZM262454 MPQ262454 MFU262454 LVY262454 LMC262454 LCG262454 KSK262454 KIO262454 JYS262454 JOW262454 JFA262454 IVE262454 ILI262454 IBM262454 HRQ262454 HHU262454 GXY262454 GOC262454 GEG262454 FUK262454 FKO262454 FAS262454 EQW262454 EHA262454 DXE262454 DNI262454 DDM262454 CTQ262454 CJU262454 BZY262454 BQC262454 BGG262454 AWK262454 AMO262454 ACS262454 SW262454 JA262454 E262454 WVM196918 WLQ196918 WBU196918 VRY196918 VIC196918 UYG196918 UOK196918 UEO196918 TUS196918 TKW196918 TBA196918 SRE196918 SHI196918 RXM196918 RNQ196918 RDU196918 QTY196918 QKC196918 QAG196918 PQK196918 PGO196918 OWS196918 OMW196918 ODA196918 NTE196918 NJI196918 MZM196918 MPQ196918 MFU196918 LVY196918 LMC196918 LCG196918 KSK196918 KIO196918 JYS196918 JOW196918 JFA196918 IVE196918 ILI196918 IBM196918 HRQ196918 HHU196918 GXY196918 GOC196918 GEG196918 FUK196918 FKO196918 FAS196918 EQW196918 EHA196918 DXE196918 DNI196918 DDM196918 CTQ196918 CJU196918 BZY196918 BQC196918 BGG196918 AWK196918 AMO196918 ACS196918 SW196918 JA196918 E196918 WVM131382 WLQ131382 WBU131382 VRY131382 VIC131382 UYG131382 UOK131382 UEO131382 TUS131382 TKW131382 TBA131382 SRE131382 SHI131382 RXM131382 RNQ131382 RDU131382 QTY131382 QKC131382 QAG131382 PQK131382 PGO131382 OWS131382 OMW131382 ODA131382 NTE131382 NJI131382 MZM131382 MPQ131382 MFU131382 LVY131382 LMC131382 LCG131382 KSK131382 KIO131382 JYS131382 JOW131382 JFA131382 IVE131382 ILI131382 IBM131382 HRQ131382 HHU131382 GXY131382 GOC131382 GEG131382 FUK131382 FKO131382 FAS131382 EQW131382 EHA131382 DXE131382 DNI131382 DDM131382 CTQ131382 CJU131382 BZY131382 BQC131382 BGG131382 AWK131382 AMO131382 ACS131382 SW131382 JA131382 E131382 WVM65846 WLQ65846 WBU65846 VRY65846 VIC65846 UYG65846 UOK65846 UEO65846 TUS65846 TKW65846 TBA65846 SRE65846 SHI65846 RXM65846 RNQ65846 RDU65846 QTY65846 QKC65846 QAG65846 PQK65846 PGO65846 OWS65846 OMW65846 ODA65846 NTE65846 NJI65846 MZM65846 MPQ65846 MFU65846 LVY65846 LMC65846 LCG65846 KSK65846 KIO65846 JYS65846 JOW65846 JFA65846 IVE65846 ILI65846 IBM65846 HRQ65846 HHU65846 GXY65846 GOC65846 GEG65846 FUK65846 FKO65846 FAS65846 EQW65846 EHA65846 DXE65846 DNI65846 DDM65846 CTQ65846 CJU65846 BZY65846 BQC65846 BGG65846 AWK65846 AMO65846 ACS65846 SW65846 JA65846 E65846 WVM310 WLQ310 WBU310 VRY310 VIC310 UYG310 UOK310 UEO310 TUS310 TKW310 TBA310 SRE310 SHI310 RXM310 RNQ310 RDU310 QTY310 QKC310 QAG310 PQK310 PGO310 OWS310 OMW310 ODA310 NTE310 NJI310 MZM310 MPQ310 MFU310 LVY310 LMC310 LCG310 KSK310 KIO310 JYS310 JOW310 JFA310 IVE310 ILI310 IBM310 HRQ310 HHU310 GXY310 GOC310 GEG310 FUK310 FKO310 FAS310 EQW310 EHA310 DXE310 DNI310 DDM310 CTQ310 CJU310 BZY310 BQC310 BGG310 AWK310 AMO310 ACS310 SW310 E8:E307" xr:uid="{579103D6-6F62-4B59-9C2D-F98F11C58BB4}">
      <formula1>$T$1</formula1>
      <formula2>$U$1</formula2>
    </dataValidation>
    <dataValidation type="list" allowBlank="1" showInputMessage="1" showErrorMessage="1" sqref="D8:D307" xr:uid="{55880FFF-A6FB-8047-AD8F-DAC7E0721A2F}">
      <formula1>$L$8:$L$11</formula1>
    </dataValidation>
    <dataValidation type="textLength" allowBlank="1" showInputMessage="1" showErrorMessage="1" sqref="C8:C307" xr:uid="{03BFD7D7-D85C-CA43-8931-B6F562874A40}">
      <formula1>3</formula1>
      <formula2>100</formula2>
    </dataValidation>
    <dataValidation type="list" allowBlank="1" showInputMessage="1" showErrorMessage="1" sqref="G8:G307" xr:uid="{AA1EA204-1D6C-8948-BF69-498EF03D20AC}">
      <formula1>$V$14:$V$15</formula1>
    </dataValidation>
  </dataValidations>
  <pageMargins left="0.7" right="0.7" top="0.75" bottom="0.75" header="0.3" footer="0.3"/>
  <pageSetup scale="92" orientation="portrait" r:id="rId1"/>
  <headerFooter>
    <oddFooter>&amp;L&amp;1#&amp;"Calibri"&amp;10&amp;K000000Internal</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E27E-410C-D14E-B5CE-EB0CAB1F6AFE}">
  <dimension ref="A1"/>
  <sheetViews>
    <sheetView workbookViewId="0">
      <selection activeCell="E21" sqref="E21"/>
    </sheetView>
  </sheetViews>
  <sheetFormatPr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2A9D-4693-4DB0-8D46-B32E02231724}">
  <dimension ref="A1"/>
  <sheetViews>
    <sheetView workbookViewId="0">
      <selection activeCell="H52" sqref="H52"/>
    </sheetView>
  </sheetViews>
  <sheetFormatPr defaultColWidth="8.85546875" defaultRowHeight="15" x14ac:dyDescent="0.25"/>
  <sheetData/>
  <pageMargins left="0.7" right="0.7" top="0.75" bottom="0.75" header="0.3" footer="0.3"/>
  <pageSetup orientation="portrait" r:id="rId1"/>
  <headerFooter>
    <oddFooter>&amp;L&amp;1#&amp;"Calibri"&amp;10&amp;K000000Internal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AF0E-C124-4A09-86A8-E83DD0ADAEAC}">
  <dimension ref="A1:T81"/>
  <sheetViews>
    <sheetView zoomScaleNormal="100" workbookViewId="0">
      <pane ySplit="1" topLeftCell="A2" activePane="bottomLeft" state="frozen"/>
      <selection activeCell="N7" sqref="N7"/>
      <selection pane="bottomLeft" activeCell="M5" sqref="M5"/>
    </sheetView>
  </sheetViews>
  <sheetFormatPr defaultColWidth="11.42578125" defaultRowHeight="12.75" x14ac:dyDescent="0.2"/>
  <cols>
    <col min="1" max="1" width="1.7109375" style="7" customWidth="1"/>
    <col min="2" max="10" width="9.7109375" style="7" customWidth="1"/>
    <col min="11" max="11" width="1.7109375" style="7" customWidth="1"/>
    <col min="12" max="20" width="11.42578125" style="3"/>
    <col min="21" max="256" width="11.42578125" style="7"/>
    <col min="257" max="257" width="1.7109375" style="7" customWidth="1"/>
    <col min="258" max="266" width="9.7109375" style="7" customWidth="1"/>
    <col min="267" max="267" width="1.7109375" style="7" customWidth="1"/>
    <col min="268" max="512" width="11.42578125" style="7"/>
    <col min="513" max="513" width="1.7109375" style="7" customWidth="1"/>
    <col min="514" max="522" width="9.7109375" style="7" customWidth="1"/>
    <col min="523" max="523" width="1.7109375" style="7" customWidth="1"/>
    <col min="524" max="768" width="11.42578125" style="7"/>
    <col min="769" max="769" width="1.7109375" style="7" customWidth="1"/>
    <col min="770" max="778" width="9.7109375" style="7" customWidth="1"/>
    <col min="779" max="779" width="1.7109375" style="7" customWidth="1"/>
    <col min="780" max="1024" width="11.42578125" style="7"/>
    <col min="1025" max="1025" width="1.7109375" style="7" customWidth="1"/>
    <col min="1026" max="1034" width="9.7109375" style="7" customWidth="1"/>
    <col min="1035" max="1035" width="1.7109375" style="7" customWidth="1"/>
    <col min="1036" max="1280" width="11.42578125" style="7"/>
    <col min="1281" max="1281" width="1.7109375" style="7" customWidth="1"/>
    <col min="1282" max="1290" width="9.7109375" style="7" customWidth="1"/>
    <col min="1291" max="1291" width="1.7109375" style="7" customWidth="1"/>
    <col min="1292" max="1536" width="11.42578125" style="7"/>
    <col min="1537" max="1537" width="1.7109375" style="7" customWidth="1"/>
    <col min="1538" max="1546" width="9.7109375" style="7" customWidth="1"/>
    <col min="1547" max="1547" width="1.7109375" style="7" customWidth="1"/>
    <col min="1548" max="1792" width="11.42578125" style="7"/>
    <col min="1793" max="1793" width="1.7109375" style="7" customWidth="1"/>
    <col min="1794" max="1802" width="9.7109375" style="7" customWidth="1"/>
    <col min="1803" max="1803" width="1.7109375" style="7" customWidth="1"/>
    <col min="1804" max="2048" width="11.42578125" style="7"/>
    <col min="2049" max="2049" width="1.7109375" style="7" customWidth="1"/>
    <col min="2050" max="2058" width="9.7109375" style="7" customWidth="1"/>
    <col min="2059" max="2059" width="1.7109375" style="7" customWidth="1"/>
    <col min="2060" max="2304" width="11.42578125" style="7"/>
    <col min="2305" max="2305" width="1.7109375" style="7" customWidth="1"/>
    <col min="2306" max="2314" width="9.7109375" style="7" customWidth="1"/>
    <col min="2315" max="2315" width="1.7109375" style="7" customWidth="1"/>
    <col min="2316" max="2560" width="11.42578125" style="7"/>
    <col min="2561" max="2561" width="1.7109375" style="7" customWidth="1"/>
    <col min="2562" max="2570" width="9.7109375" style="7" customWidth="1"/>
    <col min="2571" max="2571" width="1.7109375" style="7" customWidth="1"/>
    <col min="2572" max="2816" width="11.42578125" style="7"/>
    <col min="2817" max="2817" width="1.7109375" style="7" customWidth="1"/>
    <col min="2818" max="2826" width="9.7109375" style="7" customWidth="1"/>
    <col min="2827" max="2827" width="1.7109375" style="7" customWidth="1"/>
    <col min="2828" max="3072" width="11.42578125" style="7"/>
    <col min="3073" max="3073" width="1.7109375" style="7" customWidth="1"/>
    <col min="3074" max="3082" width="9.7109375" style="7" customWidth="1"/>
    <col min="3083" max="3083" width="1.7109375" style="7" customWidth="1"/>
    <col min="3084" max="3328" width="11.42578125" style="7"/>
    <col min="3329" max="3329" width="1.7109375" style="7" customWidth="1"/>
    <col min="3330" max="3338" width="9.7109375" style="7" customWidth="1"/>
    <col min="3339" max="3339" width="1.7109375" style="7" customWidth="1"/>
    <col min="3340" max="3584" width="11.42578125" style="7"/>
    <col min="3585" max="3585" width="1.7109375" style="7" customWidth="1"/>
    <col min="3586" max="3594" width="9.7109375" style="7" customWidth="1"/>
    <col min="3595" max="3595" width="1.7109375" style="7" customWidth="1"/>
    <col min="3596" max="3840" width="11.42578125" style="7"/>
    <col min="3841" max="3841" width="1.7109375" style="7" customWidth="1"/>
    <col min="3842" max="3850" width="9.7109375" style="7" customWidth="1"/>
    <col min="3851" max="3851" width="1.7109375" style="7" customWidth="1"/>
    <col min="3852" max="4096" width="11.42578125" style="7"/>
    <col min="4097" max="4097" width="1.7109375" style="7" customWidth="1"/>
    <col min="4098" max="4106" width="9.7109375" style="7" customWidth="1"/>
    <col min="4107" max="4107" width="1.7109375" style="7" customWidth="1"/>
    <col min="4108" max="4352" width="11.42578125" style="7"/>
    <col min="4353" max="4353" width="1.7109375" style="7" customWidth="1"/>
    <col min="4354" max="4362" width="9.7109375" style="7" customWidth="1"/>
    <col min="4363" max="4363" width="1.7109375" style="7" customWidth="1"/>
    <col min="4364" max="4608" width="11.42578125" style="7"/>
    <col min="4609" max="4609" width="1.7109375" style="7" customWidth="1"/>
    <col min="4610" max="4618" width="9.7109375" style="7" customWidth="1"/>
    <col min="4619" max="4619" width="1.7109375" style="7" customWidth="1"/>
    <col min="4620" max="4864" width="11.42578125" style="7"/>
    <col min="4865" max="4865" width="1.7109375" style="7" customWidth="1"/>
    <col min="4866" max="4874" width="9.7109375" style="7" customWidth="1"/>
    <col min="4875" max="4875" width="1.7109375" style="7" customWidth="1"/>
    <col min="4876" max="5120" width="11.42578125" style="7"/>
    <col min="5121" max="5121" width="1.7109375" style="7" customWidth="1"/>
    <col min="5122" max="5130" width="9.7109375" style="7" customWidth="1"/>
    <col min="5131" max="5131" width="1.7109375" style="7" customWidth="1"/>
    <col min="5132" max="5376" width="11.42578125" style="7"/>
    <col min="5377" max="5377" width="1.7109375" style="7" customWidth="1"/>
    <col min="5378" max="5386" width="9.7109375" style="7" customWidth="1"/>
    <col min="5387" max="5387" width="1.7109375" style="7" customWidth="1"/>
    <col min="5388" max="5632" width="11.42578125" style="7"/>
    <col min="5633" max="5633" width="1.7109375" style="7" customWidth="1"/>
    <col min="5634" max="5642" width="9.7109375" style="7" customWidth="1"/>
    <col min="5643" max="5643" width="1.7109375" style="7" customWidth="1"/>
    <col min="5644" max="5888" width="11.42578125" style="7"/>
    <col min="5889" max="5889" width="1.7109375" style="7" customWidth="1"/>
    <col min="5890" max="5898" width="9.7109375" style="7" customWidth="1"/>
    <col min="5899" max="5899" width="1.7109375" style="7" customWidth="1"/>
    <col min="5900" max="6144" width="11.42578125" style="7"/>
    <col min="6145" max="6145" width="1.7109375" style="7" customWidth="1"/>
    <col min="6146" max="6154" width="9.7109375" style="7" customWidth="1"/>
    <col min="6155" max="6155" width="1.7109375" style="7" customWidth="1"/>
    <col min="6156" max="6400" width="11.42578125" style="7"/>
    <col min="6401" max="6401" width="1.7109375" style="7" customWidth="1"/>
    <col min="6402" max="6410" width="9.7109375" style="7" customWidth="1"/>
    <col min="6411" max="6411" width="1.7109375" style="7" customWidth="1"/>
    <col min="6412" max="6656" width="11.42578125" style="7"/>
    <col min="6657" max="6657" width="1.7109375" style="7" customWidth="1"/>
    <col min="6658" max="6666" width="9.7109375" style="7" customWidth="1"/>
    <col min="6667" max="6667" width="1.7109375" style="7" customWidth="1"/>
    <col min="6668" max="6912" width="11.42578125" style="7"/>
    <col min="6913" max="6913" width="1.7109375" style="7" customWidth="1"/>
    <col min="6914" max="6922" width="9.7109375" style="7" customWidth="1"/>
    <col min="6923" max="6923" width="1.7109375" style="7" customWidth="1"/>
    <col min="6924" max="7168" width="11.42578125" style="7"/>
    <col min="7169" max="7169" width="1.7109375" style="7" customWidth="1"/>
    <col min="7170" max="7178" width="9.7109375" style="7" customWidth="1"/>
    <col min="7179" max="7179" width="1.7109375" style="7" customWidth="1"/>
    <col min="7180" max="7424" width="11.42578125" style="7"/>
    <col min="7425" max="7425" width="1.7109375" style="7" customWidth="1"/>
    <col min="7426" max="7434" width="9.7109375" style="7" customWidth="1"/>
    <col min="7435" max="7435" width="1.7109375" style="7" customWidth="1"/>
    <col min="7436" max="7680" width="11.42578125" style="7"/>
    <col min="7681" max="7681" width="1.7109375" style="7" customWidth="1"/>
    <col min="7682" max="7690" width="9.7109375" style="7" customWidth="1"/>
    <col min="7691" max="7691" width="1.7109375" style="7" customWidth="1"/>
    <col min="7692" max="7936" width="11.42578125" style="7"/>
    <col min="7937" max="7937" width="1.7109375" style="7" customWidth="1"/>
    <col min="7938" max="7946" width="9.7109375" style="7" customWidth="1"/>
    <col min="7947" max="7947" width="1.7109375" style="7" customWidth="1"/>
    <col min="7948" max="8192" width="11.42578125" style="7"/>
    <col min="8193" max="8193" width="1.7109375" style="7" customWidth="1"/>
    <col min="8194" max="8202" width="9.7109375" style="7" customWidth="1"/>
    <col min="8203" max="8203" width="1.7109375" style="7" customWidth="1"/>
    <col min="8204" max="8448" width="11.42578125" style="7"/>
    <col min="8449" max="8449" width="1.7109375" style="7" customWidth="1"/>
    <col min="8450" max="8458" width="9.7109375" style="7" customWidth="1"/>
    <col min="8459" max="8459" width="1.7109375" style="7" customWidth="1"/>
    <col min="8460" max="8704" width="11.42578125" style="7"/>
    <col min="8705" max="8705" width="1.7109375" style="7" customWidth="1"/>
    <col min="8706" max="8714" width="9.7109375" style="7" customWidth="1"/>
    <col min="8715" max="8715" width="1.7109375" style="7" customWidth="1"/>
    <col min="8716" max="8960" width="11.42578125" style="7"/>
    <col min="8961" max="8961" width="1.7109375" style="7" customWidth="1"/>
    <col min="8962" max="8970" width="9.7109375" style="7" customWidth="1"/>
    <col min="8971" max="8971" width="1.7109375" style="7" customWidth="1"/>
    <col min="8972" max="9216" width="11.42578125" style="7"/>
    <col min="9217" max="9217" width="1.7109375" style="7" customWidth="1"/>
    <col min="9218" max="9226" width="9.7109375" style="7" customWidth="1"/>
    <col min="9227" max="9227" width="1.7109375" style="7" customWidth="1"/>
    <col min="9228" max="9472" width="11.42578125" style="7"/>
    <col min="9473" max="9473" width="1.7109375" style="7" customWidth="1"/>
    <col min="9474" max="9482" width="9.7109375" style="7" customWidth="1"/>
    <col min="9483" max="9483" width="1.7109375" style="7" customWidth="1"/>
    <col min="9484" max="9728" width="11.42578125" style="7"/>
    <col min="9729" max="9729" width="1.7109375" style="7" customWidth="1"/>
    <col min="9730" max="9738" width="9.7109375" style="7" customWidth="1"/>
    <col min="9739" max="9739" width="1.7109375" style="7" customWidth="1"/>
    <col min="9740" max="9984" width="11.42578125" style="7"/>
    <col min="9985" max="9985" width="1.7109375" style="7" customWidth="1"/>
    <col min="9986" max="9994" width="9.7109375" style="7" customWidth="1"/>
    <col min="9995" max="9995" width="1.7109375" style="7" customWidth="1"/>
    <col min="9996" max="10240" width="11.42578125" style="7"/>
    <col min="10241" max="10241" width="1.7109375" style="7" customWidth="1"/>
    <col min="10242" max="10250" width="9.7109375" style="7" customWidth="1"/>
    <col min="10251" max="10251" width="1.7109375" style="7" customWidth="1"/>
    <col min="10252" max="10496" width="11.42578125" style="7"/>
    <col min="10497" max="10497" width="1.7109375" style="7" customWidth="1"/>
    <col min="10498" max="10506" width="9.7109375" style="7" customWidth="1"/>
    <col min="10507" max="10507" width="1.7109375" style="7" customWidth="1"/>
    <col min="10508" max="10752" width="11.42578125" style="7"/>
    <col min="10753" max="10753" width="1.7109375" style="7" customWidth="1"/>
    <col min="10754" max="10762" width="9.7109375" style="7" customWidth="1"/>
    <col min="10763" max="10763" width="1.7109375" style="7" customWidth="1"/>
    <col min="10764" max="11008" width="11.42578125" style="7"/>
    <col min="11009" max="11009" width="1.7109375" style="7" customWidth="1"/>
    <col min="11010" max="11018" width="9.7109375" style="7" customWidth="1"/>
    <col min="11019" max="11019" width="1.7109375" style="7" customWidth="1"/>
    <col min="11020" max="11264" width="11.42578125" style="7"/>
    <col min="11265" max="11265" width="1.7109375" style="7" customWidth="1"/>
    <col min="11266" max="11274" width="9.7109375" style="7" customWidth="1"/>
    <col min="11275" max="11275" width="1.7109375" style="7" customWidth="1"/>
    <col min="11276" max="11520" width="11.42578125" style="7"/>
    <col min="11521" max="11521" width="1.7109375" style="7" customWidth="1"/>
    <col min="11522" max="11530" width="9.7109375" style="7" customWidth="1"/>
    <col min="11531" max="11531" width="1.7109375" style="7" customWidth="1"/>
    <col min="11532" max="11776" width="11.42578125" style="7"/>
    <col min="11777" max="11777" width="1.7109375" style="7" customWidth="1"/>
    <col min="11778" max="11786" width="9.7109375" style="7" customWidth="1"/>
    <col min="11787" max="11787" width="1.7109375" style="7" customWidth="1"/>
    <col min="11788" max="12032" width="11.42578125" style="7"/>
    <col min="12033" max="12033" width="1.7109375" style="7" customWidth="1"/>
    <col min="12034" max="12042" width="9.7109375" style="7" customWidth="1"/>
    <col min="12043" max="12043" width="1.7109375" style="7" customWidth="1"/>
    <col min="12044" max="12288" width="11.42578125" style="7"/>
    <col min="12289" max="12289" width="1.7109375" style="7" customWidth="1"/>
    <col min="12290" max="12298" width="9.7109375" style="7" customWidth="1"/>
    <col min="12299" max="12299" width="1.7109375" style="7" customWidth="1"/>
    <col min="12300" max="12544" width="11.42578125" style="7"/>
    <col min="12545" max="12545" width="1.7109375" style="7" customWidth="1"/>
    <col min="12546" max="12554" width="9.7109375" style="7" customWidth="1"/>
    <col min="12555" max="12555" width="1.7109375" style="7" customWidth="1"/>
    <col min="12556" max="12800" width="11.42578125" style="7"/>
    <col min="12801" max="12801" width="1.7109375" style="7" customWidth="1"/>
    <col min="12802" max="12810" width="9.7109375" style="7" customWidth="1"/>
    <col min="12811" max="12811" width="1.7109375" style="7" customWidth="1"/>
    <col min="12812" max="13056" width="11.42578125" style="7"/>
    <col min="13057" max="13057" width="1.7109375" style="7" customWidth="1"/>
    <col min="13058" max="13066" width="9.7109375" style="7" customWidth="1"/>
    <col min="13067" max="13067" width="1.7109375" style="7" customWidth="1"/>
    <col min="13068" max="13312" width="11.42578125" style="7"/>
    <col min="13313" max="13313" width="1.7109375" style="7" customWidth="1"/>
    <col min="13314" max="13322" width="9.7109375" style="7" customWidth="1"/>
    <col min="13323" max="13323" width="1.7109375" style="7" customWidth="1"/>
    <col min="13324" max="13568" width="11.42578125" style="7"/>
    <col min="13569" max="13569" width="1.7109375" style="7" customWidth="1"/>
    <col min="13570" max="13578" width="9.7109375" style="7" customWidth="1"/>
    <col min="13579" max="13579" width="1.7109375" style="7" customWidth="1"/>
    <col min="13580" max="13824" width="11.42578125" style="7"/>
    <col min="13825" max="13825" width="1.7109375" style="7" customWidth="1"/>
    <col min="13826" max="13834" width="9.7109375" style="7" customWidth="1"/>
    <col min="13835" max="13835" width="1.7109375" style="7" customWidth="1"/>
    <col min="13836" max="14080" width="11.42578125" style="7"/>
    <col min="14081" max="14081" width="1.7109375" style="7" customWidth="1"/>
    <col min="14082" max="14090" width="9.7109375" style="7" customWidth="1"/>
    <col min="14091" max="14091" width="1.7109375" style="7" customWidth="1"/>
    <col min="14092" max="14336" width="11.42578125" style="7"/>
    <col min="14337" max="14337" width="1.7109375" style="7" customWidth="1"/>
    <col min="14338" max="14346" width="9.7109375" style="7" customWidth="1"/>
    <col min="14347" max="14347" width="1.7109375" style="7" customWidth="1"/>
    <col min="14348" max="14592" width="11.42578125" style="7"/>
    <col min="14593" max="14593" width="1.7109375" style="7" customWidth="1"/>
    <col min="14594" max="14602" width="9.7109375" style="7" customWidth="1"/>
    <col min="14603" max="14603" width="1.7109375" style="7" customWidth="1"/>
    <col min="14604" max="14848" width="11.42578125" style="7"/>
    <col min="14849" max="14849" width="1.7109375" style="7" customWidth="1"/>
    <col min="14850" max="14858" width="9.7109375" style="7" customWidth="1"/>
    <col min="14859" max="14859" width="1.7109375" style="7" customWidth="1"/>
    <col min="14860" max="15104" width="11.42578125" style="7"/>
    <col min="15105" max="15105" width="1.7109375" style="7" customWidth="1"/>
    <col min="15106" max="15114" width="9.7109375" style="7" customWidth="1"/>
    <col min="15115" max="15115" width="1.7109375" style="7" customWidth="1"/>
    <col min="15116" max="15360" width="11.42578125" style="7"/>
    <col min="15361" max="15361" width="1.7109375" style="7" customWidth="1"/>
    <col min="15362" max="15370" width="9.7109375" style="7" customWidth="1"/>
    <col min="15371" max="15371" width="1.7109375" style="7" customWidth="1"/>
    <col min="15372" max="15616" width="11.42578125" style="7"/>
    <col min="15617" max="15617" width="1.7109375" style="7" customWidth="1"/>
    <col min="15618" max="15626" width="9.7109375" style="7" customWidth="1"/>
    <col min="15627" max="15627" width="1.7109375" style="7" customWidth="1"/>
    <col min="15628" max="15872" width="11.42578125" style="7"/>
    <col min="15873" max="15873" width="1.7109375" style="7" customWidth="1"/>
    <col min="15874" max="15882" width="9.7109375" style="7" customWidth="1"/>
    <col min="15883" max="15883" width="1.7109375" style="7" customWidth="1"/>
    <col min="15884" max="16128" width="11.42578125" style="7"/>
    <col min="16129" max="16129" width="1.7109375" style="7" customWidth="1"/>
    <col min="16130" max="16138" width="9.7109375" style="7" customWidth="1"/>
    <col min="16139" max="16139" width="1.7109375" style="7" customWidth="1"/>
    <col min="16140" max="16384" width="11.42578125" style="7"/>
  </cols>
  <sheetData>
    <row r="1" spans="1:11" ht="15" customHeight="1" x14ac:dyDescent="0.25">
      <c r="A1" s="367" t="s">
        <v>465</v>
      </c>
      <c r="B1" s="324"/>
      <c r="C1" s="324"/>
      <c r="D1" s="324"/>
      <c r="E1" s="324"/>
      <c r="F1" s="324"/>
      <c r="G1" s="324"/>
      <c r="H1" s="324"/>
      <c r="I1" s="324"/>
      <c r="J1" s="324"/>
      <c r="K1" s="324"/>
    </row>
    <row r="2" spans="1:11" ht="3.75" customHeight="1" x14ac:dyDescent="0.2">
      <c r="A2" s="368"/>
      <c r="B2" s="368"/>
      <c r="C2" s="368"/>
      <c r="D2" s="368"/>
      <c r="E2" s="368"/>
      <c r="F2" s="368"/>
      <c r="G2" s="368"/>
      <c r="H2" s="368"/>
      <c r="I2" s="368"/>
      <c r="J2" s="368"/>
      <c r="K2" s="368"/>
    </row>
    <row r="3" spans="1:11" ht="77.25" customHeight="1" x14ac:dyDescent="0.2">
      <c r="A3" s="242"/>
      <c r="B3" s="369" t="s">
        <v>466</v>
      </c>
      <c r="C3" s="369"/>
      <c r="D3" s="369"/>
      <c r="E3" s="369"/>
      <c r="F3" s="369"/>
      <c r="G3" s="369"/>
      <c r="H3" s="369"/>
      <c r="I3" s="369"/>
      <c r="J3" s="369"/>
      <c r="K3" s="242"/>
    </row>
    <row r="4" spans="1:11" ht="3.75" customHeight="1" x14ac:dyDescent="0.25">
      <c r="A4" s="368"/>
      <c r="B4" s="324"/>
      <c r="C4" s="324"/>
      <c r="D4" s="324"/>
      <c r="E4" s="324"/>
      <c r="F4" s="324"/>
      <c r="G4" s="324"/>
      <c r="H4" s="324"/>
      <c r="I4" s="324"/>
      <c r="J4" s="324"/>
      <c r="K4" s="324"/>
    </row>
    <row r="5" spans="1:11" ht="75" customHeight="1" x14ac:dyDescent="0.2">
      <c r="A5" s="242"/>
      <c r="B5" s="369" t="s">
        <v>531</v>
      </c>
      <c r="C5" s="369"/>
      <c r="D5" s="369"/>
      <c r="E5" s="369"/>
      <c r="F5" s="369"/>
      <c r="G5" s="369"/>
      <c r="H5" s="369"/>
      <c r="I5" s="369"/>
      <c r="J5" s="369"/>
      <c r="K5" s="242"/>
    </row>
    <row r="6" spans="1:11" ht="3.75" customHeight="1" x14ac:dyDescent="0.25">
      <c r="A6" s="369"/>
      <c r="B6" s="370"/>
      <c r="C6" s="370"/>
      <c r="D6" s="370"/>
      <c r="E6" s="370"/>
      <c r="F6" s="370"/>
      <c r="G6" s="370"/>
      <c r="H6" s="370"/>
      <c r="I6" s="370"/>
      <c r="J6" s="370"/>
      <c r="K6" s="370"/>
    </row>
    <row r="7" spans="1:11" ht="62.25" customHeight="1" x14ac:dyDescent="0.2">
      <c r="A7" s="242"/>
      <c r="B7" s="369" t="s">
        <v>467</v>
      </c>
      <c r="C7" s="369"/>
      <c r="D7" s="369"/>
      <c r="E7" s="369"/>
      <c r="F7" s="369"/>
      <c r="G7" s="369"/>
      <c r="H7" s="369"/>
      <c r="I7" s="369"/>
      <c r="J7" s="369"/>
      <c r="K7" s="242"/>
    </row>
    <row r="8" spans="1:11" ht="3.75" customHeight="1" x14ac:dyDescent="0.25">
      <c r="A8" s="369"/>
      <c r="B8" s="370"/>
      <c r="C8" s="370"/>
      <c r="D8" s="370"/>
      <c r="E8" s="370"/>
      <c r="F8" s="370"/>
      <c r="G8" s="370"/>
      <c r="H8" s="370"/>
      <c r="I8" s="370"/>
      <c r="J8" s="370"/>
      <c r="K8" s="370"/>
    </row>
    <row r="9" spans="1:11" ht="12.75" customHeight="1" x14ac:dyDescent="0.2">
      <c r="A9" s="242"/>
      <c r="B9" s="366" t="s">
        <v>468</v>
      </c>
      <c r="C9" s="369"/>
      <c r="D9" s="369"/>
      <c r="E9" s="369"/>
      <c r="F9" s="369"/>
      <c r="G9" s="369"/>
      <c r="H9" s="369"/>
      <c r="I9" s="369"/>
      <c r="J9" s="369"/>
      <c r="K9" s="242"/>
    </row>
    <row r="10" spans="1:11" ht="103.5" customHeight="1" x14ac:dyDescent="0.2">
      <c r="A10" s="242"/>
      <c r="B10" s="369" t="s">
        <v>536</v>
      </c>
      <c r="C10" s="369"/>
      <c r="D10" s="369"/>
      <c r="E10" s="369"/>
      <c r="F10" s="369"/>
      <c r="G10" s="369"/>
      <c r="H10" s="369"/>
      <c r="I10" s="369"/>
      <c r="J10" s="369"/>
      <c r="K10" s="242"/>
    </row>
    <row r="11" spans="1:11" ht="3.75" customHeight="1" x14ac:dyDescent="0.25">
      <c r="A11" s="369"/>
      <c r="B11" s="370"/>
      <c r="C11" s="370"/>
      <c r="D11" s="370"/>
      <c r="E11" s="370"/>
      <c r="F11" s="370"/>
      <c r="G11" s="370"/>
      <c r="H11" s="370"/>
      <c r="I11" s="370"/>
      <c r="J11" s="370"/>
      <c r="K11" s="370"/>
    </row>
    <row r="12" spans="1:11" x14ac:dyDescent="0.2">
      <c r="A12" s="242"/>
      <c r="B12" s="366" t="s">
        <v>469</v>
      </c>
      <c r="C12" s="366"/>
      <c r="D12" s="366"/>
      <c r="E12" s="366"/>
      <c r="F12" s="366"/>
      <c r="G12" s="366"/>
      <c r="H12" s="366"/>
      <c r="I12" s="366"/>
      <c r="J12" s="366"/>
      <c r="K12" s="242"/>
    </row>
    <row r="13" spans="1:11" ht="36.75" customHeight="1" x14ac:dyDescent="0.25">
      <c r="A13" s="241"/>
      <c r="B13" s="371" t="s">
        <v>532</v>
      </c>
      <c r="C13" s="372"/>
      <c r="D13" s="372"/>
      <c r="E13" s="372"/>
      <c r="F13" s="372"/>
      <c r="G13" s="372"/>
      <c r="H13" s="372"/>
      <c r="I13" s="372"/>
      <c r="J13" s="372"/>
      <c r="K13" s="243"/>
    </row>
    <row r="14" spans="1:11" ht="3.75" customHeight="1" x14ac:dyDescent="0.25">
      <c r="A14" s="241"/>
      <c r="B14" s="243"/>
      <c r="C14" s="243"/>
      <c r="D14" s="243"/>
      <c r="E14" s="243"/>
      <c r="F14" s="243"/>
      <c r="G14" s="243"/>
      <c r="H14" s="243"/>
      <c r="I14" s="243"/>
      <c r="J14" s="243"/>
      <c r="K14" s="243"/>
    </row>
    <row r="15" spans="1:11" ht="63.75" customHeight="1" x14ac:dyDescent="0.2">
      <c r="A15" s="242"/>
      <c r="B15" s="373" t="s">
        <v>533</v>
      </c>
      <c r="C15" s="374"/>
      <c r="D15" s="374"/>
      <c r="E15" s="374"/>
      <c r="F15" s="374"/>
      <c r="G15" s="374"/>
      <c r="H15" s="374"/>
      <c r="I15" s="374"/>
      <c r="J15" s="374"/>
      <c r="K15" s="242"/>
    </row>
    <row r="16" spans="1:11" ht="3.75" customHeight="1" x14ac:dyDescent="0.25">
      <c r="A16" s="369"/>
      <c r="B16" s="370"/>
      <c r="C16" s="370"/>
      <c r="D16" s="370"/>
      <c r="E16" s="370"/>
      <c r="F16" s="370"/>
      <c r="G16" s="370"/>
      <c r="H16" s="370"/>
      <c r="I16" s="370"/>
      <c r="J16" s="370"/>
      <c r="K16" s="370"/>
    </row>
    <row r="17" spans="1:11" ht="38.25" customHeight="1" x14ac:dyDescent="0.2">
      <c r="A17" s="242"/>
      <c r="B17" s="373" t="s">
        <v>470</v>
      </c>
      <c r="C17" s="374"/>
      <c r="D17" s="374"/>
      <c r="E17" s="374"/>
      <c r="F17" s="374"/>
      <c r="G17" s="374"/>
      <c r="H17" s="374"/>
      <c r="I17" s="374"/>
      <c r="J17" s="374"/>
      <c r="K17" s="242"/>
    </row>
    <row r="18" spans="1:11" ht="3.75" customHeight="1" x14ac:dyDescent="0.25">
      <c r="A18" s="369"/>
      <c r="B18" s="370"/>
      <c r="C18" s="370"/>
      <c r="D18" s="370"/>
      <c r="E18" s="370"/>
      <c r="F18" s="370"/>
      <c r="G18" s="370"/>
      <c r="H18" s="370"/>
      <c r="I18" s="370"/>
      <c r="J18" s="370"/>
      <c r="K18" s="370"/>
    </row>
    <row r="19" spans="1:11" ht="27.75" customHeight="1" x14ac:dyDescent="0.2">
      <c r="A19" s="242"/>
      <c r="B19" s="375" t="s">
        <v>471</v>
      </c>
      <c r="C19" s="376"/>
      <c r="D19" s="376"/>
      <c r="E19" s="376"/>
      <c r="F19" s="376"/>
      <c r="G19" s="376"/>
      <c r="H19" s="376"/>
      <c r="I19" s="376"/>
      <c r="J19" s="376"/>
      <c r="K19" s="242"/>
    </row>
    <row r="20" spans="1:11" ht="3.75" customHeight="1" x14ac:dyDescent="0.25">
      <c r="A20" s="369"/>
      <c r="B20" s="370"/>
      <c r="C20" s="370"/>
      <c r="D20" s="370"/>
      <c r="E20" s="370"/>
      <c r="F20" s="370"/>
      <c r="G20" s="370"/>
      <c r="H20" s="370"/>
      <c r="I20" s="370"/>
      <c r="J20" s="370"/>
      <c r="K20" s="370"/>
    </row>
    <row r="21" spans="1:11" ht="54.75" customHeight="1" x14ac:dyDescent="0.2">
      <c r="A21" s="242"/>
      <c r="B21" s="373" t="s">
        <v>472</v>
      </c>
      <c r="C21" s="374"/>
      <c r="D21" s="374"/>
      <c r="E21" s="374"/>
      <c r="F21" s="374"/>
      <c r="G21" s="374"/>
      <c r="H21" s="374"/>
      <c r="I21" s="374"/>
      <c r="J21" s="374"/>
      <c r="K21" s="242"/>
    </row>
    <row r="22" spans="1:11" ht="3.75" customHeight="1" x14ac:dyDescent="0.25">
      <c r="A22" s="368"/>
      <c r="B22" s="324"/>
      <c r="C22" s="324"/>
      <c r="D22" s="324"/>
      <c r="E22" s="324"/>
      <c r="F22" s="324"/>
      <c r="G22" s="324"/>
      <c r="H22" s="324"/>
      <c r="I22" s="324"/>
      <c r="J22" s="324"/>
      <c r="K22" s="324"/>
    </row>
    <row r="23" spans="1:11" ht="38.25" customHeight="1" x14ac:dyDescent="0.2">
      <c r="A23" s="242"/>
      <c r="B23" s="371" t="s">
        <v>473</v>
      </c>
      <c r="C23" s="369"/>
      <c r="D23" s="369"/>
      <c r="E23" s="369"/>
      <c r="F23" s="369"/>
      <c r="G23" s="369"/>
      <c r="H23" s="369"/>
      <c r="I23" s="369"/>
      <c r="J23" s="369"/>
      <c r="K23" s="242"/>
    </row>
    <row r="24" spans="1:11" ht="3.75" customHeight="1" x14ac:dyDescent="0.25">
      <c r="A24" s="368"/>
      <c r="B24" s="324"/>
      <c r="C24" s="324"/>
      <c r="D24" s="324"/>
      <c r="E24" s="324"/>
      <c r="F24" s="324"/>
      <c r="G24" s="324"/>
      <c r="H24" s="324"/>
      <c r="I24" s="324"/>
      <c r="J24" s="324"/>
      <c r="K24" s="324"/>
    </row>
    <row r="25" spans="1:11" ht="25.5" customHeight="1" x14ac:dyDescent="0.2">
      <c r="A25" s="242"/>
      <c r="B25" s="371" t="s">
        <v>474</v>
      </c>
      <c r="C25" s="369"/>
      <c r="D25" s="369"/>
      <c r="E25" s="369"/>
      <c r="F25" s="369"/>
      <c r="G25" s="369"/>
      <c r="H25" s="369"/>
      <c r="I25" s="369"/>
      <c r="J25" s="369"/>
      <c r="K25" s="242"/>
    </row>
    <row r="26" spans="1:11" ht="3.75" customHeight="1" x14ac:dyDescent="0.25">
      <c r="A26" s="368"/>
      <c r="B26" s="324"/>
      <c r="C26" s="324"/>
      <c r="D26" s="324"/>
      <c r="E26" s="324"/>
      <c r="F26" s="324"/>
      <c r="G26" s="324"/>
      <c r="H26" s="324"/>
      <c r="I26" s="324"/>
      <c r="J26" s="324"/>
      <c r="K26" s="324"/>
    </row>
    <row r="27" spans="1:11" ht="51" customHeight="1" x14ac:dyDescent="0.2">
      <c r="A27" s="242"/>
      <c r="B27" s="377" t="s">
        <v>475</v>
      </c>
      <c r="C27" s="378"/>
      <c r="D27" s="378"/>
      <c r="E27" s="378"/>
      <c r="F27" s="378"/>
      <c r="G27" s="378"/>
      <c r="H27" s="378"/>
      <c r="I27" s="378"/>
      <c r="J27" s="378"/>
      <c r="K27" s="242"/>
    </row>
    <row r="28" spans="1:11" ht="3.75" customHeight="1" x14ac:dyDescent="0.25">
      <c r="A28" s="368"/>
      <c r="B28" s="324"/>
      <c r="C28" s="324"/>
      <c r="D28" s="324"/>
      <c r="E28" s="324"/>
      <c r="F28" s="324"/>
      <c r="G28" s="324"/>
      <c r="H28" s="324"/>
      <c r="I28" s="324"/>
      <c r="J28" s="324"/>
      <c r="K28" s="324"/>
    </row>
    <row r="29" spans="1:11" ht="25.5" customHeight="1" x14ac:dyDescent="0.25">
      <c r="A29" s="242"/>
      <c r="B29" s="369" t="s">
        <v>476</v>
      </c>
      <c r="C29" s="370"/>
      <c r="D29" s="370"/>
      <c r="E29" s="370"/>
      <c r="F29" s="370"/>
      <c r="G29" s="370"/>
      <c r="H29" s="370"/>
      <c r="I29" s="370"/>
      <c r="J29" s="370"/>
      <c r="K29" s="242"/>
    </row>
    <row r="30" spans="1:11" ht="3.75" customHeight="1" x14ac:dyDescent="0.25">
      <c r="A30" s="368"/>
      <c r="B30" s="324"/>
      <c r="C30" s="324"/>
      <c r="D30" s="324"/>
      <c r="E30" s="324"/>
      <c r="F30" s="324"/>
      <c r="G30" s="324"/>
      <c r="H30" s="324"/>
      <c r="I30" s="324"/>
      <c r="J30" s="324"/>
      <c r="K30" s="324"/>
    </row>
    <row r="31" spans="1:11" ht="15" x14ac:dyDescent="0.25">
      <c r="A31" s="242"/>
      <c r="B31" s="369" t="s">
        <v>477</v>
      </c>
      <c r="C31" s="353"/>
      <c r="D31" s="353"/>
      <c r="E31" s="353"/>
      <c r="F31" s="353"/>
      <c r="G31" s="353"/>
      <c r="H31" s="353"/>
      <c r="I31" s="353"/>
      <c r="J31" s="353"/>
      <c r="K31" s="242"/>
    </row>
    <row r="32" spans="1:11" ht="3.75" customHeight="1" x14ac:dyDescent="0.25">
      <c r="A32" s="368"/>
      <c r="B32" s="324"/>
      <c r="C32" s="324"/>
      <c r="D32" s="324"/>
      <c r="E32" s="324"/>
      <c r="F32" s="324"/>
      <c r="G32" s="324"/>
      <c r="H32" s="324"/>
      <c r="I32" s="324"/>
      <c r="J32" s="324"/>
      <c r="K32" s="324"/>
    </row>
    <row r="33" spans="1:11" x14ac:dyDescent="0.2">
      <c r="A33" s="3"/>
      <c r="B33" s="248"/>
      <c r="C33" s="248"/>
      <c r="D33" s="248"/>
      <c r="E33" s="248"/>
      <c r="F33" s="248"/>
      <c r="G33" s="248"/>
      <c r="H33" s="248"/>
      <c r="I33" s="248"/>
      <c r="J33" s="248"/>
      <c r="K33" s="3"/>
    </row>
    <row r="34" spans="1:11" x14ac:dyDescent="0.2">
      <c r="A34" s="3"/>
      <c r="B34" s="248"/>
      <c r="C34" s="248"/>
      <c r="D34" s="248"/>
      <c r="E34" s="248"/>
      <c r="F34" s="248"/>
      <c r="G34" s="248"/>
      <c r="H34" s="248"/>
      <c r="I34" s="248"/>
      <c r="J34" s="248"/>
      <c r="K34" s="3"/>
    </row>
    <row r="35" spans="1:11" x14ac:dyDescent="0.2">
      <c r="A35" s="3"/>
      <c r="B35" s="248"/>
      <c r="C35" s="248"/>
      <c r="D35" s="248"/>
      <c r="E35" s="248"/>
      <c r="F35" s="248"/>
      <c r="G35" s="248"/>
      <c r="H35" s="248"/>
      <c r="I35" s="248"/>
      <c r="J35" s="248"/>
      <c r="K35" s="3"/>
    </row>
    <row r="36" spans="1:11" x14ac:dyDescent="0.2">
      <c r="A36" s="3"/>
      <c r="B36" s="248"/>
      <c r="C36" s="248"/>
      <c r="D36" s="248"/>
      <c r="E36" s="248"/>
      <c r="F36" s="248"/>
      <c r="G36" s="248"/>
      <c r="H36" s="248"/>
      <c r="I36" s="248"/>
      <c r="J36" s="248"/>
      <c r="K36" s="3"/>
    </row>
    <row r="37" spans="1:11" x14ac:dyDescent="0.2">
      <c r="A37" s="3"/>
      <c r="B37" s="248"/>
      <c r="C37" s="248"/>
      <c r="D37" s="248"/>
      <c r="E37" s="248"/>
      <c r="F37" s="248"/>
      <c r="G37" s="248"/>
      <c r="H37" s="248"/>
      <c r="I37" s="248"/>
      <c r="J37" s="248"/>
      <c r="K37" s="3"/>
    </row>
    <row r="38" spans="1:11" x14ac:dyDescent="0.2">
      <c r="A38" s="3"/>
      <c r="B38" s="248"/>
      <c r="C38" s="248"/>
      <c r="D38" s="248"/>
      <c r="E38" s="248"/>
      <c r="F38" s="248"/>
      <c r="G38" s="248"/>
      <c r="H38" s="248"/>
      <c r="I38" s="248"/>
      <c r="J38" s="248"/>
      <c r="K38" s="3"/>
    </row>
    <row r="39" spans="1:11" x14ac:dyDescent="0.2">
      <c r="A39" s="3"/>
      <c r="B39" s="248"/>
      <c r="C39" s="248"/>
      <c r="D39" s="248"/>
      <c r="E39" s="248"/>
      <c r="F39" s="248"/>
      <c r="G39" s="248"/>
      <c r="H39" s="248"/>
      <c r="I39" s="248"/>
      <c r="J39" s="248"/>
      <c r="K39" s="3"/>
    </row>
    <row r="40" spans="1:11" x14ac:dyDescent="0.2">
      <c r="A40" s="3"/>
      <c r="B40" s="3"/>
      <c r="C40" s="3"/>
      <c r="D40" s="3"/>
      <c r="E40" s="3"/>
      <c r="F40" s="3"/>
      <c r="G40" s="3"/>
      <c r="H40" s="3"/>
      <c r="I40" s="3"/>
      <c r="J40" s="3"/>
      <c r="K40" s="3"/>
    </row>
    <row r="41" spans="1:11" x14ac:dyDescent="0.2">
      <c r="A41" s="3"/>
      <c r="B41" s="3"/>
      <c r="C41" s="3"/>
      <c r="D41" s="3"/>
      <c r="E41" s="3"/>
      <c r="F41" s="3"/>
      <c r="G41" s="3"/>
      <c r="H41" s="3"/>
      <c r="I41" s="3"/>
      <c r="J41" s="3"/>
      <c r="K41" s="3"/>
    </row>
    <row r="42" spans="1:11" x14ac:dyDescent="0.2">
      <c r="A42" s="3"/>
      <c r="B42" s="3"/>
      <c r="C42" s="3"/>
      <c r="D42" s="3"/>
      <c r="E42" s="3"/>
      <c r="F42" s="3"/>
      <c r="G42" s="3"/>
      <c r="H42" s="3"/>
      <c r="I42" s="3"/>
      <c r="J42" s="3"/>
      <c r="K42" s="3"/>
    </row>
    <row r="43" spans="1:11" x14ac:dyDescent="0.2">
      <c r="A43" s="3"/>
      <c r="B43" s="3"/>
      <c r="C43" s="3"/>
      <c r="D43" s="3"/>
      <c r="E43" s="3"/>
      <c r="F43" s="3"/>
      <c r="G43" s="3"/>
      <c r="H43" s="3"/>
      <c r="I43" s="3"/>
      <c r="J43" s="3"/>
      <c r="K43" s="3"/>
    </row>
    <row r="44" spans="1:11" x14ac:dyDescent="0.2">
      <c r="A44" s="3"/>
      <c r="B44" s="3"/>
      <c r="C44" s="3"/>
      <c r="D44" s="3"/>
      <c r="E44" s="3"/>
      <c r="F44" s="3"/>
      <c r="G44" s="3"/>
      <c r="H44" s="3"/>
      <c r="I44" s="3"/>
      <c r="J44" s="3"/>
      <c r="K44" s="3"/>
    </row>
    <row r="45" spans="1:11" x14ac:dyDescent="0.2">
      <c r="A45" s="3"/>
      <c r="B45" s="3"/>
      <c r="C45" s="3"/>
      <c r="D45" s="3"/>
      <c r="E45" s="3"/>
      <c r="F45" s="3"/>
      <c r="G45" s="3"/>
      <c r="H45" s="3"/>
      <c r="I45" s="3"/>
      <c r="J45" s="3"/>
      <c r="K45" s="3"/>
    </row>
    <row r="46" spans="1:11" x14ac:dyDescent="0.2">
      <c r="A46" s="3"/>
      <c r="B46" s="3"/>
      <c r="C46" s="3"/>
      <c r="D46" s="3"/>
      <c r="E46" s="3"/>
      <c r="F46" s="3"/>
      <c r="G46" s="3"/>
      <c r="H46" s="3"/>
      <c r="I46" s="3"/>
      <c r="J46" s="3"/>
      <c r="K46" s="3"/>
    </row>
    <row r="47" spans="1:11" x14ac:dyDescent="0.2">
      <c r="A47" s="3"/>
      <c r="B47" s="3"/>
      <c r="C47" s="3"/>
      <c r="D47" s="3"/>
      <c r="E47" s="3"/>
      <c r="F47" s="3"/>
      <c r="G47" s="3"/>
      <c r="H47" s="3"/>
      <c r="I47" s="3"/>
      <c r="J47" s="3"/>
      <c r="K47" s="3"/>
    </row>
    <row r="48" spans="1:11" x14ac:dyDescent="0.2">
      <c r="A48" s="3"/>
      <c r="B48" s="3"/>
      <c r="C48" s="3"/>
      <c r="D48" s="3"/>
      <c r="E48" s="3"/>
      <c r="F48" s="3"/>
      <c r="G48" s="3"/>
      <c r="H48" s="3"/>
      <c r="I48" s="3"/>
      <c r="J48" s="3"/>
      <c r="K48" s="3"/>
    </row>
    <row r="49" spans="1:11" x14ac:dyDescent="0.2">
      <c r="A49" s="3"/>
      <c r="B49" s="3"/>
      <c r="C49" s="3"/>
      <c r="D49" s="3"/>
      <c r="E49" s="3"/>
      <c r="F49" s="3"/>
      <c r="G49" s="3"/>
      <c r="H49" s="3"/>
      <c r="I49" s="3"/>
      <c r="J49" s="3"/>
      <c r="K49" s="3"/>
    </row>
    <row r="50" spans="1:11" x14ac:dyDescent="0.2">
      <c r="A50" s="3"/>
      <c r="B50" s="3"/>
      <c r="C50" s="3"/>
      <c r="D50" s="3"/>
      <c r="E50" s="3"/>
      <c r="F50" s="3"/>
      <c r="G50" s="3"/>
      <c r="H50" s="3"/>
      <c r="I50" s="3"/>
      <c r="J50" s="3"/>
      <c r="K50" s="3"/>
    </row>
    <row r="51" spans="1:11" x14ac:dyDescent="0.2">
      <c r="A51" s="3"/>
      <c r="B51" s="3"/>
      <c r="C51" s="3"/>
      <c r="D51" s="3"/>
      <c r="E51" s="3"/>
      <c r="F51" s="3"/>
      <c r="G51" s="3"/>
      <c r="H51" s="3"/>
      <c r="I51" s="3"/>
      <c r="J51" s="3"/>
      <c r="K51" s="3"/>
    </row>
    <row r="52" spans="1:11" x14ac:dyDescent="0.2">
      <c r="A52" s="3"/>
      <c r="B52" s="3"/>
      <c r="C52" s="3"/>
      <c r="D52" s="3"/>
      <c r="E52" s="3"/>
      <c r="F52" s="3"/>
      <c r="G52" s="3"/>
      <c r="H52" s="3"/>
      <c r="I52" s="3"/>
      <c r="J52" s="3"/>
      <c r="K52" s="3"/>
    </row>
    <row r="53" spans="1:11" x14ac:dyDescent="0.2">
      <c r="A53" s="3"/>
      <c r="B53" s="3"/>
      <c r="C53" s="3"/>
      <c r="D53" s="3"/>
      <c r="E53" s="3"/>
      <c r="F53" s="3"/>
      <c r="G53" s="3"/>
      <c r="H53" s="3"/>
      <c r="I53" s="3"/>
      <c r="J53" s="3"/>
      <c r="K53" s="3"/>
    </row>
    <row r="54" spans="1:11" x14ac:dyDescent="0.2">
      <c r="A54" s="3"/>
      <c r="B54" s="3"/>
      <c r="C54" s="3"/>
      <c r="D54" s="3"/>
      <c r="E54" s="3"/>
      <c r="F54" s="3"/>
      <c r="G54" s="3"/>
      <c r="H54" s="3"/>
      <c r="I54" s="3"/>
      <c r="J54" s="3"/>
      <c r="K54" s="3"/>
    </row>
    <row r="55" spans="1:11" x14ac:dyDescent="0.2">
      <c r="A55" s="3"/>
      <c r="B55" s="3"/>
      <c r="C55" s="3"/>
      <c r="D55" s="3"/>
      <c r="E55" s="3"/>
      <c r="F55" s="3"/>
      <c r="G55" s="3"/>
      <c r="H55" s="3"/>
      <c r="I55" s="3"/>
      <c r="J55" s="3"/>
      <c r="K55" s="3"/>
    </row>
    <row r="56" spans="1:11" x14ac:dyDescent="0.2">
      <c r="A56" s="3"/>
      <c r="B56" s="3"/>
      <c r="C56" s="3"/>
      <c r="D56" s="3"/>
      <c r="E56" s="3"/>
      <c r="F56" s="3"/>
      <c r="G56" s="3"/>
      <c r="H56" s="3"/>
      <c r="I56" s="3"/>
      <c r="J56" s="3"/>
      <c r="K56" s="3"/>
    </row>
    <row r="57" spans="1:11" x14ac:dyDescent="0.2">
      <c r="A57" s="3"/>
      <c r="B57" s="3"/>
      <c r="C57" s="3"/>
      <c r="D57" s="3"/>
      <c r="E57" s="3"/>
      <c r="F57" s="3"/>
      <c r="G57" s="3"/>
      <c r="H57" s="3"/>
      <c r="I57" s="3"/>
      <c r="J57" s="3"/>
      <c r="K57" s="3"/>
    </row>
    <row r="58" spans="1:11" x14ac:dyDescent="0.2">
      <c r="A58" s="3"/>
      <c r="B58" s="3"/>
      <c r="C58" s="3"/>
      <c r="D58" s="3"/>
      <c r="E58" s="3"/>
      <c r="F58" s="3"/>
      <c r="G58" s="3"/>
      <c r="H58" s="3"/>
      <c r="I58" s="3"/>
      <c r="J58" s="3"/>
      <c r="K58" s="3"/>
    </row>
    <row r="59" spans="1:11" x14ac:dyDescent="0.2">
      <c r="A59" s="3"/>
      <c r="B59" s="3"/>
      <c r="C59" s="3"/>
      <c r="D59" s="3"/>
      <c r="E59" s="3"/>
      <c r="F59" s="3"/>
      <c r="G59" s="3"/>
      <c r="H59" s="3"/>
      <c r="I59" s="3"/>
      <c r="J59" s="3"/>
      <c r="K59" s="3"/>
    </row>
    <row r="60" spans="1:11" x14ac:dyDescent="0.2">
      <c r="A60" s="3"/>
      <c r="B60" s="3"/>
      <c r="C60" s="3"/>
      <c r="D60" s="3"/>
      <c r="E60" s="3"/>
      <c r="F60" s="3"/>
      <c r="G60" s="3"/>
      <c r="H60" s="3"/>
      <c r="I60" s="3"/>
      <c r="J60" s="3"/>
      <c r="K60" s="3"/>
    </row>
    <row r="61" spans="1:11" x14ac:dyDescent="0.2">
      <c r="A61" s="3"/>
      <c r="B61" s="3"/>
      <c r="C61" s="3"/>
      <c r="D61" s="3"/>
      <c r="E61" s="3"/>
      <c r="F61" s="3"/>
      <c r="G61" s="3"/>
      <c r="H61" s="3"/>
      <c r="I61" s="3"/>
      <c r="J61" s="3"/>
      <c r="K61" s="3"/>
    </row>
    <row r="62" spans="1:11" x14ac:dyDescent="0.2">
      <c r="A62" s="3"/>
      <c r="B62" s="3"/>
      <c r="C62" s="3"/>
      <c r="D62" s="3"/>
      <c r="E62" s="3"/>
      <c r="F62" s="3"/>
      <c r="G62" s="3"/>
      <c r="H62" s="3"/>
      <c r="I62" s="3"/>
      <c r="J62" s="3"/>
      <c r="K62" s="3"/>
    </row>
    <row r="63" spans="1:11" x14ac:dyDescent="0.2">
      <c r="A63" s="3"/>
      <c r="B63" s="3"/>
      <c r="C63" s="3"/>
      <c r="D63" s="3"/>
      <c r="E63" s="3"/>
      <c r="F63" s="3"/>
      <c r="G63" s="3"/>
      <c r="H63" s="3"/>
      <c r="I63" s="3"/>
      <c r="J63" s="3"/>
      <c r="K63" s="3"/>
    </row>
    <row r="64" spans="1:11" x14ac:dyDescent="0.2">
      <c r="A64" s="3"/>
      <c r="B64" s="3"/>
      <c r="C64" s="3"/>
      <c r="D64" s="3"/>
      <c r="E64" s="3"/>
      <c r="F64" s="3"/>
      <c r="G64" s="3"/>
      <c r="H64" s="3"/>
      <c r="I64" s="3"/>
      <c r="J64" s="3"/>
      <c r="K64" s="3"/>
    </row>
    <row r="65" spans="1:11" x14ac:dyDescent="0.2">
      <c r="A65" s="3"/>
      <c r="B65" s="3"/>
      <c r="C65" s="3"/>
      <c r="D65" s="3"/>
      <c r="E65" s="3"/>
      <c r="F65" s="3"/>
      <c r="G65" s="3"/>
      <c r="H65" s="3"/>
      <c r="I65" s="3"/>
      <c r="J65" s="3"/>
      <c r="K65" s="3"/>
    </row>
    <row r="66" spans="1:11" x14ac:dyDescent="0.2">
      <c r="A66" s="3"/>
      <c r="B66" s="3"/>
      <c r="C66" s="3"/>
      <c r="D66" s="3"/>
      <c r="E66" s="3"/>
      <c r="F66" s="3"/>
      <c r="G66" s="3"/>
      <c r="H66" s="3"/>
      <c r="I66" s="3"/>
      <c r="J66" s="3"/>
      <c r="K66" s="3"/>
    </row>
    <row r="67" spans="1:11" x14ac:dyDescent="0.2">
      <c r="A67" s="3"/>
      <c r="B67" s="3"/>
      <c r="C67" s="3"/>
      <c r="D67" s="3"/>
      <c r="E67" s="3"/>
      <c r="F67" s="3"/>
      <c r="G67" s="3"/>
      <c r="H67" s="3"/>
      <c r="I67" s="3"/>
      <c r="J67" s="3"/>
      <c r="K67" s="3"/>
    </row>
    <row r="68" spans="1:11" x14ac:dyDescent="0.2">
      <c r="A68" s="3"/>
      <c r="B68" s="3"/>
      <c r="C68" s="3"/>
      <c r="D68" s="3"/>
      <c r="E68" s="3"/>
      <c r="F68" s="3"/>
      <c r="G68" s="3"/>
      <c r="H68" s="3"/>
      <c r="I68" s="3"/>
      <c r="J68" s="3"/>
      <c r="K68" s="3"/>
    </row>
    <row r="69" spans="1:11" x14ac:dyDescent="0.2">
      <c r="A69" s="3"/>
      <c r="B69" s="3"/>
      <c r="C69" s="3"/>
      <c r="D69" s="3"/>
      <c r="E69" s="3"/>
      <c r="F69" s="3"/>
      <c r="G69" s="3"/>
      <c r="H69" s="3"/>
      <c r="I69" s="3"/>
      <c r="J69" s="3"/>
      <c r="K69" s="3"/>
    </row>
    <row r="70" spans="1:11" x14ac:dyDescent="0.2">
      <c r="A70" s="3"/>
      <c r="B70" s="3"/>
      <c r="C70" s="3"/>
      <c r="D70" s="3"/>
      <c r="E70" s="3"/>
      <c r="F70" s="3"/>
      <c r="G70" s="3"/>
      <c r="H70" s="3"/>
      <c r="I70" s="3"/>
      <c r="J70" s="3"/>
      <c r="K70" s="3"/>
    </row>
    <row r="71" spans="1:11" x14ac:dyDescent="0.2">
      <c r="A71" s="3"/>
      <c r="B71" s="3"/>
      <c r="C71" s="3"/>
      <c r="D71" s="3"/>
      <c r="E71" s="3"/>
      <c r="F71" s="3"/>
      <c r="G71" s="3"/>
      <c r="H71" s="3"/>
      <c r="I71" s="3"/>
      <c r="J71" s="3"/>
      <c r="K71" s="3"/>
    </row>
    <row r="72" spans="1:11" x14ac:dyDescent="0.2">
      <c r="A72" s="3"/>
      <c r="B72" s="3"/>
      <c r="C72" s="3"/>
      <c r="D72" s="3"/>
      <c r="E72" s="3"/>
      <c r="F72" s="3"/>
      <c r="G72" s="3"/>
      <c r="H72" s="3"/>
      <c r="I72" s="3"/>
      <c r="J72" s="3"/>
      <c r="K72" s="3"/>
    </row>
    <row r="73" spans="1:11" x14ac:dyDescent="0.2">
      <c r="A73" s="3"/>
      <c r="B73" s="3"/>
      <c r="C73" s="3"/>
      <c r="D73" s="3"/>
      <c r="E73" s="3"/>
      <c r="F73" s="3"/>
      <c r="G73" s="3"/>
      <c r="H73" s="3"/>
      <c r="I73" s="3"/>
      <c r="J73" s="3"/>
      <c r="K73" s="3"/>
    </row>
    <row r="74" spans="1:11" x14ac:dyDescent="0.2">
      <c r="A74" s="3"/>
      <c r="B74" s="3"/>
      <c r="C74" s="3"/>
      <c r="D74" s="3"/>
      <c r="E74" s="3"/>
      <c r="F74" s="3"/>
      <c r="G74" s="3"/>
      <c r="H74" s="3"/>
      <c r="I74" s="3"/>
      <c r="J74" s="3"/>
      <c r="K74" s="3"/>
    </row>
    <row r="75" spans="1:11" x14ac:dyDescent="0.2">
      <c r="A75" s="3"/>
      <c r="B75" s="3"/>
      <c r="C75" s="3"/>
      <c r="D75" s="3"/>
      <c r="E75" s="3"/>
      <c r="F75" s="3"/>
      <c r="G75" s="3"/>
      <c r="H75" s="3"/>
      <c r="I75" s="3"/>
      <c r="J75" s="3"/>
      <c r="K75" s="3"/>
    </row>
    <row r="76" spans="1:11" x14ac:dyDescent="0.2">
      <c r="A76" s="3"/>
      <c r="B76" s="3"/>
      <c r="C76" s="3"/>
      <c r="D76" s="3"/>
      <c r="E76" s="3"/>
      <c r="F76" s="3"/>
      <c r="G76" s="3"/>
      <c r="H76" s="3"/>
      <c r="I76" s="3"/>
      <c r="J76" s="3"/>
      <c r="K76" s="3"/>
    </row>
    <row r="77" spans="1:11" x14ac:dyDescent="0.2">
      <c r="A77" s="3"/>
      <c r="B77" s="3"/>
      <c r="C77" s="3"/>
      <c r="D77" s="3"/>
      <c r="E77" s="3"/>
      <c r="F77" s="3"/>
      <c r="G77" s="3"/>
      <c r="H77" s="3"/>
      <c r="I77" s="3"/>
      <c r="J77" s="3"/>
      <c r="K77" s="3"/>
    </row>
    <row r="78" spans="1:11" x14ac:dyDescent="0.2">
      <c r="A78" s="3"/>
      <c r="B78" s="3"/>
      <c r="C78" s="3"/>
      <c r="D78" s="3"/>
      <c r="E78" s="3"/>
      <c r="F78" s="3"/>
      <c r="G78" s="3"/>
      <c r="H78" s="3"/>
      <c r="I78" s="3"/>
      <c r="J78" s="3"/>
      <c r="K78" s="3"/>
    </row>
    <row r="79" spans="1:11" x14ac:dyDescent="0.2">
      <c r="A79" s="3"/>
      <c r="B79" s="3"/>
      <c r="C79" s="3"/>
      <c r="D79" s="3"/>
      <c r="E79" s="3"/>
      <c r="F79" s="3"/>
      <c r="G79" s="3"/>
      <c r="H79" s="3"/>
      <c r="I79" s="3"/>
      <c r="J79" s="3"/>
      <c r="K79" s="3"/>
    </row>
    <row r="80" spans="1:11" x14ac:dyDescent="0.2">
      <c r="A80" s="3"/>
      <c r="B80" s="3"/>
      <c r="C80" s="3"/>
      <c r="D80" s="3"/>
      <c r="E80" s="3"/>
      <c r="F80" s="3"/>
      <c r="G80" s="3"/>
      <c r="H80" s="3"/>
      <c r="I80" s="3"/>
      <c r="J80" s="3"/>
      <c r="K80" s="3"/>
    </row>
    <row r="81" spans="1:11" x14ac:dyDescent="0.2">
      <c r="A81" s="3"/>
      <c r="B81" s="3"/>
      <c r="C81" s="3"/>
      <c r="D81" s="3"/>
      <c r="E81" s="3"/>
      <c r="F81" s="3"/>
      <c r="G81" s="3"/>
      <c r="H81" s="3"/>
      <c r="I81" s="3"/>
      <c r="J81" s="3"/>
      <c r="K81" s="3"/>
    </row>
  </sheetData>
  <sheetProtection algorithmName="SHA-512" hashValue="KUwkDKnfDaanQy9wJNNKvlJWdi+z6V/+hTdJBw1bR6U3/sTX4YYpY7Lf2Oan5W4DrACxjC4Ok7DQLXAdSsCOzw==" saltValue="W1bGbVvFsC9caqWvsfEQ+A==" spinCount="100000" sheet="1" objects="1" scenarios="1"/>
  <mergeCells count="31">
    <mergeCell ref="A32:K32"/>
    <mergeCell ref="A26:K26"/>
    <mergeCell ref="B27:J27"/>
    <mergeCell ref="A28:K28"/>
    <mergeCell ref="B29:J29"/>
    <mergeCell ref="A30:K30"/>
    <mergeCell ref="B31:J31"/>
    <mergeCell ref="B25:J25"/>
    <mergeCell ref="B13:J13"/>
    <mergeCell ref="B15:J15"/>
    <mergeCell ref="A16:K16"/>
    <mergeCell ref="B17:J17"/>
    <mergeCell ref="A18:K18"/>
    <mergeCell ref="B19:J19"/>
    <mergeCell ref="A20:K20"/>
    <mergeCell ref="B21:J21"/>
    <mergeCell ref="A22:K22"/>
    <mergeCell ref="B23:J23"/>
    <mergeCell ref="A24:K24"/>
    <mergeCell ref="B12:J12"/>
    <mergeCell ref="A1:K1"/>
    <mergeCell ref="A2:K2"/>
    <mergeCell ref="B3:J3"/>
    <mergeCell ref="A4:K4"/>
    <mergeCell ref="B5:J5"/>
    <mergeCell ref="A6:K6"/>
    <mergeCell ref="B7:J7"/>
    <mergeCell ref="A8:K8"/>
    <mergeCell ref="B9:J9"/>
    <mergeCell ref="B10:J10"/>
    <mergeCell ref="A11:K11"/>
  </mergeCells>
  <pageMargins left="0.7" right="0.7" top="0.75" bottom="0.75" header="0.3" footer="0.3"/>
  <pageSetup scale="89" orientation="portrait" r:id="rId1"/>
  <headerFooter>
    <oddFooter>&amp;L&amp;1#&amp;"Calibri"&amp;10&amp;K000000Internal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2A398-2757-4CEA-80ED-9F555167FA24}">
  <dimension ref="A1:W202"/>
  <sheetViews>
    <sheetView zoomScaleNormal="100" workbookViewId="0">
      <pane ySplit="3" topLeftCell="A4" activePane="bottomLeft" state="frozen"/>
      <selection activeCell="N7" sqref="N7"/>
      <selection pane="bottomLeft" activeCell="D8" sqref="D8"/>
    </sheetView>
  </sheetViews>
  <sheetFormatPr defaultColWidth="8.85546875" defaultRowHeight="15" x14ac:dyDescent="0.25"/>
  <cols>
    <col min="1" max="2" width="4.7109375" customWidth="1"/>
    <col min="3" max="3" width="12.42578125" customWidth="1"/>
    <col min="4" max="4" width="40" customWidth="1"/>
    <col min="5" max="5" width="21.28515625" customWidth="1"/>
    <col min="6" max="6" width="29.85546875" customWidth="1"/>
    <col min="9" max="9" width="4.7109375" customWidth="1"/>
  </cols>
  <sheetData>
    <row r="1" spans="1:23" s="7" customFormat="1" ht="12.75" x14ac:dyDescent="0.2">
      <c r="A1" s="379" t="s">
        <v>38</v>
      </c>
      <c r="B1" s="379"/>
      <c r="C1" s="379"/>
      <c r="D1" s="379"/>
      <c r="E1" s="49"/>
      <c r="F1" s="50"/>
      <c r="G1" s="51" t="s">
        <v>35</v>
      </c>
      <c r="H1" s="52">
        <f>H8+H128+H23</f>
        <v>0</v>
      </c>
      <c r="I1" s="50"/>
      <c r="J1" s="231"/>
      <c r="K1" s="231"/>
      <c r="L1" s="231"/>
      <c r="M1" s="231"/>
      <c r="N1" s="231"/>
      <c r="O1" s="231"/>
      <c r="P1" s="231"/>
      <c r="Q1" s="231"/>
      <c r="R1" s="231"/>
      <c r="S1" s="15">
        <f>YEAR(Cover!O4)</f>
        <v>2021</v>
      </c>
      <c r="T1" s="16">
        <f>Cover!E26</f>
        <v>44197</v>
      </c>
      <c r="U1" s="16">
        <f>Cover!H26</f>
        <v>44561</v>
      </c>
      <c r="V1" s="67"/>
      <c r="W1" s="55"/>
    </row>
    <row r="2" spans="1:23" s="7" customFormat="1" ht="12.75" customHeight="1" x14ac:dyDescent="0.2">
      <c r="A2" s="380" t="s">
        <v>39</v>
      </c>
      <c r="B2" s="368"/>
      <c r="C2" s="368"/>
      <c r="D2" s="368"/>
      <c r="E2" s="368"/>
      <c r="F2" s="368"/>
      <c r="G2" s="368"/>
      <c r="H2" s="368"/>
      <c r="I2" s="29"/>
      <c r="J2" s="3"/>
      <c r="K2" s="3"/>
      <c r="L2" s="3"/>
      <c r="M2" s="3"/>
      <c r="N2" s="3"/>
      <c r="O2" s="3"/>
      <c r="P2" s="3"/>
      <c r="Q2" s="3"/>
      <c r="R2" s="3"/>
      <c r="S2" s="76"/>
      <c r="T2" s="16">
        <f>U1-183</f>
        <v>44378</v>
      </c>
      <c r="U2" s="16"/>
      <c r="V2" s="67"/>
    </row>
    <row r="3" spans="1:23" s="7" customFormat="1" ht="3" customHeight="1" x14ac:dyDescent="0.2">
      <c r="A3" s="368"/>
      <c r="B3" s="368"/>
      <c r="C3" s="368"/>
      <c r="D3" s="368"/>
      <c r="E3" s="368"/>
      <c r="F3" s="368"/>
      <c r="G3" s="368"/>
      <c r="H3" s="368"/>
      <c r="I3" s="29"/>
      <c r="J3" s="3"/>
      <c r="K3" s="3"/>
      <c r="L3" s="3"/>
      <c r="M3" s="3"/>
      <c r="N3" s="3"/>
      <c r="O3" s="3"/>
      <c r="P3" s="3"/>
      <c r="Q3" s="3"/>
      <c r="R3" s="3"/>
      <c r="S3" s="53"/>
      <c r="T3" s="53"/>
      <c r="U3" s="53"/>
      <c r="V3" s="67"/>
    </row>
    <row r="4" spans="1:23" s="7" customFormat="1" ht="51" customHeight="1" x14ac:dyDescent="0.25">
      <c r="A4" s="57" t="s">
        <v>44</v>
      </c>
      <c r="B4" s="369" t="s">
        <v>478</v>
      </c>
      <c r="C4" s="371"/>
      <c r="D4" s="371"/>
      <c r="E4" s="371"/>
      <c r="F4" s="371"/>
      <c r="G4" s="370"/>
      <c r="H4" s="370"/>
      <c r="I4" s="29"/>
      <c r="J4" s="3"/>
      <c r="K4" s="3"/>
      <c r="L4" s="3"/>
      <c r="M4" s="3"/>
      <c r="N4" s="3"/>
      <c r="O4" s="3"/>
      <c r="P4" s="3"/>
      <c r="Q4" s="3"/>
      <c r="R4" s="3"/>
      <c r="S4" s="53"/>
      <c r="T4" s="54">
        <f>+D7</f>
        <v>0</v>
      </c>
      <c r="U4" s="53"/>
      <c r="V4" s="67"/>
    </row>
    <row r="5" spans="1:23" s="7" customFormat="1" ht="0.75" customHeight="1" x14ac:dyDescent="0.2">
      <c r="A5" s="29"/>
      <c r="B5" s="29"/>
      <c r="C5" s="29"/>
      <c r="D5" s="29"/>
      <c r="E5" s="29"/>
      <c r="F5" s="29"/>
      <c r="G5" s="29"/>
      <c r="H5" s="29"/>
      <c r="I5" s="29"/>
      <c r="J5" s="3"/>
      <c r="K5" s="3"/>
      <c r="L5" s="3"/>
      <c r="M5" s="3"/>
      <c r="N5" s="3"/>
      <c r="O5" s="3"/>
      <c r="P5" s="3"/>
      <c r="Q5" s="3"/>
      <c r="R5" s="3"/>
      <c r="S5" s="53"/>
      <c r="T5" s="53"/>
      <c r="U5" s="53"/>
      <c r="V5" s="67"/>
    </row>
    <row r="6" spans="1:23" s="7" customFormat="1" ht="12.75" x14ac:dyDescent="0.2">
      <c r="A6" s="29"/>
      <c r="B6" s="381" t="s">
        <v>41</v>
      </c>
      <c r="C6" s="382"/>
      <c r="D6" s="349"/>
      <c r="E6" s="349"/>
      <c r="F6" s="349"/>
      <c r="G6" s="29"/>
      <c r="H6" s="29"/>
      <c r="I6" s="29"/>
      <c r="J6" s="3"/>
      <c r="K6" s="3"/>
      <c r="L6" s="3"/>
      <c r="M6" s="3"/>
      <c r="N6" s="3"/>
      <c r="O6" s="3"/>
      <c r="P6" s="3"/>
      <c r="Q6" s="3"/>
      <c r="R6" s="3"/>
      <c r="S6" s="53"/>
      <c r="T6" s="53">
        <f>T1-T4</f>
        <v>44197</v>
      </c>
      <c r="U6" s="53"/>
      <c r="V6" s="67"/>
    </row>
    <row r="7" spans="1:23" s="7" customFormat="1" ht="4.5" customHeight="1" x14ac:dyDescent="0.2">
      <c r="A7" s="29"/>
      <c r="B7" s="227"/>
      <c r="C7" s="227"/>
      <c r="D7" s="227"/>
      <c r="E7" s="227"/>
      <c r="F7" s="29"/>
      <c r="G7" s="29"/>
      <c r="H7" s="29"/>
      <c r="I7" s="29"/>
      <c r="J7" s="3"/>
      <c r="K7" s="3"/>
      <c r="L7" s="3"/>
      <c r="M7" s="3"/>
      <c r="N7" s="3"/>
      <c r="O7" s="3"/>
      <c r="P7" s="3"/>
      <c r="Q7" s="3"/>
      <c r="R7" s="3"/>
      <c r="S7" s="53"/>
      <c r="T7" s="53"/>
      <c r="U7" s="53"/>
      <c r="V7" s="67"/>
    </row>
    <row r="8" spans="1:23" s="7" customFormat="1" ht="12.75" x14ac:dyDescent="0.2">
      <c r="A8" s="29"/>
      <c r="B8" s="58" t="s">
        <v>43</v>
      </c>
      <c r="C8" s="61"/>
      <c r="D8" s="62"/>
      <c r="E8" s="60"/>
      <c r="F8" s="29"/>
      <c r="G8" s="29"/>
      <c r="H8" s="155">
        <f>IF(D8=0,0,IF(D6=0,0,IF((D8&lt;T1),0,100)))</f>
        <v>0</v>
      </c>
      <c r="I8" s="29"/>
      <c r="J8" s="3"/>
      <c r="K8" s="3"/>
      <c r="L8" s="3"/>
      <c r="M8" s="3"/>
      <c r="N8" s="3"/>
      <c r="O8" s="3"/>
      <c r="P8" s="3"/>
      <c r="Q8" s="3"/>
      <c r="R8" s="3"/>
      <c r="S8" s="53"/>
      <c r="T8" s="53"/>
      <c r="U8" s="53"/>
      <c r="V8" s="67"/>
    </row>
    <row r="9" spans="1:23" s="7" customFormat="1" ht="12.75" x14ac:dyDescent="0.2">
      <c r="A9" s="64"/>
      <c r="B9" s="29"/>
      <c r="C9" s="29"/>
      <c r="D9" s="29"/>
      <c r="E9" s="29"/>
      <c r="F9" s="29"/>
      <c r="G9" s="29"/>
      <c r="H9" s="29"/>
      <c r="I9" s="29"/>
      <c r="J9" s="3"/>
      <c r="K9" s="3"/>
      <c r="L9" s="3"/>
      <c r="M9" s="3"/>
      <c r="N9" s="3"/>
      <c r="O9" s="3"/>
      <c r="P9" s="3"/>
      <c r="Q9" s="3"/>
      <c r="R9" s="3"/>
      <c r="S9" s="53"/>
      <c r="T9" s="53"/>
      <c r="U9" s="53"/>
      <c r="V9" s="67"/>
    </row>
    <row r="10" spans="1:23" s="7" customFormat="1" ht="12.75" x14ac:dyDescent="0.2">
      <c r="A10" s="274"/>
      <c r="B10" s="273"/>
      <c r="C10" s="273"/>
      <c r="D10" s="273"/>
      <c r="E10" s="273"/>
      <c r="F10" s="273"/>
      <c r="G10" s="273"/>
      <c r="H10" s="273"/>
      <c r="I10" s="273"/>
      <c r="J10" s="3"/>
      <c r="K10" s="3"/>
      <c r="L10" s="3"/>
      <c r="M10" s="3"/>
      <c r="N10" s="3"/>
      <c r="O10" s="3"/>
      <c r="P10" s="3"/>
      <c r="Q10" s="3"/>
      <c r="R10" s="3"/>
      <c r="S10" s="53"/>
      <c r="T10" s="53"/>
      <c r="U10" s="53"/>
      <c r="V10" s="67"/>
    </row>
    <row r="11" spans="1:23" s="7" customFormat="1" ht="12.75" x14ac:dyDescent="0.2">
      <c r="A11" s="274"/>
      <c r="B11" s="273"/>
      <c r="C11" s="273"/>
      <c r="D11" s="273"/>
      <c r="E11" s="273"/>
      <c r="F11" s="273"/>
      <c r="G11" s="273"/>
      <c r="H11" s="273"/>
      <c r="I11" s="273"/>
      <c r="J11" s="3"/>
      <c r="K11" s="3"/>
      <c r="L11" s="3"/>
      <c r="M11" s="3"/>
      <c r="N11" s="3"/>
      <c r="O11" s="3"/>
      <c r="P11" s="3"/>
      <c r="Q11" s="3"/>
      <c r="R11" s="3"/>
      <c r="S11" s="53"/>
      <c r="T11" s="53"/>
      <c r="U11" s="53"/>
      <c r="V11" s="67"/>
    </row>
    <row r="12" spans="1:23" s="67" customFormat="1" ht="25.5" customHeight="1" x14ac:dyDescent="0.2">
      <c r="A12" s="57" t="s">
        <v>45</v>
      </c>
      <c r="B12" s="369" t="s">
        <v>452</v>
      </c>
      <c r="C12" s="369"/>
      <c r="D12" s="369"/>
      <c r="E12" s="369"/>
      <c r="F12" s="369"/>
      <c r="G12" s="369"/>
      <c r="H12" s="369"/>
      <c r="I12" s="64"/>
      <c r="J12" s="65"/>
      <c r="K12" s="65"/>
      <c r="L12" s="65"/>
      <c r="M12" s="65"/>
      <c r="N12" s="65"/>
      <c r="O12" s="65"/>
      <c r="P12" s="236"/>
      <c r="Q12" s="234">
        <f>0.5+Q129</f>
        <v>2</v>
      </c>
      <c r="R12" s="237"/>
      <c r="S12" s="237"/>
      <c r="T12" s="66"/>
      <c r="U12" s="66"/>
    </row>
    <row r="13" spans="1:23" s="7" customFormat="1" ht="12.75" x14ac:dyDescent="0.2">
      <c r="A13" s="29"/>
      <c r="B13" s="29"/>
      <c r="C13" s="68" t="s">
        <v>47</v>
      </c>
      <c r="D13" s="68" t="s">
        <v>46</v>
      </c>
      <c r="E13" s="69" t="s">
        <v>52</v>
      </c>
      <c r="F13" s="69" t="s">
        <v>48</v>
      </c>
      <c r="G13" s="29"/>
      <c r="H13" s="69" t="s">
        <v>49</v>
      </c>
      <c r="I13" s="29"/>
      <c r="J13" s="3"/>
      <c r="K13" s="3"/>
      <c r="L13" s="3"/>
      <c r="M13" s="3"/>
      <c r="N13" s="3"/>
      <c r="O13" s="3"/>
      <c r="P13" s="231"/>
      <c r="Q13" s="234">
        <f t="shared" ref="Q13:Q22" si="0">0.5+Q12</f>
        <v>2.5</v>
      </c>
      <c r="R13" s="235"/>
      <c r="S13" s="235"/>
      <c r="T13" s="53"/>
      <c r="U13" s="53"/>
    </row>
    <row r="14" spans="1:23" s="7" customFormat="1" ht="0.6" customHeight="1" x14ac:dyDescent="0.2">
      <c r="A14" s="29"/>
      <c r="B14" s="29"/>
      <c r="C14" s="68"/>
      <c r="D14" s="68"/>
      <c r="E14" s="69"/>
      <c r="F14" s="69"/>
      <c r="G14" s="29"/>
      <c r="H14" s="69"/>
      <c r="I14" s="29"/>
      <c r="J14" s="3"/>
      <c r="K14" s="3"/>
      <c r="L14" s="3"/>
      <c r="M14" s="3"/>
      <c r="N14" s="3"/>
      <c r="O14" s="3"/>
      <c r="P14" s="231"/>
      <c r="Q14" s="234">
        <f t="shared" si="0"/>
        <v>3</v>
      </c>
      <c r="R14" s="235"/>
      <c r="S14" s="235"/>
      <c r="T14" s="53"/>
      <c r="U14" s="53"/>
    </row>
    <row r="15" spans="1:23" s="7" customFormat="1" ht="12.75" x14ac:dyDescent="0.2">
      <c r="A15" s="29"/>
      <c r="B15" s="59">
        <v>1</v>
      </c>
      <c r="C15" s="62"/>
      <c r="D15" s="70"/>
      <c r="E15" s="62"/>
      <c r="F15" s="71"/>
      <c r="G15" s="29"/>
      <c r="H15" s="63">
        <f>IF(C15=0,0,IF(D15=0,0,IF(E15=0,0,IF(F15=0,0,20*F15))))</f>
        <v>0</v>
      </c>
      <c r="I15" s="29"/>
      <c r="J15" s="3"/>
      <c r="K15" s="3"/>
      <c r="L15" s="3"/>
      <c r="M15" s="3"/>
      <c r="N15" s="3"/>
      <c r="O15" s="3"/>
      <c r="P15" s="231"/>
      <c r="Q15" s="234">
        <f t="shared" si="0"/>
        <v>3.5</v>
      </c>
      <c r="R15" s="235"/>
      <c r="S15" s="235"/>
      <c r="T15" s="53"/>
      <c r="U15" s="53"/>
    </row>
    <row r="16" spans="1:23" s="7" customFormat="1" ht="12.75" x14ac:dyDescent="0.2">
      <c r="A16" s="29"/>
      <c r="B16" s="59">
        <v>2</v>
      </c>
      <c r="C16" s="62"/>
      <c r="D16" s="271"/>
      <c r="E16" s="62"/>
      <c r="F16" s="71"/>
      <c r="G16" s="29"/>
      <c r="H16" s="63">
        <f t="shared" ref="H16:H22" si="1">IF(C16=0,0,IF(D16=0,0,IF(E16=0,0,IF(F16=0,0,20*F16))))</f>
        <v>0</v>
      </c>
      <c r="I16" s="29"/>
      <c r="J16" s="3"/>
      <c r="K16" s="3"/>
      <c r="L16" s="3"/>
      <c r="M16" s="3"/>
      <c r="N16" s="3"/>
      <c r="O16" s="3"/>
      <c r="P16" s="231"/>
      <c r="Q16" s="234">
        <f t="shared" si="0"/>
        <v>4</v>
      </c>
      <c r="R16" s="235"/>
      <c r="S16" s="235"/>
      <c r="T16" s="53"/>
      <c r="U16" s="53"/>
    </row>
    <row r="17" spans="1:22" s="7" customFormat="1" ht="12.75" x14ac:dyDescent="0.2">
      <c r="A17" s="29"/>
      <c r="B17" s="59">
        <v>3</v>
      </c>
      <c r="C17" s="62"/>
      <c r="D17" s="271"/>
      <c r="E17" s="62"/>
      <c r="F17" s="71"/>
      <c r="G17" s="29"/>
      <c r="H17" s="63">
        <f t="shared" si="1"/>
        <v>0</v>
      </c>
      <c r="I17" s="29"/>
      <c r="J17" s="76"/>
      <c r="K17" s="3"/>
      <c r="L17" s="3"/>
      <c r="M17" s="3"/>
      <c r="N17" s="3"/>
      <c r="O17" s="3"/>
      <c r="P17" s="231"/>
      <c r="Q17" s="234">
        <f t="shared" si="0"/>
        <v>4.5</v>
      </c>
      <c r="R17" s="235"/>
      <c r="S17" s="235"/>
      <c r="T17" s="53"/>
      <c r="U17" s="53"/>
    </row>
    <row r="18" spans="1:22" s="7" customFormat="1" ht="12.75" x14ac:dyDescent="0.2">
      <c r="A18" s="29"/>
      <c r="B18" s="59">
        <v>4</v>
      </c>
      <c r="C18" s="62"/>
      <c r="D18" s="271"/>
      <c r="E18" s="62"/>
      <c r="F18" s="71"/>
      <c r="G18" s="29"/>
      <c r="H18" s="63">
        <f t="shared" si="1"/>
        <v>0</v>
      </c>
      <c r="I18" s="29"/>
      <c r="J18" s="3"/>
      <c r="K18" s="3"/>
      <c r="L18" s="3"/>
      <c r="M18" s="3"/>
      <c r="N18" s="3"/>
      <c r="O18" s="3"/>
      <c r="P18" s="231"/>
      <c r="Q18" s="234">
        <f t="shared" si="0"/>
        <v>5</v>
      </c>
      <c r="R18" s="235"/>
      <c r="S18" s="235"/>
      <c r="T18" s="53"/>
      <c r="U18" s="53"/>
    </row>
    <row r="19" spans="1:22" s="7" customFormat="1" ht="12.75" x14ac:dyDescent="0.2">
      <c r="A19" s="29"/>
      <c r="B19" s="59">
        <v>5</v>
      </c>
      <c r="C19" s="62"/>
      <c r="D19" s="271"/>
      <c r="E19" s="62"/>
      <c r="F19" s="71"/>
      <c r="G19" s="29"/>
      <c r="H19" s="63">
        <f t="shared" si="1"/>
        <v>0</v>
      </c>
      <c r="I19" s="29"/>
      <c r="J19" s="3"/>
      <c r="K19" s="3"/>
      <c r="L19" s="3"/>
      <c r="M19" s="3"/>
      <c r="N19" s="3"/>
      <c r="O19" s="3"/>
      <c r="P19" s="231"/>
      <c r="Q19" s="234">
        <f t="shared" si="0"/>
        <v>5.5</v>
      </c>
      <c r="R19" s="235"/>
      <c r="S19" s="235"/>
      <c r="T19" s="53"/>
      <c r="U19" s="53"/>
    </row>
    <row r="20" spans="1:22" s="7" customFormat="1" ht="12.75" x14ac:dyDescent="0.2">
      <c r="A20" s="29"/>
      <c r="B20" s="59">
        <v>6</v>
      </c>
      <c r="C20" s="62"/>
      <c r="D20" s="271"/>
      <c r="E20" s="62"/>
      <c r="F20" s="71"/>
      <c r="G20" s="29"/>
      <c r="H20" s="63">
        <f t="shared" si="1"/>
        <v>0</v>
      </c>
      <c r="I20" s="29"/>
      <c r="J20" s="3"/>
      <c r="K20" s="3"/>
      <c r="L20" s="3"/>
      <c r="M20" s="3"/>
      <c r="N20" s="3"/>
      <c r="O20" s="3"/>
      <c r="P20" s="231"/>
      <c r="Q20" s="234">
        <f t="shared" si="0"/>
        <v>6</v>
      </c>
      <c r="R20" s="235"/>
      <c r="S20" s="235"/>
      <c r="T20" s="53"/>
      <c r="U20" s="53"/>
    </row>
    <row r="21" spans="1:22" s="7" customFormat="1" ht="12.75" x14ac:dyDescent="0.2">
      <c r="A21" s="29"/>
      <c r="B21" s="59">
        <v>7</v>
      </c>
      <c r="C21" s="62"/>
      <c r="D21" s="271"/>
      <c r="E21" s="62"/>
      <c r="F21" s="71"/>
      <c r="G21" s="29"/>
      <c r="H21" s="63">
        <f t="shared" si="1"/>
        <v>0</v>
      </c>
      <c r="I21" s="29"/>
      <c r="J21" s="3"/>
      <c r="K21" s="3"/>
      <c r="L21" s="3"/>
      <c r="M21" s="3"/>
      <c r="N21" s="3"/>
      <c r="O21" s="3"/>
      <c r="P21" s="3"/>
      <c r="Q21" s="234">
        <f t="shared" si="0"/>
        <v>6.5</v>
      </c>
      <c r="R21" s="53"/>
      <c r="S21" s="53"/>
      <c r="T21" s="53"/>
      <c r="U21" s="53"/>
    </row>
    <row r="22" spans="1:22" s="7" customFormat="1" ht="13.5" thickBot="1" x14ac:dyDescent="0.25">
      <c r="A22" s="29"/>
      <c r="B22" s="59">
        <v>8</v>
      </c>
      <c r="C22" s="62"/>
      <c r="D22" s="271"/>
      <c r="E22" s="62"/>
      <c r="F22" s="71"/>
      <c r="G22" s="29"/>
      <c r="H22" s="63">
        <f t="shared" si="1"/>
        <v>0</v>
      </c>
      <c r="I22" s="29"/>
      <c r="J22" s="3"/>
      <c r="K22" s="3"/>
      <c r="L22" s="3"/>
      <c r="M22" s="3"/>
      <c r="N22" s="3"/>
      <c r="O22" s="3"/>
      <c r="P22" s="3"/>
      <c r="Q22" s="234">
        <f t="shared" si="0"/>
        <v>7</v>
      </c>
      <c r="R22" s="53"/>
      <c r="S22" s="53"/>
      <c r="T22" s="53"/>
      <c r="U22" s="53"/>
    </row>
    <row r="23" spans="1:22" s="7" customFormat="1" ht="13.5" thickBot="1" x14ac:dyDescent="0.25">
      <c r="A23" s="29"/>
      <c r="B23" s="31"/>
      <c r="C23" s="1"/>
      <c r="D23" s="1"/>
      <c r="E23" s="72"/>
      <c r="F23" s="72" t="s">
        <v>35</v>
      </c>
      <c r="G23" s="29"/>
      <c r="H23" s="73">
        <f>SUM(H15:H22)</f>
        <v>0</v>
      </c>
      <c r="I23" s="29"/>
      <c r="J23" s="3"/>
      <c r="K23" s="3"/>
      <c r="L23" s="3"/>
      <c r="M23" s="3"/>
      <c r="N23" s="3"/>
      <c r="O23" s="3"/>
      <c r="P23" s="3"/>
      <c r="Q23" s="3"/>
      <c r="R23" s="3"/>
      <c r="S23" s="53"/>
      <c r="T23" s="53"/>
      <c r="U23" s="53"/>
      <c r="V23" s="67"/>
    </row>
    <row r="24" spans="1:22" s="7" customFormat="1" ht="12.75" x14ac:dyDescent="0.2">
      <c r="A24" s="29"/>
      <c r="B24" s="29"/>
      <c r="C24" s="29"/>
      <c r="D24" s="29"/>
      <c r="E24" s="29"/>
      <c r="F24" s="29"/>
      <c r="G24" s="29"/>
      <c r="H24" s="29"/>
      <c r="I24" s="29"/>
      <c r="J24" s="3"/>
      <c r="K24" s="3"/>
      <c r="L24" s="3"/>
      <c r="M24" s="3"/>
      <c r="N24" s="3"/>
      <c r="O24" s="3"/>
      <c r="P24" s="3"/>
      <c r="Q24" s="3"/>
      <c r="R24" s="3"/>
      <c r="S24" s="53"/>
      <c r="T24" s="53"/>
      <c r="U24" s="53"/>
      <c r="V24" s="67"/>
    </row>
    <row r="25" spans="1:22" s="7" customFormat="1" ht="77.25" customHeight="1" x14ac:dyDescent="0.2">
      <c r="A25" s="57" t="s">
        <v>55</v>
      </c>
      <c r="B25" s="369" t="s">
        <v>549</v>
      </c>
      <c r="C25" s="369"/>
      <c r="D25" s="369"/>
      <c r="E25" s="369"/>
      <c r="F25" s="369"/>
      <c r="G25" s="369"/>
      <c r="H25" s="369"/>
      <c r="I25" s="29"/>
      <c r="J25" s="3"/>
      <c r="K25" s="3"/>
      <c r="L25" s="3"/>
      <c r="M25" s="3"/>
      <c r="N25" s="3"/>
      <c r="O25" s="3"/>
      <c r="P25" s="231"/>
      <c r="Q25" s="231"/>
      <c r="R25" s="235"/>
      <c r="S25" s="235"/>
      <c r="T25" s="53"/>
      <c r="U25" s="53"/>
    </row>
    <row r="26" spans="1:22" s="7" customFormat="1" ht="12.75" x14ac:dyDescent="0.2">
      <c r="A26" s="29"/>
      <c r="B26" s="29"/>
      <c r="C26" s="69" t="s">
        <v>47</v>
      </c>
      <c r="D26" s="64" t="s">
        <v>53</v>
      </c>
      <c r="E26" s="69" t="s">
        <v>54</v>
      </c>
      <c r="F26" s="69" t="s">
        <v>56</v>
      </c>
      <c r="G26" s="29"/>
      <c r="H26" s="69" t="s">
        <v>49</v>
      </c>
      <c r="I26" s="29"/>
      <c r="J26" s="3"/>
      <c r="K26" s="3"/>
      <c r="L26" s="3"/>
      <c r="M26" s="3"/>
      <c r="N26" s="3"/>
      <c r="O26" s="3"/>
      <c r="P26" s="231"/>
      <c r="Q26" s="231"/>
      <c r="R26" s="235"/>
      <c r="S26" s="235"/>
      <c r="T26" s="53"/>
      <c r="U26" s="53"/>
    </row>
    <row r="27" spans="1:22" s="7" customFormat="1" ht="3.95" customHeight="1" x14ac:dyDescent="0.2">
      <c r="A27" s="29"/>
      <c r="B27" s="29"/>
      <c r="C27" s="64"/>
      <c r="D27" s="64"/>
      <c r="E27" s="69"/>
      <c r="F27" s="69"/>
      <c r="G27" s="29"/>
      <c r="H27" s="69"/>
      <c r="I27" s="29"/>
      <c r="J27" s="3"/>
      <c r="K27" s="3"/>
      <c r="L27" s="3"/>
      <c r="M27" s="3"/>
      <c r="N27" s="3"/>
      <c r="O27" s="3"/>
      <c r="P27" s="231"/>
      <c r="Q27" s="231"/>
      <c r="R27" s="235"/>
      <c r="S27" s="235"/>
      <c r="T27" s="53"/>
      <c r="U27" s="53"/>
    </row>
    <row r="28" spans="1:22" s="7" customFormat="1" ht="12.75" x14ac:dyDescent="0.2">
      <c r="A28" s="29"/>
      <c r="B28" s="59">
        <v>1</v>
      </c>
      <c r="C28" s="62"/>
      <c r="D28" s="70"/>
      <c r="E28" s="62"/>
      <c r="F28" s="201"/>
      <c r="G28" s="29"/>
      <c r="H28" s="63">
        <f t="shared" ref="H28" si="2">IF(C28=0,0,IF(D28=0,0,IF(E28=0,0,IF(F28=0,0,50))))</f>
        <v>0</v>
      </c>
      <c r="I28" s="29"/>
      <c r="J28" s="3"/>
      <c r="K28" s="3"/>
      <c r="L28" s="3"/>
      <c r="M28" s="3"/>
      <c r="N28" s="3"/>
      <c r="O28" s="3"/>
      <c r="P28" s="53" t="s">
        <v>448</v>
      </c>
      <c r="Q28" s="231"/>
      <c r="R28" s="235"/>
      <c r="S28" s="235"/>
      <c r="T28" s="53"/>
      <c r="U28" s="53"/>
    </row>
    <row r="29" spans="1:22" s="7" customFormat="1" ht="12.75" x14ac:dyDescent="0.2">
      <c r="A29" s="29"/>
      <c r="B29" s="59">
        <v>2</v>
      </c>
      <c r="C29" s="62"/>
      <c r="D29" s="271"/>
      <c r="E29" s="62"/>
      <c r="F29" s="271"/>
      <c r="G29" s="29"/>
      <c r="H29" s="63">
        <f>IF(C29=0,0,IF(D29=0,0,IF(E29=0,0,IF(F29=0,0,50))))</f>
        <v>0</v>
      </c>
      <c r="I29" s="29"/>
      <c r="J29" s="3"/>
      <c r="K29" s="3"/>
      <c r="L29" s="3"/>
      <c r="M29" s="3"/>
      <c r="N29" s="3"/>
      <c r="O29" s="3"/>
      <c r="P29" s="53" t="s">
        <v>453</v>
      </c>
      <c r="Q29" s="231"/>
      <c r="R29" s="235"/>
      <c r="S29" s="235"/>
      <c r="T29" s="53"/>
      <c r="U29" s="53"/>
    </row>
    <row r="30" spans="1:22" s="7" customFormat="1" ht="12.75" x14ac:dyDescent="0.2">
      <c r="A30" s="29"/>
      <c r="B30" s="59">
        <v>3</v>
      </c>
      <c r="C30" s="62"/>
      <c r="D30" s="271"/>
      <c r="E30" s="62"/>
      <c r="F30" s="271"/>
      <c r="G30" s="29"/>
      <c r="H30" s="63">
        <f>IF(C30=0,0,IF(D30=0,0,IF(E30=0,0,IF(F30=0,0,50))))</f>
        <v>0</v>
      </c>
      <c r="I30" s="29"/>
      <c r="J30" s="3"/>
      <c r="K30" s="3"/>
      <c r="L30" s="3"/>
      <c r="M30" s="3"/>
      <c r="N30" s="3"/>
      <c r="O30" s="3"/>
      <c r="P30" s="53" t="s">
        <v>454</v>
      </c>
      <c r="Q30" s="231"/>
      <c r="R30" s="235"/>
      <c r="S30" s="235"/>
      <c r="T30" s="53"/>
      <c r="U30" s="53"/>
    </row>
    <row r="31" spans="1:22" s="7" customFormat="1" ht="12.75" x14ac:dyDescent="0.2">
      <c r="A31" s="227"/>
      <c r="B31" s="59">
        <v>4</v>
      </c>
      <c r="C31" s="62"/>
      <c r="D31" s="271"/>
      <c r="E31" s="62"/>
      <c r="F31" s="271"/>
      <c r="G31" s="227"/>
      <c r="H31" s="63">
        <f>IF(C31=0,0,IF(D31=0,0,IF(E31=0,0,IF(F31=0,0,50))))</f>
        <v>0</v>
      </c>
      <c r="I31" s="227"/>
      <c r="J31" s="3"/>
      <c r="K31" s="3"/>
      <c r="L31" s="3"/>
      <c r="M31" s="3"/>
      <c r="N31" s="3"/>
      <c r="O31" s="3"/>
      <c r="P31" s="53" t="s">
        <v>455</v>
      </c>
      <c r="Q31" s="231"/>
      <c r="R31" s="235"/>
      <c r="S31" s="235"/>
      <c r="T31" s="53"/>
      <c r="U31" s="53"/>
    </row>
    <row r="32" spans="1:22" s="7" customFormat="1" ht="12.75" x14ac:dyDescent="0.2">
      <c r="A32" s="227"/>
      <c r="B32" s="59">
        <v>5</v>
      </c>
      <c r="C32" s="62"/>
      <c r="D32" s="271"/>
      <c r="E32" s="62"/>
      <c r="F32" s="271"/>
      <c r="G32" s="227"/>
      <c r="H32" s="63">
        <f t="shared" ref="H32:H38" si="3">IF(C32=0,0,IF(D32=0,0,IF(E32=0,0,IF(F32=0,0,50))))</f>
        <v>0</v>
      </c>
      <c r="I32" s="227"/>
      <c r="J32" s="3"/>
      <c r="K32" s="3"/>
      <c r="L32" s="3"/>
      <c r="M32" s="3"/>
      <c r="N32" s="3"/>
      <c r="O32" s="3"/>
      <c r="P32" s="53" t="s">
        <v>456</v>
      </c>
      <c r="Q32" s="233"/>
      <c r="R32" s="235"/>
      <c r="S32" s="235"/>
      <c r="T32" s="53"/>
      <c r="U32" s="53"/>
    </row>
    <row r="33" spans="1:21" s="7" customFormat="1" ht="12.75" x14ac:dyDescent="0.2">
      <c r="A33" s="227"/>
      <c r="B33" s="59">
        <v>6</v>
      </c>
      <c r="C33" s="62"/>
      <c r="D33" s="271"/>
      <c r="E33" s="62"/>
      <c r="F33" s="271"/>
      <c r="G33" s="227"/>
      <c r="H33" s="63">
        <f t="shared" si="3"/>
        <v>0</v>
      </c>
      <c r="I33" s="227"/>
      <c r="J33" s="3"/>
      <c r="K33" s="3"/>
      <c r="L33" s="3"/>
      <c r="M33" s="3"/>
      <c r="N33" s="3"/>
      <c r="O33" s="3"/>
      <c r="P33" s="235"/>
      <c r="Q33" s="233"/>
      <c r="R33" s="235"/>
      <c r="S33" s="235"/>
      <c r="T33" s="53"/>
      <c r="U33" s="53"/>
    </row>
    <row r="34" spans="1:21" s="7" customFormat="1" ht="12.75" x14ac:dyDescent="0.2">
      <c r="A34" s="227"/>
      <c r="B34" s="59">
        <v>7</v>
      </c>
      <c r="C34" s="62"/>
      <c r="D34" s="271"/>
      <c r="E34" s="62"/>
      <c r="F34" s="271"/>
      <c r="G34" s="227"/>
      <c r="H34" s="63">
        <f t="shared" si="3"/>
        <v>0</v>
      </c>
      <c r="I34" s="227"/>
      <c r="J34" s="3"/>
      <c r="K34" s="3"/>
      <c r="L34" s="3"/>
      <c r="M34" s="3"/>
      <c r="N34" s="3"/>
      <c r="O34" s="3"/>
      <c r="P34" s="235"/>
      <c r="Q34" s="232"/>
      <c r="R34" s="235"/>
      <c r="S34" s="235"/>
      <c r="T34" s="53"/>
      <c r="U34" s="53"/>
    </row>
    <row r="35" spans="1:21" s="7" customFormat="1" ht="12.75" x14ac:dyDescent="0.2">
      <c r="A35" s="227"/>
      <c r="B35" s="59">
        <v>8</v>
      </c>
      <c r="C35" s="62"/>
      <c r="D35" s="271"/>
      <c r="E35" s="62"/>
      <c r="F35" s="271"/>
      <c r="G35" s="227"/>
      <c r="H35" s="63">
        <f t="shared" si="3"/>
        <v>0</v>
      </c>
      <c r="I35" s="227"/>
      <c r="J35" s="3"/>
      <c r="K35" s="3"/>
      <c r="L35" s="3"/>
      <c r="M35" s="3"/>
      <c r="N35" s="3"/>
      <c r="O35" s="3"/>
      <c r="P35" s="235"/>
      <c r="Q35" s="232"/>
      <c r="R35" s="235"/>
      <c r="S35" s="235"/>
      <c r="T35" s="53"/>
      <c r="U35" s="53"/>
    </row>
    <row r="36" spans="1:21" s="7" customFormat="1" ht="12.75" x14ac:dyDescent="0.2">
      <c r="A36" s="227"/>
      <c r="B36" s="59">
        <v>9</v>
      </c>
      <c r="C36" s="62"/>
      <c r="D36" s="271"/>
      <c r="E36" s="62"/>
      <c r="F36" s="271"/>
      <c r="G36" s="227"/>
      <c r="H36" s="63">
        <f t="shared" si="3"/>
        <v>0</v>
      </c>
      <c r="I36" s="227"/>
      <c r="J36" s="3"/>
      <c r="K36" s="3"/>
      <c r="L36" s="3"/>
      <c r="M36" s="3"/>
      <c r="N36" s="3"/>
      <c r="O36" s="3"/>
      <c r="P36" s="235"/>
      <c r="Q36" s="233"/>
      <c r="R36" s="235"/>
      <c r="S36" s="235"/>
      <c r="T36" s="53"/>
      <c r="U36" s="53"/>
    </row>
    <row r="37" spans="1:21" s="7" customFormat="1" ht="12.75" x14ac:dyDescent="0.2">
      <c r="A37" s="227"/>
      <c r="B37" s="59">
        <v>10</v>
      </c>
      <c r="C37" s="62"/>
      <c r="D37" s="271"/>
      <c r="E37" s="62"/>
      <c r="F37" s="271"/>
      <c r="G37" s="227"/>
      <c r="H37" s="63">
        <f t="shared" si="3"/>
        <v>0</v>
      </c>
      <c r="I37" s="227"/>
      <c r="J37" s="3"/>
      <c r="K37" s="3"/>
      <c r="L37" s="3"/>
      <c r="M37" s="3"/>
      <c r="N37" s="3"/>
      <c r="O37" s="3"/>
      <c r="P37" s="235"/>
      <c r="Q37" s="233"/>
      <c r="R37" s="235"/>
      <c r="S37" s="235"/>
      <c r="T37" s="53"/>
      <c r="U37" s="53"/>
    </row>
    <row r="38" spans="1:21" s="7" customFormat="1" ht="12.75" x14ac:dyDescent="0.2">
      <c r="A38" s="227"/>
      <c r="B38" s="59">
        <v>11</v>
      </c>
      <c r="C38" s="62"/>
      <c r="D38" s="271"/>
      <c r="E38" s="62"/>
      <c r="F38" s="271"/>
      <c r="G38" s="227"/>
      <c r="H38" s="63">
        <f t="shared" si="3"/>
        <v>0</v>
      </c>
      <c r="I38" s="227"/>
      <c r="J38" s="3"/>
      <c r="K38" s="3"/>
      <c r="L38" s="3"/>
      <c r="M38" s="3"/>
      <c r="N38" s="3"/>
      <c r="O38" s="3"/>
      <c r="P38" s="235"/>
      <c r="Q38" s="233"/>
      <c r="R38" s="235"/>
      <c r="S38" s="235"/>
      <c r="T38" s="53"/>
      <c r="U38" s="53"/>
    </row>
    <row r="39" spans="1:21" s="7" customFormat="1" ht="12.75" x14ac:dyDescent="0.2">
      <c r="A39" s="227"/>
      <c r="B39" s="59">
        <v>12</v>
      </c>
      <c r="C39" s="62"/>
      <c r="D39" s="271"/>
      <c r="E39" s="62"/>
      <c r="F39" s="271"/>
      <c r="G39" s="227"/>
      <c r="H39" s="63">
        <f t="shared" ref="H39:H102" si="4">IF(C39=0,0,IF(D39=0,0,IF(E39=0,0,IF(F39=0,0,50))))</f>
        <v>0</v>
      </c>
      <c r="I39" s="227"/>
      <c r="J39" s="3"/>
      <c r="K39" s="3"/>
      <c r="L39" s="3"/>
      <c r="M39" s="3"/>
      <c r="N39" s="3"/>
      <c r="O39" s="3"/>
      <c r="P39" s="235"/>
      <c r="Q39" s="233"/>
      <c r="R39" s="235"/>
      <c r="S39" s="235"/>
      <c r="T39" s="53"/>
      <c r="U39" s="53"/>
    </row>
    <row r="40" spans="1:21" s="7" customFormat="1" ht="12.75" x14ac:dyDescent="0.2">
      <c r="A40" s="227"/>
      <c r="B40" s="59">
        <v>13</v>
      </c>
      <c r="C40" s="62"/>
      <c r="D40" s="271"/>
      <c r="E40" s="62"/>
      <c r="F40" s="271"/>
      <c r="G40" s="227"/>
      <c r="H40" s="63">
        <f t="shared" si="4"/>
        <v>0</v>
      </c>
      <c r="I40" s="227"/>
      <c r="J40" s="3"/>
      <c r="K40" s="3"/>
      <c r="L40" s="3"/>
      <c r="M40" s="3"/>
      <c r="N40" s="3"/>
      <c r="O40" s="3"/>
      <c r="P40" s="235"/>
      <c r="Q40" s="233"/>
      <c r="R40" s="235"/>
      <c r="S40" s="235"/>
      <c r="T40" s="53"/>
      <c r="U40" s="53"/>
    </row>
    <row r="41" spans="1:21" s="7" customFormat="1" ht="12.75" x14ac:dyDescent="0.2">
      <c r="A41" s="227"/>
      <c r="B41" s="59">
        <v>14</v>
      </c>
      <c r="C41" s="62"/>
      <c r="D41" s="271"/>
      <c r="E41" s="62"/>
      <c r="F41" s="271"/>
      <c r="G41" s="227"/>
      <c r="H41" s="63">
        <f t="shared" si="4"/>
        <v>0</v>
      </c>
      <c r="I41" s="227"/>
      <c r="J41" s="3"/>
      <c r="K41" s="3"/>
      <c r="L41" s="3"/>
      <c r="M41" s="3"/>
      <c r="N41" s="3"/>
      <c r="O41" s="3"/>
      <c r="P41" s="235"/>
      <c r="Q41" s="233"/>
      <c r="R41" s="235"/>
      <c r="S41" s="235"/>
      <c r="T41" s="53"/>
      <c r="U41" s="53"/>
    </row>
    <row r="42" spans="1:21" s="7" customFormat="1" ht="12.75" x14ac:dyDescent="0.2">
      <c r="A42" s="227"/>
      <c r="B42" s="59">
        <v>15</v>
      </c>
      <c r="C42" s="62"/>
      <c r="D42" s="271"/>
      <c r="E42" s="62"/>
      <c r="F42" s="271"/>
      <c r="G42" s="227"/>
      <c r="H42" s="63">
        <f t="shared" si="4"/>
        <v>0</v>
      </c>
      <c r="I42" s="227"/>
      <c r="J42" s="3"/>
      <c r="K42" s="3"/>
      <c r="L42" s="3"/>
      <c r="M42" s="3"/>
      <c r="N42" s="3"/>
      <c r="O42" s="3"/>
      <c r="P42" s="235"/>
      <c r="Q42" s="233"/>
      <c r="R42" s="235"/>
      <c r="S42" s="235"/>
      <c r="T42" s="53"/>
      <c r="U42" s="53"/>
    </row>
    <row r="43" spans="1:21" s="7" customFormat="1" ht="12.75" x14ac:dyDescent="0.2">
      <c r="A43" s="227"/>
      <c r="B43" s="59">
        <v>16</v>
      </c>
      <c r="C43" s="62"/>
      <c r="D43" s="271"/>
      <c r="E43" s="62"/>
      <c r="F43" s="271"/>
      <c r="G43" s="227"/>
      <c r="H43" s="63">
        <f t="shared" si="4"/>
        <v>0</v>
      </c>
      <c r="I43" s="227"/>
      <c r="J43" s="3"/>
      <c r="K43" s="3"/>
      <c r="L43" s="3"/>
      <c r="M43" s="3"/>
      <c r="N43" s="3"/>
      <c r="O43" s="3"/>
      <c r="P43" s="235"/>
      <c r="Q43" s="233"/>
      <c r="R43" s="235"/>
      <c r="S43" s="235"/>
      <c r="T43" s="53"/>
      <c r="U43" s="53"/>
    </row>
    <row r="44" spans="1:21" s="7" customFormat="1" ht="12.75" x14ac:dyDescent="0.2">
      <c r="A44" s="227"/>
      <c r="B44" s="59">
        <v>17</v>
      </c>
      <c r="C44" s="62"/>
      <c r="D44" s="271"/>
      <c r="E44" s="62"/>
      <c r="F44" s="271"/>
      <c r="G44" s="227"/>
      <c r="H44" s="63">
        <f t="shared" si="4"/>
        <v>0</v>
      </c>
      <c r="I44" s="227"/>
      <c r="J44" s="3"/>
      <c r="K44" s="3"/>
      <c r="L44" s="3"/>
      <c r="M44" s="3"/>
      <c r="N44" s="3"/>
      <c r="O44" s="3"/>
      <c r="P44" s="235"/>
      <c r="Q44" s="233"/>
      <c r="R44" s="235"/>
      <c r="S44" s="235"/>
      <c r="T44" s="53"/>
      <c r="U44" s="53"/>
    </row>
    <row r="45" spans="1:21" s="7" customFormat="1" ht="12.75" x14ac:dyDescent="0.2">
      <c r="A45" s="227"/>
      <c r="B45" s="59">
        <v>18</v>
      </c>
      <c r="C45" s="62"/>
      <c r="D45" s="271"/>
      <c r="E45" s="62"/>
      <c r="F45" s="271"/>
      <c r="G45" s="227"/>
      <c r="H45" s="63">
        <f t="shared" si="4"/>
        <v>0</v>
      </c>
      <c r="I45" s="227"/>
      <c r="J45" s="3"/>
      <c r="K45" s="3"/>
      <c r="L45" s="3"/>
      <c r="M45" s="3"/>
      <c r="N45" s="3"/>
      <c r="O45" s="3"/>
      <c r="P45" s="235"/>
      <c r="Q45" s="233"/>
      <c r="R45" s="235"/>
      <c r="S45" s="235"/>
      <c r="T45" s="53"/>
      <c r="U45" s="53"/>
    </row>
    <row r="46" spans="1:21" s="7" customFormat="1" ht="12.75" x14ac:dyDescent="0.2">
      <c r="A46" s="227"/>
      <c r="B46" s="59">
        <v>19</v>
      </c>
      <c r="C46" s="62"/>
      <c r="D46" s="271"/>
      <c r="E46" s="62"/>
      <c r="F46" s="271"/>
      <c r="G46" s="227"/>
      <c r="H46" s="63">
        <f t="shared" si="4"/>
        <v>0</v>
      </c>
      <c r="I46" s="227"/>
      <c r="J46" s="3"/>
      <c r="K46" s="3"/>
      <c r="L46" s="3"/>
      <c r="M46" s="3"/>
      <c r="N46" s="3"/>
      <c r="O46" s="3"/>
      <c r="P46" s="235"/>
      <c r="Q46" s="233"/>
      <c r="R46" s="235"/>
      <c r="S46" s="235"/>
      <c r="T46" s="53"/>
      <c r="U46" s="53"/>
    </row>
    <row r="47" spans="1:21" s="7" customFormat="1" ht="12.75" x14ac:dyDescent="0.2">
      <c r="A47" s="227"/>
      <c r="B47" s="59">
        <v>20</v>
      </c>
      <c r="C47" s="62"/>
      <c r="D47" s="271"/>
      <c r="E47" s="62"/>
      <c r="F47" s="271"/>
      <c r="G47" s="227"/>
      <c r="H47" s="63">
        <f t="shared" si="4"/>
        <v>0</v>
      </c>
      <c r="I47" s="227"/>
      <c r="J47" s="3"/>
      <c r="K47" s="3"/>
      <c r="L47" s="3"/>
      <c r="M47" s="3"/>
      <c r="N47" s="3"/>
      <c r="O47" s="3"/>
      <c r="P47" s="235"/>
      <c r="Q47" s="233"/>
      <c r="R47" s="235"/>
      <c r="S47" s="235"/>
      <c r="T47" s="53"/>
      <c r="U47" s="53"/>
    </row>
    <row r="48" spans="1:21" s="7" customFormat="1" ht="12.75" x14ac:dyDescent="0.2">
      <c r="A48" s="227"/>
      <c r="B48" s="59">
        <v>21</v>
      </c>
      <c r="C48" s="62"/>
      <c r="D48" s="271"/>
      <c r="E48" s="62"/>
      <c r="F48" s="271"/>
      <c r="G48" s="227"/>
      <c r="H48" s="63">
        <f t="shared" si="4"/>
        <v>0</v>
      </c>
      <c r="I48" s="227"/>
      <c r="J48" s="3"/>
      <c r="K48" s="3"/>
      <c r="L48" s="3"/>
      <c r="M48" s="3"/>
      <c r="N48" s="3"/>
      <c r="O48" s="3"/>
      <c r="P48" s="235"/>
      <c r="Q48" s="233"/>
      <c r="R48" s="235"/>
      <c r="S48" s="235"/>
      <c r="T48" s="53"/>
      <c r="U48" s="53"/>
    </row>
    <row r="49" spans="1:21" s="7" customFormat="1" ht="12.75" x14ac:dyDescent="0.2">
      <c r="A49" s="227"/>
      <c r="B49" s="59">
        <v>22</v>
      </c>
      <c r="C49" s="62"/>
      <c r="D49" s="271"/>
      <c r="E49" s="62"/>
      <c r="F49" s="271"/>
      <c r="G49" s="227"/>
      <c r="H49" s="63">
        <f t="shared" si="4"/>
        <v>0</v>
      </c>
      <c r="I49" s="227"/>
      <c r="J49" s="3"/>
      <c r="K49" s="3"/>
      <c r="L49" s="3"/>
      <c r="M49" s="3"/>
      <c r="N49" s="3"/>
      <c r="O49" s="3"/>
      <c r="P49" s="235"/>
      <c r="Q49" s="233"/>
      <c r="R49" s="235"/>
      <c r="S49" s="235"/>
      <c r="T49" s="53"/>
      <c r="U49" s="53"/>
    </row>
    <row r="50" spans="1:21" s="7" customFormat="1" ht="12.75" x14ac:dyDescent="0.2">
      <c r="A50" s="227"/>
      <c r="B50" s="59">
        <v>23</v>
      </c>
      <c r="C50" s="62"/>
      <c r="D50" s="271"/>
      <c r="E50" s="62"/>
      <c r="F50" s="271"/>
      <c r="G50" s="227"/>
      <c r="H50" s="63">
        <f t="shared" si="4"/>
        <v>0</v>
      </c>
      <c r="I50" s="227"/>
      <c r="J50" s="3"/>
      <c r="K50" s="3"/>
      <c r="L50" s="3"/>
      <c r="M50" s="3"/>
      <c r="N50" s="3"/>
      <c r="O50" s="3"/>
      <c r="P50" s="235"/>
      <c r="Q50" s="233"/>
      <c r="R50" s="235"/>
      <c r="S50" s="235"/>
      <c r="T50" s="53"/>
      <c r="U50" s="53"/>
    </row>
    <row r="51" spans="1:21" s="7" customFormat="1" ht="12.75" x14ac:dyDescent="0.2">
      <c r="A51" s="227"/>
      <c r="B51" s="59">
        <v>24</v>
      </c>
      <c r="C51" s="62"/>
      <c r="D51" s="271"/>
      <c r="E51" s="62"/>
      <c r="F51" s="271"/>
      <c r="G51" s="227"/>
      <c r="H51" s="63">
        <f t="shared" si="4"/>
        <v>0</v>
      </c>
      <c r="I51" s="227"/>
      <c r="J51" s="3"/>
      <c r="K51" s="3"/>
      <c r="L51" s="3"/>
      <c r="M51" s="3"/>
      <c r="N51" s="3"/>
      <c r="O51" s="3"/>
      <c r="P51" s="235"/>
      <c r="Q51" s="233"/>
      <c r="R51" s="235"/>
      <c r="S51" s="235"/>
      <c r="T51" s="53"/>
      <c r="U51" s="53"/>
    </row>
    <row r="52" spans="1:21" s="7" customFormat="1" ht="12.75" x14ac:dyDescent="0.2">
      <c r="A52" s="227"/>
      <c r="B52" s="59">
        <v>25</v>
      </c>
      <c r="C52" s="62"/>
      <c r="D52" s="271"/>
      <c r="E52" s="62"/>
      <c r="F52" s="271"/>
      <c r="G52" s="227"/>
      <c r="H52" s="63">
        <f t="shared" si="4"/>
        <v>0</v>
      </c>
      <c r="I52" s="227"/>
      <c r="J52" s="3"/>
      <c r="K52" s="3"/>
      <c r="L52" s="3"/>
      <c r="M52" s="3"/>
      <c r="N52" s="3"/>
      <c r="O52" s="3"/>
      <c r="P52" s="235"/>
      <c r="Q52" s="233"/>
      <c r="R52" s="235"/>
      <c r="S52" s="235"/>
      <c r="T52" s="53"/>
      <c r="U52" s="53"/>
    </row>
    <row r="53" spans="1:21" s="7" customFormat="1" ht="12.75" x14ac:dyDescent="0.2">
      <c r="A53" s="227"/>
      <c r="B53" s="59">
        <v>26</v>
      </c>
      <c r="C53" s="62"/>
      <c r="D53" s="271"/>
      <c r="E53" s="62"/>
      <c r="F53" s="271"/>
      <c r="G53" s="227"/>
      <c r="H53" s="63">
        <f t="shared" si="4"/>
        <v>0</v>
      </c>
      <c r="I53" s="227"/>
      <c r="J53" s="3"/>
      <c r="K53" s="3"/>
      <c r="L53" s="3"/>
      <c r="M53" s="3"/>
      <c r="N53" s="3"/>
      <c r="O53" s="3"/>
      <c r="P53" s="235"/>
      <c r="Q53" s="233"/>
      <c r="R53" s="235"/>
      <c r="S53" s="235"/>
      <c r="T53" s="53"/>
      <c r="U53" s="53"/>
    </row>
    <row r="54" spans="1:21" s="7" customFormat="1" ht="12.75" x14ac:dyDescent="0.2">
      <c r="A54" s="227"/>
      <c r="B54" s="59">
        <v>27</v>
      </c>
      <c r="C54" s="62"/>
      <c r="D54" s="271"/>
      <c r="E54" s="62"/>
      <c r="F54" s="271"/>
      <c r="G54" s="227"/>
      <c r="H54" s="63">
        <f t="shared" si="4"/>
        <v>0</v>
      </c>
      <c r="I54" s="227"/>
      <c r="J54" s="3"/>
      <c r="K54" s="3"/>
      <c r="L54" s="3"/>
      <c r="M54" s="3"/>
      <c r="N54" s="3"/>
      <c r="O54" s="3"/>
      <c r="P54" s="235"/>
      <c r="Q54" s="233"/>
      <c r="R54" s="235"/>
      <c r="S54" s="235"/>
      <c r="T54" s="53"/>
      <c r="U54" s="53"/>
    </row>
    <row r="55" spans="1:21" s="7" customFormat="1" ht="12.75" x14ac:dyDescent="0.2">
      <c r="A55" s="227"/>
      <c r="B55" s="59">
        <v>28</v>
      </c>
      <c r="C55" s="62"/>
      <c r="D55" s="271"/>
      <c r="E55" s="62"/>
      <c r="F55" s="271"/>
      <c r="G55" s="227"/>
      <c r="H55" s="63">
        <f t="shared" si="4"/>
        <v>0</v>
      </c>
      <c r="I55" s="227"/>
      <c r="J55" s="3"/>
      <c r="K55" s="3"/>
      <c r="L55" s="3"/>
      <c r="M55" s="3"/>
      <c r="N55" s="3"/>
      <c r="O55" s="3"/>
      <c r="P55" s="235"/>
      <c r="Q55" s="233"/>
      <c r="R55" s="235"/>
      <c r="S55" s="235"/>
      <c r="T55" s="53"/>
      <c r="U55" s="53"/>
    </row>
    <row r="56" spans="1:21" s="7" customFormat="1" ht="12.75" x14ac:dyDescent="0.2">
      <c r="A56" s="227"/>
      <c r="B56" s="59">
        <v>29</v>
      </c>
      <c r="C56" s="62"/>
      <c r="D56" s="271"/>
      <c r="E56" s="62"/>
      <c r="F56" s="271"/>
      <c r="G56" s="227"/>
      <c r="H56" s="63">
        <f t="shared" si="4"/>
        <v>0</v>
      </c>
      <c r="I56" s="227"/>
      <c r="J56" s="3"/>
      <c r="K56" s="3"/>
      <c r="L56" s="3"/>
      <c r="M56" s="3"/>
      <c r="N56" s="3"/>
      <c r="O56" s="3"/>
      <c r="P56" s="235"/>
      <c r="Q56" s="233"/>
      <c r="R56" s="235"/>
      <c r="S56" s="235"/>
      <c r="T56" s="53"/>
      <c r="U56" s="53"/>
    </row>
    <row r="57" spans="1:21" s="7" customFormat="1" ht="12.75" x14ac:dyDescent="0.2">
      <c r="A57" s="227"/>
      <c r="B57" s="59">
        <v>30</v>
      </c>
      <c r="C57" s="62"/>
      <c r="D57" s="271"/>
      <c r="E57" s="62"/>
      <c r="F57" s="271"/>
      <c r="G57" s="227"/>
      <c r="H57" s="63">
        <f t="shared" si="4"/>
        <v>0</v>
      </c>
      <c r="I57" s="227"/>
      <c r="J57" s="3"/>
      <c r="K57" s="3"/>
      <c r="L57" s="3"/>
      <c r="M57" s="3"/>
      <c r="N57" s="3"/>
      <c r="O57" s="3"/>
      <c r="P57" s="235"/>
      <c r="Q57" s="233"/>
      <c r="R57" s="235"/>
      <c r="S57" s="235"/>
      <c r="T57" s="53"/>
      <c r="U57" s="53"/>
    </row>
    <row r="58" spans="1:21" s="7" customFormat="1" ht="12.75" x14ac:dyDescent="0.2">
      <c r="A58" s="227"/>
      <c r="B58" s="59">
        <v>31</v>
      </c>
      <c r="C58" s="62"/>
      <c r="D58" s="271"/>
      <c r="E58" s="62"/>
      <c r="F58" s="271"/>
      <c r="G58" s="227"/>
      <c r="H58" s="63">
        <f t="shared" si="4"/>
        <v>0</v>
      </c>
      <c r="I58" s="227"/>
      <c r="J58" s="3"/>
      <c r="K58" s="3"/>
      <c r="L58" s="3"/>
      <c r="M58" s="3"/>
      <c r="N58" s="3"/>
      <c r="O58" s="3"/>
      <c r="P58" s="235"/>
      <c r="Q58" s="233"/>
      <c r="R58" s="235"/>
      <c r="S58" s="235"/>
      <c r="T58" s="53"/>
      <c r="U58" s="53"/>
    </row>
    <row r="59" spans="1:21" s="7" customFormat="1" ht="12.75" x14ac:dyDescent="0.2">
      <c r="A59" s="227"/>
      <c r="B59" s="59">
        <v>32</v>
      </c>
      <c r="C59" s="62"/>
      <c r="D59" s="271"/>
      <c r="E59" s="62"/>
      <c r="F59" s="271"/>
      <c r="G59" s="227"/>
      <c r="H59" s="63">
        <f t="shared" si="4"/>
        <v>0</v>
      </c>
      <c r="I59" s="227"/>
      <c r="J59" s="3"/>
      <c r="K59" s="3"/>
      <c r="L59" s="3"/>
      <c r="M59" s="3"/>
      <c r="N59" s="3"/>
      <c r="O59" s="3"/>
      <c r="P59" s="235"/>
      <c r="Q59" s="233"/>
      <c r="R59" s="235"/>
      <c r="S59" s="235"/>
      <c r="T59" s="53"/>
      <c r="U59" s="53"/>
    </row>
    <row r="60" spans="1:21" s="7" customFormat="1" ht="12.75" x14ac:dyDescent="0.2">
      <c r="A60" s="227"/>
      <c r="B60" s="59">
        <v>33</v>
      </c>
      <c r="C60" s="62"/>
      <c r="D60" s="271"/>
      <c r="E60" s="62"/>
      <c r="F60" s="271"/>
      <c r="G60" s="227"/>
      <c r="H60" s="63">
        <f t="shared" si="4"/>
        <v>0</v>
      </c>
      <c r="I60" s="227"/>
      <c r="J60" s="3"/>
      <c r="K60" s="3"/>
      <c r="L60" s="3"/>
      <c r="M60" s="3"/>
      <c r="N60" s="3"/>
      <c r="O60" s="3"/>
      <c r="P60" s="235"/>
      <c r="Q60" s="233"/>
      <c r="R60" s="235"/>
      <c r="S60" s="235"/>
      <c r="T60" s="53"/>
      <c r="U60" s="53"/>
    </row>
    <row r="61" spans="1:21" s="7" customFormat="1" ht="12.75" x14ac:dyDescent="0.2">
      <c r="A61" s="227"/>
      <c r="B61" s="59">
        <v>34</v>
      </c>
      <c r="C61" s="62"/>
      <c r="D61" s="271"/>
      <c r="E61" s="62"/>
      <c r="F61" s="271"/>
      <c r="G61" s="227"/>
      <c r="H61" s="63">
        <f t="shared" si="4"/>
        <v>0</v>
      </c>
      <c r="I61" s="227"/>
      <c r="J61" s="3"/>
      <c r="K61" s="3"/>
      <c r="L61" s="3"/>
      <c r="M61" s="3"/>
      <c r="N61" s="3"/>
      <c r="O61" s="3"/>
      <c r="P61" s="235"/>
      <c r="Q61" s="233"/>
      <c r="R61" s="235"/>
      <c r="S61" s="235"/>
      <c r="T61" s="53"/>
      <c r="U61" s="53"/>
    </row>
    <row r="62" spans="1:21" s="7" customFormat="1" ht="12.75" x14ac:dyDescent="0.2">
      <c r="A62" s="227"/>
      <c r="B62" s="59">
        <v>35</v>
      </c>
      <c r="C62" s="62"/>
      <c r="D62" s="271"/>
      <c r="E62" s="62"/>
      <c r="F62" s="271"/>
      <c r="G62" s="227"/>
      <c r="H62" s="63">
        <f t="shared" si="4"/>
        <v>0</v>
      </c>
      <c r="I62" s="227"/>
      <c r="J62" s="3"/>
      <c r="K62" s="3"/>
      <c r="L62" s="3"/>
      <c r="M62" s="3"/>
      <c r="N62" s="3"/>
      <c r="O62" s="3"/>
      <c r="P62" s="235"/>
      <c r="Q62" s="233"/>
      <c r="R62" s="235"/>
      <c r="S62" s="235"/>
      <c r="T62" s="53"/>
      <c r="U62" s="53"/>
    </row>
    <row r="63" spans="1:21" s="7" customFormat="1" ht="12.75" x14ac:dyDescent="0.2">
      <c r="A63" s="227"/>
      <c r="B63" s="59">
        <v>36</v>
      </c>
      <c r="C63" s="62"/>
      <c r="D63" s="271"/>
      <c r="E63" s="62"/>
      <c r="F63" s="271"/>
      <c r="G63" s="227"/>
      <c r="H63" s="63">
        <f t="shared" si="4"/>
        <v>0</v>
      </c>
      <c r="I63" s="227"/>
      <c r="J63" s="3"/>
      <c r="K63" s="3"/>
      <c r="L63" s="3"/>
      <c r="M63" s="3"/>
      <c r="N63" s="3"/>
      <c r="O63" s="3"/>
      <c r="P63" s="235"/>
      <c r="Q63" s="233"/>
      <c r="R63" s="235"/>
      <c r="S63" s="235"/>
      <c r="T63" s="53"/>
      <c r="U63" s="53"/>
    </row>
    <row r="64" spans="1:21" s="7" customFormat="1" ht="12.75" x14ac:dyDescent="0.2">
      <c r="A64" s="227"/>
      <c r="B64" s="59">
        <v>37</v>
      </c>
      <c r="C64" s="62"/>
      <c r="D64" s="271"/>
      <c r="E64" s="62"/>
      <c r="F64" s="271"/>
      <c r="G64" s="227"/>
      <c r="H64" s="63">
        <f t="shared" si="4"/>
        <v>0</v>
      </c>
      <c r="I64" s="227"/>
      <c r="J64" s="3"/>
      <c r="K64" s="3"/>
      <c r="L64" s="3"/>
      <c r="M64" s="3"/>
      <c r="N64" s="3"/>
      <c r="O64" s="3"/>
      <c r="P64" s="235"/>
      <c r="Q64" s="233"/>
      <c r="R64" s="235"/>
      <c r="S64" s="235"/>
      <c r="T64" s="53"/>
      <c r="U64" s="53"/>
    </row>
    <row r="65" spans="1:21" s="7" customFormat="1" ht="12.75" x14ac:dyDescent="0.2">
      <c r="A65" s="227"/>
      <c r="B65" s="59">
        <v>38</v>
      </c>
      <c r="C65" s="62"/>
      <c r="D65" s="271"/>
      <c r="E65" s="62"/>
      <c r="F65" s="271"/>
      <c r="G65" s="227"/>
      <c r="H65" s="63">
        <f t="shared" si="4"/>
        <v>0</v>
      </c>
      <c r="I65" s="227"/>
      <c r="J65" s="3"/>
      <c r="K65" s="3"/>
      <c r="L65" s="3"/>
      <c r="M65" s="3"/>
      <c r="N65" s="3"/>
      <c r="O65" s="3"/>
      <c r="P65" s="235"/>
      <c r="Q65" s="233"/>
      <c r="R65" s="235"/>
      <c r="S65" s="235"/>
      <c r="T65" s="53"/>
      <c r="U65" s="53"/>
    </row>
    <row r="66" spans="1:21" s="7" customFormat="1" ht="12.75" x14ac:dyDescent="0.2">
      <c r="A66" s="227"/>
      <c r="B66" s="59">
        <v>39</v>
      </c>
      <c r="C66" s="62"/>
      <c r="D66" s="271"/>
      <c r="E66" s="62"/>
      <c r="F66" s="271"/>
      <c r="G66" s="227"/>
      <c r="H66" s="63">
        <f t="shared" si="4"/>
        <v>0</v>
      </c>
      <c r="I66" s="227"/>
      <c r="J66" s="3"/>
      <c r="K66" s="3"/>
      <c r="L66" s="3"/>
      <c r="M66" s="3"/>
      <c r="N66" s="3"/>
      <c r="O66" s="3"/>
      <c r="P66" s="235"/>
      <c r="Q66" s="233"/>
      <c r="R66" s="235"/>
      <c r="S66" s="235"/>
      <c r="T66" s="53"/>
      <c r="U66" s="53"/>
    </row>
    <row r="67" spans="1:21" s="7" customFormat="1" ht="12.75" x14ac:dyDescent="0.2">
      <c r="A67" s="227"/>
      <c r="B67" s="59">
        <v>40</v>
      </c>
      <c r="C67" s="62"/>
      <c r="D67" s="271"/>
      <c r="E67" s="62"/>
      <c r="F67" s="271"/>
      <c r="G67" s="227"/>
      <c r="H67" s="63">
        <f t="shared" si="4"/>
        <v>0</v>
      </c>
      <c r="I67" s="227"/>
      <c r="J67" s="3"/>
      <c r="K67" s="3"/>
      <c r="L67" s="3"/>
      <c r="M67" s="3"/>
      <c r="N67" s="3"/>
      <c r="O67" s="3"/>
      <c r="P67" s="235"/>
      <c r="Q67" s="233"/>
      <c r="R67" s="235"/>
      <c r="S67" s="235"/>
      <c r="T67" s="53"/>
      <c r="U67" s="53"/>
    </row>
    <row r="68" spans="1:21" s="7" customFormat="1" ht="12.75" x14ac:dyDescent="0.2">
      <c r="A68" s="227"/>
      <c r="B68" s="59">
        <v>41</v>
      </c>
      <c r="C68" s="62"/>
      <c r="D68" s="271"/>
      <c r="E68" s="62"/>
      <c r="F68" s="271"/>
      <c r="G68" s="227"/>
      <c r="H68" s="63">
        <f t="shared" si="4"/>
        <v>0</v>
      </c>
      <c r="I68" s="227"/>
      <c r="J68" s="3"/>
      <c r="K68" s="3"/>
      <c r="L68" s="3"/>
      <c r="M68" s="3"/>
      <c r="N68" s="3"/>
      <c r="O68" s="3"/>
      <c r="P68" s="235"/>
      <c r="Q68" s="233"/>
      <c r="R68" s="235"/>
      <c r="S68" s="235"/>
      <c r="T68" s="53"/>
      <c r="U68" s="53"/>
    </row>
    <row r="69" spans="1:21" s="7" customFormat="1" ht="12.75" x14ac:dyDescent="0.2">
      <c r="A69" s="227"/>
      <c r="B69" s="59">
        <v>42</v>
      </c>
      <c r="C69" s="62"/>
      <c r="D69" s="271"/>
      <c r="E69" s="62"/>
      <c r="F69" s="271"/>
      <c r="G69" s="227"/>
      <c r="H69" s="63">
        <f t="shared" si="4"/>
        <v>0</v>
      </c>
      <c r="I69" s="227"/>
      <c r="J69" s="3"/>
      <c r="K69" s="3"/>
      <c r="L69" s="3"/>
      <c r="M69" s="3"/>
      <c r="N69" s="3"/>
      <c r="O69" s="3"/>
      <c r="P69" s="235"/>
      <c r="Q69" s="233"/>
      <c r="R69" s="235"/>
      <c r="S69" s="235"/>
      <c r="T69" s="53"/>
      <c r="U69" s="53"/>
    </row>
    <row r="70" spans="1:21" s="7" customFormat="1" ht="12.75" x14ac:dyDescent="0.2">
      <c r="A70" s="227"/>
      <c r="B70" s="59">
        <v>43</v>
      </c>
      <c r="C70" s="62"/>
      <c r="D70" s="271"/>
      <c r="E70" s="62"/>
      <c r="F70" s="271"/>
      <c r="G70" s="227"/>
      <c r="H70" s="63">
        <f t="shared" si="4"/>
        <v>0</v>
      </c>
      <c r="I70" s="227"/>
      <c r="J70" s="3"/>
      <c r="K70" s="3"/>
      <c r="L70" s="3"/>
      <c r="M70" s="3"/>
      <c r="N70" s="3"/>
      <c r="O70" s="3"/>
      <c r="P70" s="235"/>
      <c r="Q70" s="233"/>
      <c r="R70" s="235"/>
      <c r="S70" s="235"/>
      <c r="T70" s="53"/>
      <c r="U70" s="53"/>
    </row>
    <row r="71" spans="1:21" s="7" customFormat="1" ht="12.75" x14ac:dyDescent="0.2">
      <c r="A71" s="227"/>
      <c r="B71" s="59">
        <v>44</v>
      </c>
      <c r="C71" s="62"/>
      <c r="D71" s="271"/>
      <c r="E71" s="62"/>
      <c r="F71" s="271"/>
      <c r="G71" s="227"/>
      <c r="H71" s="63">
        <f t="shared" si="4"/>
        <v>0</v>
      </c>
      <c r="I71" s="227"/>
      <c r="J71" s="3"/>
      <c r="K71" s="3"/>
      <c r="L71" s="3"/>
      <c r="M71" s="3"/>
      <c r="N71" s="3"/>
      <c r="O71" s="3"/>
      <c r="P71" s="235"/>
      <c r="Q71" s="233"/>
      <c r="R71" s="235"/>
      <c r="S71" s="235"/>
      <c r="T71" s="53"/>
      <c r="U71" s="53"/>
    </row>
    <row r="72" spans="1:21" s="7" customFormat="1" ht="12.75" x14ac:dyDescent="0.2">
      <c r="A72" s="227"/>
      <c r="B72" s="59">
        <v>45</v>
      </c>
      <c r="C72" s="62"/>
      <c r="D72" s="271"/>
      <c r="E72" s="62"/>
      <c r="F72" s="271"/>
      <c r="G72" s="227"/>
      <c r="H72" s="63">
        <f t="shared" si="4"/>
        <v>0</v>
      </c>
      <c r="I72" s="227"/>
      <c r="J72" s="3"/>
      <c r="K72" s="3"/>
      <c r="L72" s="3"/>
      <c r="M72" s="3"/>
      <c r="N72" s="3"/>
      <c r="O72" s="3"/>
      <c r="P72" s="235"/>
      <c r="Q72" s="233"/>
      <c r="R72" s="235"/>
      <c r="S72" s="235"/>
      <c r="T72" s="53"/>
      <c r="U72" s="53"/>
    </row>
    <row r="73" spans="1:21" s="7" customFormat="1" ht="12.75" x14ac:dyDescent="0.2">
      <c r="A73" s="227"/>
      <c r="B73" s="59">
        <v>46</v>
      </c>
      <c r="C73" s="62"/>
      <c r="D73" s="271"/>
      <c r="E73" s="62"/>
      <c r="F73" s="271"/>
      <c r="G73" s="227"/>
      <c r="H73" s="63">
        <f t="shared" si="4"/>
        <v>0</v>
      </c>
      <c r="I73" s="227"/>
      <c r="J73" s="3"/>
      <c r="K73" s="3"/>
      <c r="L73" s="3"/>
      <c r="M73" s="3"/>
      <c r="N73" s="3"/>
      <c r="O73" s="3"/>
      <c r="P73" s="235"/>
      <c r="Q73" s="233"/>
      <c r="R73" s="235"/>
      <c r="S73" s="235"/>
      <c r="T73" s="53"/>
      <c r="U73" s="53"/>
    </row>
    <row r="74" spans="1:21" s="7" customFormat="1" ht="12.75" x14ac:dyDescent="0.2">
      <c r="A74" s="227"/>
      <c r="B74" s="59">
        <v>47</v>
      </c>
      <c r="C74" s="62"/>
      <c r="D74" s="271"/>
      <c r="E74" s="62"/>
      <c r="F74" s="271"/>
      <c r="G74" s="227"/>
      <c r="H74" s="63">
        <f t="shared" si="4"/>
        <v>0</v>
      </c>
      <c r="I74" s="227"/>
      <c r="J74" s="3"/>
      <c r="K74" s="3"/>
      <c r="L74" s="3"/>
      <c r="M74" s="3"/>
      <c r="N74" s="3"/>
      <c r="O74" s="3"/>
      <c r="P74" s="235"/>
      <c r="Q74" s="233"/>
      <c r="R74" s="235"/>
      <c r="S74" s="235"/>
      <c r="T74" s="53"/>
      <c r="U74" s="53"/>
    </row>
    <row r="75" spans="1:21" s="7" customFormat="1" ht="12.75" x14ac:dyDescent="0.2">
      <c r="A75" s="227"/>
      <c r="B75" s="59">
        <v>48</v>
      </c>
      <c r="C75" s="62"/>
      <c r="D75" s="271"/>
      <c r="E75" s="62"/>
      <c r="F75" s="271"/>
      <c r="G75" s="227"/>
      <c r="H75" s="63">
        <f t="shared" si="4"/>
        <v>0</v>
      </c>
      <c r="I75" s="227"/>
      <c r="J75" s="3"/>
      <c r="K75" s="3"/>
      <c r="L75" s="3"/>
      <c r="M75" s="3"/>
      <c r="N75" s="3"/>
      <c r="O75" s="3"/>
      <c r="P75" s="235"/>
      <c r="Q75" s="233"/>
      <c r="R75" s="235"/>
      <c r="S75" s="235"/>
      <c r="T75" s="53"/>
      <c r="U75" s="53"/>
    </row>
    <row r="76" spans="1:21" s="7" customFormat="1" ht="12.75" x14ac:dyDescent="0.2">
      <c r="A76" s="227"/>
      <c r="B76" s="59">
        <v>49</v>
      </c>
      <c r="C76" s="62"/>
      <c r="D76" s="271"/>
      <c r="E76" s="62"/>
      <c r="F76" s="271"/>
      <c r="G76" s="227"/>
      <c r="H76" s="63">
        <f t="shared" si="4"/>
        <v>0</v>
      </c>
      <c r="I76" s="227"/>
      <c r="J76" s="3"/>
      <c r="K76" s="3"/>
      <c r="L76" s="3"/>
      <c r="M76" s="3"/>
      <c r="N76" s="3"/>
      <c r="O76" s="3"/>
      <c r="P76" s="235"/>
      <c r="Q76" s="233"/>
      <c r="R76" s="235"/>
      <c r="S76" s="235"/>
      <c r="T76" s="53"/>
      <c r="U76" s="53"/>
    </row>
    <row r="77" spans="1:21" s="7" customFormat="1" ht="12.75" x14ac:dyDescent="0.2">
      <c r="A77" s="227"/>
      <c r="B77" s="59">
        <v>50</v>
      </c>
      <c r="C77" s="62"/>
      <c r="D77" s="271"/>
      <c r="E77" s="62"/>
      <c r="F77" s="271"/>
      <c r="G77" s="227"/>
      <c r="H77" s="63">
        <f t="shared" si="4"/>
        <v>0</v>
      </c>
      <c r="I77" s="227"/>
      <c r="J77" s="3"/>
      <c r="K77" s="3"/>
      <c r="L77" s="3"/>
      <c r="M77" s="3"/>
      <c r="N77" s="3"/>
      <c r="O77" s="3"/>
      <c r="P77" s="235"/>
      <c r="Q77" s="233"/>
      <c r="R77" s="235"/>
      <c r="S77" s="235"/>
      <c r="T77" s="53"/>
      <c r="U77" s="53"/>
    </row>
    <row r="78" spans="1:21" s="7" customFormat="1" ht="12.75" x14ac:dyDescent="0.2">
      <c r="A78" s="227"/>
      <c r="B78" s="59">
        <v>51</v>
      </c>
      <c r="C78" s="62"/>
      <c r="D78" s="271"/>
      <c r="E78" s="62"/>
      <c r="F78" s="271"/>
      <c r="G78" s="227"/>
      <c r="H78" s="63">
        <f t="shared" si="4"/>
        <v>0</v>
      </c>
      <c r="I78" s="227"/>
      <c r="J78" s="3"/>
      <c r="K78" s="3"/>
      <c r="L78" s="3"/>
      <c r="M78" s="3"/>
      <c r="N78" s="3"/>
      <c r="O78" s="3"/>
      <c r="P78" s="235"/>
      <c r="Q78" s="233"/>
      <c r="R78" s="235"/>
      <c r="S78" s="235"/>
      <c r="T78" s="53"/>
      <c r="U78" s="53"/>
    </row>
    <row r="79" spans="1:21" s="7" customFormat="1" ht="12.75" x14ac:dyDescent="0.2">
      <c r="A79" s="227"/>
      <c r="B79" s="59">
        <v>52</v>
      </c>
      <c r="C79" s="62"/>
      <c r="D79" s="271"/>
      <c r="E79" s="62"/>
      <c r="F79" s="271"/>
      <c r="G79" s="227"/>
      <c r="H79" s="63">
        <f t="shared" si="4"/>
        <v>0</v>
      </c>
      <c r="I79" s="227"/>
      <c r="J79" s="3"/>
      <c r="K79" s="3"/>
      <c r="L79" s="3"/>
      <c r="M79" s="3"/>
      <c r="N79" s="3"/>
      <c r="O79" s="3"/>
      <c r="P79" s="235"/>
      <c r="Q79" s="233"/>
      <c r="R79" s="235"/>
      <c r="S79" s="235"/>
      <c r="T79" s="53"/>
      <c r="U79" s="53"/>
    </row>
    <row r="80" spans="1:21" s="7" customFormat="1" ht="12.75" x14ac:dyDescent="0.2">
      <c r="A80" s="227"/>
      <c r="B80" s="59">
        <v>53</v>
      </c>
      <c r="C80" s="62"/>
      <c r="D80" s="271"/>
      <c r="E80" s="62"/>
      <c r="F80" s="271"/>
      <c r="G80" s="227"/>
      <c r="H80" s="63">
        <f t="shared" si="4"/>
        <v>0</v>
      </c>
      <c r="I80" s="227"/>
      <c r="J80" s="3"/>
      <c r="K80" s="3"/>
      <c r="L80" s="3"/>
      <c r="M80" s="3"/>
      <c r="N80" s="3"/>
      <c r="O80" s="3"/>
      <c r="P80" s="235"/>
      <c r="Q80" s="233"/>
      <c r="R80" s="235"/>
      <c r="S80" s="235"/>
      <c r="T80" s="53"/>
      <c r="U80" s="53"/>
    </row>
    <row r="81" spans="1:21" s="7" customFormat="1" ht="12.75" x14ac:dyDescent="0.2">
      <c r="A81" s="227"/>
      <c r="B81" s="59">
        <v>54</v>
      </c>
      <c r="C81" s="62"/>
      <c r="D81" s="271"/>
      <c r="E81" s="62"/>
      <c r="F81" s="271"/>
      <c r="G81" s="227"/>
      <c r="H81" s="63">
        <f t="shared" si="4"/>
        <v>0</v>
      </c>
      <c r="I81" s="227"/>
      <c r="J81" s="3"/>
      <c r="K81" s="3"/>
      <c r="L81" s="3"/>
      <c r="M81" s="3"/>
      <c r="N81" s="3"/>
      <c r="O81" s="3"/>
      <c r="P81" s="235"/>
      <c r="Q81" s="233"/>
      <c r="R81" s="235"/>
      <c r="S81" s="235"/>
      <c r="T81" s="53"/>
      <c r="U81" s="53"/>
    </row>
    <row r="82" spans="1:21" s="7" customFormat="1" ht="12.75" x14ac:dyDescent="0.2">
      <c r="A82" s="227"/>
      <c r="B82" s="59">
        <v>55</v>
      </c>
      <c r="C82" s="62"/>
      <c r="D82" s="271"/>
      <c r="E82" s="62"/>
      <c r="F82" s="271"/>
      <c r="G82" s="227"/>
      <c r="H82" s="63">
        <f t="shared" si="4"/>
        <v>0</v>
      </c>
      <c r="I82" s="227"/>
      <c r="J82" s="3"/>
      <c r="K82" s="3"/>
      <c r="L82" s="3"/>
      <c r="M82" s="3"/>
      <c r="N82" s="3"/>
      <c r="O82" s="3"/>
      <c r="P82" s="235"/>
      <c r="Q82" s="233"/>
      <c r="R82" s="235"/>
      <c r="S82" s="235"/>
      <c r="T82" s="53"/>
      <c r="U82" s="53"/>
    </row>
    <row r="83" spans="1:21" s="7" customFormat="1" ht="12.75" x14ac:dyDescent="0.2">
      <c r="A83" s="227"/>
      <c r="B83" s="59">
        <v>56</v>
      </c>
      <c r="C83" s="62"/>
      <c r="D83" s="271"/>
      <c r="E83" s="62"/>
      <c r="F83" s="271"/>
      <c r="G83" s="227"/>
      <c r="H83" s="63">
        <f t="shared" si="4"/>
        <v>0</v>
      </c>
      <c r="I83" s="227"/>
      <c r="J83" s="3"/>
      <c r="K83" s="3"/>
      <c r="L83" s="3"/>
      <c r="M83" s="3"/>
      <c r="N83" s="3"/>
      <c r="O83" s="3"/>
      <c r="P83" s="235"/>
      <c r="Q83" s="233"/>
      <c r="R83" s="235"/>
      <c r="S83" s="235"/>
      <c r="T83" s="53"/>
      <c r="U83" s="53"/>
    </row>
    <row r="84" spans="1:21" s="7" customFormat="1" ht="12.75" x14ac:dyDescent="0.2">
      <c r="A84" s="227"/>
      <c r="B84" s="59">
        <v>57</v>
      </c>
      <c r="C84" s="62"/>
      <c r="D84" s="271"/>
      <c r="E84" s="62"/>
      <c r="F84" s="271"/>
      <c r="G84" s="227"/>
      <c r="H84" s="63">
        <f t="shared" si="4"/>
        <v>0</v>
      </c>
      <c r="I84" s="227"/>
      <c r="J84" s="3"/>
      <c r="K84" s="3"/>
      <c r="L84" s="3"/>
      <c r="M84" s="3"/>
      <c r="N84" s="3"/>
      <c r="O84" s="3"/>
      <c r="P84" s="235"/>
      <c r="Q84" s="233"/>
      <c r="R84" s="235"/>
      <c r="S84" s="235"/>
      <c r="T84" s="53"/>
      <c r="U84" s="53"/>
    </row>
    <row r="85" spans="1:21" s="7" customFormat="1" ht="12.75" x14ac:dyDescent="0.2">
      <c r="A85" s="227"/>
      <c r="B85" s="59">
        <v>58</v>
      </c>
      <c r="C85" s="62"/>
      <c r="D85" s="271"/>
      <c r="E85" s="62"/>
      <c r="F85" s="271"/>
      <c r="G85" s="227"/>
      <c r="H85" s="63">
        <f t="shared" si="4"/>
        <v>0</v>
      </c>
      <c r="I85" s="227"/>
      <c r="J85" s="3"/>
      <c r="K85" s="3"/>
      <c r="L85" s="3"/>
      <c r="M85" s="3"/>
      <c r="N85" s="3"/>
      <c r="O85" s="3"/>
      <c r="P85" s="235"/>
      <c r="Q85" s="233"/>
      <c r="R85" s="235"/>
      <c r="S85" s="235"/>
      <c r="T85" s="53"/>
      <c r="U85" s="53"/>
    </row>
    <row r="86" spans="1:21" s="7" customFormat="1" ht="12.75" x14ac:dyDescent="0.2">
      <c r="A86" s="227"/>
      <c r="B86" s="59">
        <v>59</v>
      </c>
      <c r="C86" s="62"/>
      <c r="D86" s="271"/>
      <c r="E86" s="62"/>
      <c r="F86" s="271"/>
      <c r="G86" s="227"/>
      <c r="H86" s="63">
        <f t="shared" si="4"/>
        <v>0</v>
      </c>
      <c r="I86" s="227"/>
      <c r="J86" s="3"/>
      <c r="K86" s="3"/>
      <c r="L86" s="3"/>
      <c r="M86" s="3"/>
      <c r="N86" s="3"/>
      <c r="O86" s="3"/>
      <c r="P86" s="235"/>
      <c r="Q86" s="233"/>
      <c r="R86" s="235"/>
      <c r="S86" s="235"/>
      <c r="T86" s="53"/>
      <c r="U86" s="53"/>
    </row>
    <row r="87" spans="1:21" s="7" customFormat="1" ht="12.75" x14ac:dyDescent="0.2">
      <c r="A87" s="227"/>
      <c r="B87" s="59">
        <v>60</v>
      </c>
      <c r="C87" s="62"/>
      <c r="D87" s="271"/>
      <c r="E87" s="62"/>
      <c r="F87" s="271"/>
      <c r="G87" s="227"/>
      <c r="H87" s="63">
        <f t="shared" si="4"/>
        <v>0</v>
      </c>
      <c r="I87" s="227"/>
      <c r="J87" s="3"/>
      <c r="K87" s="3"/>
      <c r="L87" s="3"/>
      <c r="M87" s="3"/>
      <c r="N87" s="3"/>
      <c r="O87" s="3"/>
      <c r="P87" s="235"/>
      <c r="Q87" s="233"/>
      <c r="R87" s="235"/>
      <c r="S87" s="235"/>
      <c r="T87" s="53"/>
      <c r="U87" s="53"/>
    </row>
    <row r="88" spans="1:21" s="7" customFormat="1" ht="12.75" x14ac:dyDescent="0.2">
      <c r="A88" s="227"/>
      <c r="B88" s="59">
        <v>61</v>
      </c>
      <c r="C88" s="62"/>
      <c r="D88" s="271"/>
      <c r="E88" s="62"/>
      <c r="F88" s="271"/>
      <c r="G88" s="227"/>
      <c r="H88" s="63">
        <f t="shared" si="4"/>
        <v>0</v>
      </c>
      <c r="I88" s="227"/>
      <c r="J88" s="3"/>
      <c r="K88" s="3"/>
      <c r="L88" s="3"/>
      <c r="M88" s="3"/>
      <c r="N88" s="3"/>
      <c r="O88" s="3"/>
      <c r="P88" s="235"/>
      <c r="Q88" s="233"/>
      <c r="R88" s="235"/>
      <c r="S88" s="235"/>
      <c r="T88" s="53"/>
      <c r="U88" s="53"/>
    </row>
    <row r="89" spans="1:21" s="7" customFormat="1" ht="12.75" x14ac:dyDescent="0.2">
      <c r="A89" s="227"/>
      <c r="B89" s="59">
        <v>62</v>
      </c>
      <c r="C89" s="62"/>
      <c r="D89" s="271"/>
      <c r="E89" s="62"/>
      <c r="F89" s="271"/>
      <c r="G89" s="227"/>
      <c r="H89" s="63">
        <f t="shared" si="4"/>
        <v>0</v>
      </c>
      <c r="I89" s="227"/>
      <c r="J89" s="3"/>
      <c r="K89" s="3"/>
      <c r="L89" s="3"/>
      <c r="M89" s="3"/>
      <c r="N89" s="3"/>
      <c r="O89" s="3"/>
      <c r="P89" s="235"/>
      <c r="Q89" s="233"/>
      <c r="R89" s="235"/>
      <c r="S89" s="235"/>
      <c r="T89" s="53"/>
      <c r="U89" s="53"/>
    </row>
    <row r="90" spans="1:21" s="7" customFormat="1" ht="12.75" x14ac:dyDescent="0.2">
      <c r="A90" s="227"/>
      <c r="B90" s="59">
        <v>63</v>
      </c>
      <c r="C90" s="62"/>
      <c r="D90" s="271"/>
      <c r="E90" s="62"/>
      <c r="F90" s="271"/>
      <c r="G90" s="227"/>
      <c r="H90" s="63">
        <f t="shared" si="4"/>
        <v>0</v>
      </c>
      <c r="I90" s="227"/>
      <c r="J90" s="3"/>
      <c r="K90" s="3"/>
      <c r="L90" s="3"/>
      <c r="M90" s="3"/>
      <c r="N90" s="3"/>
      <c r="O90" s="3"/>
      <c r="P90" s="235"/>
      <c r="Q90" s="233"/>
      <c r="R90" s="235"/>
      <c r="S90" s="235"/>
      <c r="T90" s="53"/>
      <c r="U90" s="53"/>
    </row>
    <row r="91" spans="1:21" s="7" customFormat="1" ht="12.75" x14ac:dyDescent="0.2">
      <c r="A91" s="227"/>
      <c r="B91" s="59">
        <v>64</v>
      </c>
      <c r="C91" s="62"/>
      <c r="D91" s="271"/>
      <c r="E91" s="62"/>
      <c r="F91" s="271"/>
      <c r="G91" s="227"/>
      <c r="H91" s="63">
        <f t="shared" si="4"/>
        <v>0</v>
      </c>
      <c r="I91" s="227"/>
      <c r="J91" s="3"/>
      <c r="K91" s="3"/>
      <c r="L91" s="3"/>
      <c r="M91" s="3"/>
      <c r="N91" s="3"/>
      <c r="O91" s="3"/>
      <c r="P91" s="235"/>
      <c r="Q91" s="233"/>
      <c r="R91" s="235"/>
      <c r="S91" s="235"/>
      <c r="T91" s="53"/>
      <c r="U91" s="53"/>
    </row>
    <row r="92" spans="1:21" s="7" customFormat="1" ht="12.75" x14ac:dyDescent="0.2">
      <c r="A92" s="227"/>
      <c r="B92" s="59">
        <v>65</v>
      </c>
      <c r="C92" s="62"/>
      <c r="D92" s="271"/>
      <c r="E92" s="62"/>
      <c r="F92" s="271"/>
      <c r="G92" s="227"/>
      <c r="H92" s="63">
        <f t="shared" si="4"/>
        <v>0</v>
      </c>
      <c r="I92" s="227"/>
      <c r="J92" s="3"/>
      <c r="K92" s="3"/>
      <c r="L92" s="3"/>
      <c r="M92" s="3"/>
      <c r="N92" s="3"/>
      <c r="O92" s="3"/>
      <c r="P92" s="235"/>
      <c r="Q92" s="233"/>
      <c r="R92" s="235"/>
      <c r="S92" s="235"/>
      <c r="T92" s="53"/>
      <c r="U92" s="53"/>
    </row>
    <row r="93" spans="1:21" s="7" customFormat="1" ht="12.75" x14ac:dyDescent="0.2">
      <c r="A93" s="227"/>
      <c r="B93" s="59">
        <v>66</v>
      </c>
      <c r="C93" s="62"/>
      <c r="D93" s="271"/>
      <c r="E93" s="62"/>
      <c r="F93" s="271"/>
      <c r="G93" s="227"/>
      <c r="H93" s="63">
        <f t="shared" si="4"/>
        <v>0</v>
      </c>
      <c r="I93" s="227"/>
      <c r="J93" s="3"/>
      <c r="K93" s="3"/>
      <c r="L93" s="3"/>
      <c r="M93" s="3"/>
      <c r="N93" s="3"/>
      <c r="O93" s="3"/>
      <c r="P93" s="235"/>
      <c r="Q93" s="233"/>
      <c r="R93" s="235"/>
      <c r="S93" s="235"/>
      <c r="T93" s="53"/>
      <c r="U93" s="53"/>
    </row>
    <row r="94" spans="1:21" s="7" customFormat="1" ht="12.75" x14ac:dyDescent="0.2">
      <c r="A94" s="227"/>
      <c r="B94" s="59">
        <v>67</v>
      </c>
      <c r="C94" s="62"/>
      <c r="D94" s="271"/>
      <c r="E94" s="62"/>
      <c r="F94" s="271"/>
      <c r="G94" s="227"/>
      <c r="H94" s="63">
        <f t="shared" si="4"/>
        <v>0</v>
      </c>
      <c r="I94" s="227"/>
      <c r="J94" s="3"/>
      <c r="K94" s="3"/>
      <c r="L94" s="3"/>
      <c r="M94" s="3"/>
      <c r="N94" s="3"/>
      <c r="O94" s="3"/>
      <c r="P94" s="235"/>
      <c r="Q94" s="233"/>
      <c r="R94" s="235"/>
      <c r="S94" s="235"/>
      <c r="T94" s="53"/>
      <c r="U94" s="53"/>
    </row>
    <row r="95" spans="1:21" s="7" customFormat="1" ht="12.75" x14ac:dyDescent="0.2">
      <c r="A95" s="227"/>
      <c r="B95" s="59">
        <v>68</v>
      </c>
      <c r="C95" s="62"/>
      <c r="D95" s="271"/>
      <c r="E95" s="62"/>
      <c r="F95" s="271"/>
      <c r="G95" s="227"/>
      <c r="H95" s="63">
        <f t="shared" si="4"/>
        <v>0</v>
      </c>
      <c r="I95" s="227"/>
      <c r="J95" s="3"/>
      <c r="K95" s="3"/>
      <c r="L95" s="3"/>
      <c r="M95" s="3"/>
      <c r="N95" s="3"/>
      <c r="O95" s="3"/>
      <c r="P95" s="235"/>
      <c r="Q95" s="233"/>
      <c r="R95" s="235"/>
      <c r="S95" s="235"/>
      <c r="T95" s="53"/>
      <c r="U95" s="53"/>
    </row>
    <row r="96" spans="1:21" s="7" customFormat="1" ht="12.75" x14ac:dyDescent="0.2">
      <c r="A96" s="227"/>
      <c r="B96" s="59">
        <v>69</v>
      </c>
      <c r="C96" s="62"/>
      <c r="D96" s="271"/>
      <c r="E96" s="62"/>
      <c r="F96" s="271"/>
      <c r="G96" s="227"/>
      <c r="H96" s="63">
        <f t="shared" si="4"/>
        <v>0</v>
      </c>
      <c r="I96" s="227"/>
      <c r="J96" s="3"/>
      <c r="K96" s="3"/>
      <c r="L96" s="3"/>
      <c r="M96" s="3"/>
      <c r="N96" s="3"/>
      <c r="O96" s="3"/>
      <c r="P96" s="235"/>
      <c r="Q96" s="233"/>
      <c r="R96" s="235"/>
      <c r="S96" s="235"/>
      <c r="T96" s="53"/>
      <c r="U96" s="53"/>
    </row>
    <row r="97" spans="1:21" s="7" customFormat="1" ht="12.75" x14ac:dyDescent="0.2">
      <c r="A97" s="227"/>
      <c r="B97" s="59">
        <v>70</v>
      </c>
      <c r="C97" s="62"/>
      <c r="D97" s="271"/>
      <c r="E97" s="62"/>
      <c r="F97" s="271"/>
      <c r="G97" s="227"/>
      <c r="H97" s="63">
        <f t="shared" si="4"/>
        <v>0</v>
      </c>
      <c r="I97" s="227"/>
      <c r="J97" s="3"/>
      <c r="K97" s="3"/>
      <c r="L97" s="3"/>
      <c r="M97" s="3"/>
      <c r="N97" s="3"/>
      <c r="O97" s="3"/>
      <c r="P97" s="235"/>
      <c r="Q97" s="233"/>
      <c r="R97" s="235"/>
      <c r="S97" s="235"/>
      <c r="T97" s="53"/>
      <c r="U97" s="53"/>
    </row>
    <row r="98" spans="1:21" s="7" customFormat="1" ht="12.75" x14ac:dyDescent="0.2">
      <c r="A98" s="227"/>
      <c r="B98" s="59">
        <v>71</v>
      </c>
      <c r="C98" s="62"/>
      <c r="D98" s="271"/>
      <c r="E98" s="62"/>
      <c r="F98" s="271"/>
      <c r="G98" s="227"/>
      <c r="H98" s="63">
        <f t="shared" si="4"/>
        <v>0</v>
      </c>
      <c r="I98" s="227"/>
      <c r="J98" s="3"/>
      <c r="K98" s="3"/>
      <c r="L98" s="3"/>
      <c r="M98" s="3"/>
      <c r="N98" s="3"/>
      <c r="O98" s="3"/>
      <c r="P98" s="235"/>
      <c r="Q98" s="233"/>
      <c r="R98" s="235"/>
      <c r="S98" s="235"/>
      <c r="T98" s="53"/>
      <c r="U98" s="53"/>
    </row>
    <row r="99" spans="1:21" s="7" customFormat="1" ht="12.75" x14ac:dyDescent="0.2">
      <c r="A99" s="227"/>
      <c r="B99" s="59">
        <v>72</v>
      </c>
      <c r="C99" s="62"/>
      <c r="D99" s="271"/>
      <c r="E99" s="62"/>
      <c r="F99" s="271"/>
      <c r="G99" s="227"/>
      <c r="H99" s="63">
        <f t="shared" si="4"/>
        <v>0</v>
      </c>
      <c r="I99" s="227"/>
      <c r="J99" s="3"/>
      <c r="K99" s="3"/>
      <c r="L99" s="3"/>
      <c r="M99" s="3"/>
      <c r="N99" s="3"/>
      <c r="O99" s="3"/>
      <c r="P99" s="235"/>
      <c r="Q99" s="233"/>
      <c r="R99" s="235"/>
      <c r="S99" s="235"/>
      <c r="T99" s="53"/>
      <c r="U99" s="53"/>
    </row>
    <row r="100" spans="1:21" s="7" customFormat="1" ht="12.75" x14ac:dyDescent="0.2">
      <c r="A100" s="227"/>
      <c r="B100" s="59">
        <v>73</v>
      </c>
      <c r="C100" s="62"/>
      <c r="D100" s="271"/>
      <c r="E100" s="62"/>
      <c r="F100" s="271"/>
      <c r="G100" s="227"/>
      <c r="H100" s="63">
        <f t="shared" si="4"/>
        <v>0</v>
      </c>
      <c r="I100" s="227"/>
      <c r="J100" s="3"/>
      <c r="K100" s="3"/>
      <c r="L100" s="3"/>
      <c r="M100" s="3"/>
      <c r="N100" s="3"/>
      <c r="O100" s="3"/>
      <c r="P100" s="235"/>
      <c r="Q100" s="233"/>
      <c r="R100" s="235"/>
      <c r="S100" s="235"/>
      <c r="T100" s="53"/>
      <c r="U100" s="53"/>
    </row>
    <row r="101" spans="1:21" s="7" customFormat="1" ht="12.75" x14ac:dyDescent="0.2">
      <c r="A101" s="227"/>
      <c r="B101" s="59">
        <v>74</v>
      </c>
      <c r="C101" s="62"/>
      <c r="D101" s="271"/>
      <c r="E101" s="62"/>
      <c r="F101" s="271"/>
      <c r="G101" s="227"/>
      <c r="H101" s="63">
        <f t="shared" si="4"/>
        <v>0</v>
      </c>
      <c r="I101" s="227"/>
      <c r="J101" s="3"/>
      <c r="K101" s="3"/>
      <c r="L101" s="3"/>
      <c r="M101" s="3"/>
      <c r="N101" s="3"/>
      <c r="O101" s="3"/>
      <c r="P101" s="235"/>
      <c r="Q101" s="233"/>
      <c r="R101" s="235"/>
      <c r="S101" s="235"/>
      <c r="T101" s="53"/>
      <c r="U101" s="53"/>
    </row>
    <row r="102" spans="1:21" s="7" customFormat="1" ht="12.75" x14ac:dyDescent="0.2">
      <c r="A102" s="227"/>
      <c r="B102" s="59">
        <v>75</v>
      </c>
      <c r="C102" s="62"/>
      <c r="D102" s="271"/>
      <c r="E102" s="62"/>
      <c r="F102" s="271"/>
      <c r="G102" s="227"/>
      <c r="H102" s="63">
        <f t="shared" si="4"/>
        <v>0</v>
      </c>
      <c r="I102" s="227"/>
      <c r="J102" s="3"/>
      <c r="K102" s="3"/>
      <c r="L102" s="3"/>
      <c r="M102" s="3"/>
      <c r="N102" s="3"/>
      <c r="O102" s="3"/>
      <c r="P102" s="235"/>
      <c r="Q102" s="233"/>
      <c r="R102" s="235"/>
      <c r="S102" s="235"/>
      <c r="T102" s="53"/>
      <c r="U102" s="53"/>
    </row>
    <row r="103" spans="1:21" s="7" customFormat="1" ht="12.75" x14ac:dyDescent="0.2">
      <c r="A103" s="227"/>
      <c r="B103" s="59">
        <v>76</v>
      </c>
      <c r="C103" s="62"/>
      <c r="D103" s="271"/>
      <c r="E103" s="62"/>
      <c r="F103" s="271"/>
      <c r="G103" s="227"/>
      <c r="H103" s="63">
        <f t="shared" ref="H103:H127" si="5">IF(C103=0,0,IF(D103=0,0,IF(E103=0,0,IF(F103=0,0,50))))</f>
        <v>0</v>
      </c>
      <c r="I103" s="227"/>
      <c r="J103" s="3"/>
      <c r="K103" s="3"/>
      <c r="L103" s="3"/>
      <c r="M103" s="3"/>
      <c r="N103" s="3"/>
      <c r="O103" s="3"/>
      <c r="P103" s="235"/>
      <c r="Q103" s="233"/>
      <c r="R103" s="235"/>
      <c r="S103" s="235"/>
      <c r="T103" s="53"/>
      <c r="U103" s="53"/>
    </row>
    <row r="104" spans="1:21" s="7" customFormat="1" ht="12.75" x14ac:dyDescent="0.2">
      <c r="A104" s="227"/>
      <c r="B104" s="59">
        <v>77</v>
      </c>
      <c r="C104" s="62"/>
      <c r="D104" s="271"/>
      <c r="E104" s="62"/>
      <c r="F104" s="271"/>
      <c r="G104" s="227"/>
      <c r="H104" s="63">
        <f t="shared" si="5"/>
        <v>0</v>
      </c>
      <c r="I104" s="227"/>
      <c r="J104" s="3"/>
      <c r="K104" s="3"/>
      <c r="L104" s="3"/>
      <c r="M104" s="3"/>
      <c r="N104" s="3"/>
      <c r="O104" s="3"/>
      <c r="P104" s="235"/>
      <c r="Q104" s="233"/>
      <c r="R104" s="235"/>
      <c r="S104" s="235"/>
      <c r="T104" s="53"/>
      <c r="U104" s="53"/>
    </row>
    <row r="105" spans="1:21" s="7" customFormat="1" ht="12.75" x14ac:dyDescent="0.2">
      <c r="A105" s="227"/>
      <c r="B105" s="59">
        <v>78</v>
      </c>
      <c r="C105" s="62"/>
      <c r="D105" s="271"/>
      <c r="E105" s="62"/>
      <c r="F105" s="271"/>
      <c r="G105" s="227"/>
      <c r="H105" s="63">
        <f t="shared" si="5"/>
        <v>0</v>
      </c>
      <c r="I105" s="227"/>
      <c r="J105" s="3"/>
      <c r="K105" s="3"/>
      <c r="L105" s="3"/>
      <c r="M105" s="3"/>
      <c r="N105" s="3"/>
      <c r="O105" s="3"/>
      <c r="P105" s="235"/>
      <c r="Q105" s="233"/>
      <c r="R105" s="235"/>
      <c r="S105" s="235"/>
      <c r="T105" s="53"/>
      <c r="U105" s="53"/>
    </row>
    <row r="106" spans="1:21" s="7" customFormat="1" ht="12.75" x14ac:dyDescent="0.2">
      <c r="A106" s="227"/>
      <c r="B106" s="59">
        <v>79</v>
      </c>
      <c r="C106" s="62"/>
      <c r="D106" s="271"/>
      <c r="E106" s="62"/>
      <c r="F106" s="271"/>
      <c r="G106" s="227"/>
      <c r="H106" s="63">
        <f t="shared" si="5"/>
        <v>0</v>
      </c>
      <c r="I106" s="227"/>
      <c r="J106" s="3"/>
      <c r="K106" s="3"/>
      <c r="L106" s="3"/>
      <c r="M106" s="3"/>
      <c r="N106" s="3"/>
      <c r="O106" s="3"/>
      <c r="P106" s="235"/>
      <c r="Q106" s="233"/>
      <c r="R106" s="235"/>
      <c r="S106" s="235"/>
      <c r="T106" s="53"/>
      <c r="U106" s="53"/>
    </row>
    <row r="107" spans="1:21" s="7" customFormat="1" ht="12.75" x14ac:dyDescent="0.2">
      <c r="A107" s="227"/>
      <c r="B107" s="59">
        <v>80</v>
      </c>
      <c r="C107" s="62"/>
      <c r="D107" s="271"/>
      <c r="E107" s="62"/>
      <c r="F107" s="271"/>
      <c r="G107" s="227"/>
      <c r="H107" s="63">
        <f t="shared" si="5"/>
        <v>0</v>
      </c>
      <c r="I107" s="227"/>
      <c r="J107" s="3"/>
      <c r="K107" s="3"/>
      <c r="L107" s="3"/>
      <c r="M107" s="3"/>
      <c r="N107" s="3"/>
      <c r="O107" s="3"/>
      <c r="P107" s="235"/>
      <c r="Q107" s="233"/>
      <c r="R107" s="235"/>
      <c r="S107" s="235"/>
      <c r="T107" s="53"/>
      <c r="U107" s="53"/>
    </row>
    <row r="108" spans="1:21" s="7" customFormat="1" ht="12.75" x14ac:dyDescent="0.2">
      <c r="A108" s="227"/>
      <c r="B108" s="59">
        <v>81</v>
      </c>
      <c r="C108" s="62"/>
      <c r="D108" s="271"/>
      <c r="E108" s="62"/>
      <c r="F108" s="271"/>
      <c r="G108" s="227"/>
      <c r="H108" s="63">
        <f t="shared" si="5"/>
        <v>0</v>
      </c>
      <c r="I108" s="227"/>
      <c r="J108" s="3"/>
      <c r="K108" s="3"/>
      <c r="L108" s="3"/>
      <c r="M108" s="3"/>
      <c r="N108" s="3"/>
      <c r="O108" s="3"/>
      <c r="P108" s="235"/>
      <c r="Q108" s="233"/>
      <c r="R108" s="235"/>
      <c r="S108" s="235"/>
      <c r="T108" s="53"/>
      <c r="U108" s="53"/>
    </row>
    <row r="109" spans="1:21" s="7" customFormat="1" ht="12.75" x14ac:dyDescent="0.2">
      <c r="A109" s="227"/>
      <c r="B109" s="59">
        <v>82</v>
      </c>
      <c r="C109" s="62"/>
      <c r="D109" s="271"/>
      <c r="E109" s="62"/>
      <c r="F109" s="271"/>
      <c r="G109" s="227"/>
      <c r="H109" s="63">
        <f t="shared" si="5"/>
        <v>0</v>
      </c>
      <c r="I109" s="227"/>
      <c r="J109" s="3"/>
      <c r="K109" s="3"/>
      <c r="L109" s="3"/>
      <c r="M109" s="3"/>
      <c r="N109" s="3"/>
      <c r="O109" s="3"/>
      <c r="P109" s="235"/>
      <c r="Q109" s="233"/>
      <c r="R109" s="235"/>
      <c r="S109" s="235"/>
      <c r="T109" s="53"/>
      <c r="U109" s="53"/>
    </row>
    <row r="110" spans="1:21" s="7" customFormat="1" ht="12.75" x14ac:dyDescent="0.2">
      <c r="A110" s="227"/>
      <c r="B110" s="59">
        <v>83</v>
      </c>
      <c r="C110" s="62"/>
      <c r="D110" s="271"/>
      <c r="E110" s="62"/>
      <c r="F110" s="271"/>
      <c r="G110" s="227"/>
      <c r="H110" s="63">
        <f t="shared" si="5"/>
        <v>0</v>
      </c>
      <c r="I110" s="227"/>
      <c r="J110" s="3"/>
      <c r="K110" s="3"/>
      <c r="L110" s="3"/>
      <c r="M110" s="3"/>
      <c r="N110" s="3"/>
      <c r="O110" s="3"/>
      <c r="P110" s="235"/>
      <c r="Q110" s="233"/>
      <c r="R110" s="235"/>
      <c r="S110" s="235"/>
      <c r="T110" s="53"/>
      <c r="U110" s="53"/>
    </row>
    <row r="111" spans="1:21" s="7" customFormat="1" ht="12.75" x14ac:dyDescent="0.2">
      <c r="A111" s="227"/>
      <c r="B111" s="59">
        <v>84</v>
      </c>
      <c r="C111" s="62"/>
      <c r="D111" s="271"/>
      <c r="E111" s="62"/>
      <c r="F111" s="271"/>
      <c r="G111" s="227"/>
      <c r="H111" s="63">
        <f t="shared" si="5"/>
        <v>0</v>
      </c>
      <c r="I111" s="227"/>
      <c r="J111" s="3"/>
      <c r="K111" s="3"/>
      <c r="L111" s="3"/>
      <c r="M111" s="3"/>
      <c r="N111" s="3"/>
      <c r="O111" s="3"/>
      <c r="P111" s="235"/>
      <c r="Q111" s="233"/>
      <c r="R111" s="235"/>
      <c r="S111" s="235"/>
      <c r="T111" s="53"/>
      <c r="U111" s="53"/>
    </row>
    <row r="112" spans="1:21" s="7" customFormat="1" ht="12.75" x14ac:dyDescent="0.2">
      <c r="A112" s="227"/>
      <c r="B112" s="59">
        <v>85</v>
      </c>
      <c r="C112" s="62"/>
      <c r="D112" s="271"/>
      <c r="E112" s="62"/>
      <c r="F112" s="271"/>
      <c r="G112" s="227"/>
      <c r="H112" s="63">
        <f t="shared" si="5"/>
        <v>0</v>
      </c>
      <c r="I112" s="227"/>
      <c r="J112" s="3"/>
      <c r="K112" s="3"/>
      <c r="L112" s="3"/>
      <c r="M112" s="3"/>
      <c r="N112" s="3"/>
      <c r="O112" s="3"/>
      <c r="P112" s="235"/>
      <c r="Q112" s="233"/>
      <c r="R112" s="235"/>
      <c r="S112" s="235"/>
      <c r="T112" s="53"/>
      <c r="U112" s="53"/>
    </row>
    <row r="113" spans="1:21" s="7" customFormat="1" ht="12.75" x14ac:dyDescent="0.2">
      <c r="A113" s="227"/>
      <c r="B113" s="59">
        <v>86</v>
      </c>
      <c r="C113" s="62"/>
      <c r="D113" s="271"/>
      <c r="E113" s="62"/>
      <c r="F113" s="271"/>
      <c r="G113" s="227"/>
      <c r="H113" s="63">
        <f t="shared" si="5"/>
        <v>0</v>
      </c>
      <c r="I113" s="227"/>
      <c r="J113" s="3"/>
      <c r="K113" s="3"/>
      <c r="L113" s="3"/>
      <c r="M113" s="3"/>
      <c r="N113" s="3"/>
      <c r="O113" s="3"/>
      <c r="P113" s="235"/>
      <c r="Q113" s="233"/>
      <c r="R113" s="235"/>
      <c r="S113" s="235"/>
      <c r="T113" s="53"/>
      <c r="U113" s="53"/>
    </row>
    <row r="114" spans="1:21" s="7" customFormat="1" ht="12.75" x14ac:dyDescent="0.2">
      <c r="A114" s="227"/>
      <c r="B114" s="59">
        <v>87</v>
      </c>
      <c r="C114" s="62"/>
      <c r="D114" s="271"/>
      <c r="E114" s="62"/>
      <c r="F114" s="271"/>
      <c r="G114" s="227"/>
      <c r="H114" s="63">
        <f t="shared" si="5"/>
        <v>0</v>
      </c>
      <c r="I114" s="227"/>
      <c r="J114" s="3"/>
      <c r="K114" s="3"/>
      <c r="L114" s="3"/>
      <c r="M114" s="3"/>
      <c r="N114" s="3"/>
      <c r="O114" s="3"/>
      <c r="P114" s="235"/>
      <c r="Q114" s="233"/>
      <c r="R114" s="235"/>
      <c r="S114" s="235"/>
      <c r="T114" s="53"/>
      <c r="U114" s="53"/>
    </row>
    <row r="115" spans="1:21" s="7" customFormat="1" ht="12.75" x14ac:dyDescent="0.2">
      <c r="A115" s="227"/>
      <c r="B115" s="59">
        <v>88</v>
      </c>
      <c r="C115" s="62"/>
      <c r="D115" s="271"/>
      <c r="E115" s="62"/>
      <c r="F115" s="271"/>
      <c r="G115" s="227"/>
      <c r="H115" s="63">
        <f t="shared" si="5"/>
        <v>0</v>
      </c>
      <c r="I115" s="227"/>
      <c r="J115" s="3"/>
      <c r="K115" s="3"/>
      <c r="L115" s="3"/>
      <c r="M115" s="3"/>
      <c r="N115" s="3"/>
      <c r="O115" s="3"/>
      <c r="P115" s="235"/>
      <c r="Q115" s="233"/>
      <c r="R115" s="235"/>
      <c r="S115" s="235"/>
      <c r="T115" s="53"/>
      <c r="U115" s="53"/>
    </row>
    <row r="116" spans="1:21" s="7" customFormat="1" ht="12.75" x14ac:dyDescent="0.2">
      <c r="A116" s="227"/>
      <c r="B116" s="59">
        <v>89</v>
      </c>
      <c r="C116" s="62"/>
      <c r="D116" s="271"/>
      <c r="E116" s="62"/>
      <c r="F116" s="271"/>
      <c r="G116" s="227"/>
      <c r="H116" s="63">
        <f t="shared" si="5"/>
        <v>0</v>
      </c>
      <c r="I116" s="227"/>
      <c r="J116" s="3"/>
      <c r="K116" s="3"/>
      <c r="L116" s="3"/>
      <c r="M116" s="3"/>
      <c r="N116" s="3"/>
      <c r="O116" s="3"/>
      <c r="P116" s="235"/>
      <c r="Q116" s="233"/>
      <c r="R116" s="235"/>
      <c r="S116" s="235"/>
      <c r="T116" s="53"/>
      <c r="U116" s="53"/>
    </row>
    <row r="117" spans="1:21" s="7" customFormat="1" ht="12.75" x14ac:dyDescent="0.2">
      <c r="A117" s="227"/>
      <c r="B117" s="59">
        <v>90</v>
      </c>
      <c r="C117" s="62"/>
      <c r="D117" s="271"/>
      <c r="E117" s="62"/>
      <c r="F117" s="271"/>
      <c r="G117" s="227"/>
      <c r="H117" s="63">
        <f t="shared" si="5"/>
        <v>0</v>
      </c>
      <c r="I117" s="227"/>
      <c r="J117" s="3"/>
      <c r="K117" s="3"/>
      <c r="L117" s="3"/>
      <c r="M117" s="3"/>
      <c r="N117" s="3"/>
      <c r="O117" s="3"/>
      <c r="P117" s="235"/>
      <c r="Q117" s="233"/>
      <c r="R117" s="235"/>
      <c r="S117" s="235"/>
      <c r="T117" s="53"/>
      <c r="U117" s="53"/>
    </row>
    <row r="118" spans="1:21" s="7" customFormat="1" ht="12.75" x14ac:dyDescent="0.2">
      <c r="A118" s="227"/>
      <c r="B118" s="59">
        <v>91</v>
      </c>
      <c r="C118" s="62"/>
      <c r="D118" s="271"/>
      <c r="E118" s="62"/>
      <c r="F118" s="271"/>
      <c r="G118" s="227"/>
      <c r="H118" s="63">
        <f t="shared" si="5"/>
        <v>0</v>
      </c>
      <c r="I118" s="227"/>
      <c r="J118" s="3"/>
      <c r="K118" s="3"/>
      <c r="L118" s="3"/>
      <c r="M118" s="3"/>
      <c r="N118" s="3"/>
      <c r="O118" s="3"/>
      <c r="P118" s="235"/>
      <c r="Q118" s="233"/>
      <c r="R118" s="235"/>
      <c r="S118" s="235"/>
      <c r="T118" s="53"/>
      <c r="U118" s="53"/>
    </row>
    <row r="119" spans="1:21" s="7" customFormat="1" ht="12.75" x14ac:dyDescent="0.2">
      <c r="A119" s="227"/>
      <c r="B119" s="59">
        <v>92</v>
      </c>
      <c r="C119" s="62"/>
      <c r="D119" s="271"/>
      <c r="E119" s="62"/>
      <c r="F119" s="271"/>
      <c r="G119" s="227"/>
      <c r="H119" s="63">
        <f t="shared" si="5"/>
        <v>0</v>
      </c>
      <c r="I119" s="227"/>
      <c r="J119" s="3"/>
      <c r="K119" s="3"/>
      <c r="L119" s="3"/>
      <c r="M119" s="3"/>
      <c r="N119" s="3"/>
      <c r="O119" s="3"/>
      <c r="P119" s="235"/>
      <c r="Q119" s="233"/>
      <c r="R119" s="235"/>
      <c r="S119" s="235"/>
      <c r="T119" s="53"/>
      <c r="U119" s="53"/>
    </row>
    <row r="120" spans="1:21" s="7" customFormat="1" ht="12.75" x14ac:dyDescent="0.2">
      <c r="A120" s="227"/>
      <c r="B120" s="59">
        <v>93</v>
      </c>
      <c r="C120" s="62"/>
      <c r="D120" s="271"/>
      <c r="E120" s="62"/>
      <c r="F120" s="271"/>
      <c r="G120" s="227"/>
      <c r="H120" s="63">
        <f t="shared" si="5"/>
        <v>0</v>
      </c>
      <c r="I120" s="227"/>
      <c r="J120" s="3"/>
      <c r="K120" s="3"/>
      <c r="L120" s="3"/>
      <c r="M120" s="3"/>
      <c r="N120" s="3"/>
      <c r="O120" s="3"/>
      <c r="P120" s="235"/>
      <c r="Q120" s="233"/>
      <c r="R120" s="235"/>
      <c r="S120" s="235"/>
      <c r="T120" s="53"/>
      <c r="U120" s="53"/>
    </row>
    <row r="121" spans="1:21" s="7" customFormat="1" ht="12.75" x14ac:dyDescent="0.2">
      <c r="A121" s="227"/>
      <c r="B121" s="59">
        <v>94</v>
      </c>
      <c r="C121" s="62"/>
      <c r="D121" s="271"/>
      <c r="E121" s="62"/>
      <c r="F121" s="271"/>
      <c r="G121" s="227"/>
      <c r="H121" s="63">
        <f t="shared" si="5"/>
        <v>0</v>
      </c>
      <c r="I121" s="227"/>
      <c r="J121" s="3"/>
      <c r="K121" s="3"/>
      <c r="L121" s="3"/>
      <c r="M121" s="3"/>
      <c r="N121" s="3"/>
      <c r="O121" s="3"/>
      <c r="P121" s="235"/>
      <c r="Q121" s="233"/>
      <c r="R121" s="235"/>
      <c r="S121" s="235"/>
      <c r="T121" s="53"/>
      <c r="U121" s="53"/>
    </row>
    <row r="122" spans="1:21" s="7" customFormat="1" ht="12.75" x14ac:dyDescent="0.2">
      <c r="A122" s="227"/>
      <c r="B122" s="59">
        <v>95</v>
      </c>
      <c r="C122" s="62"/>
      <c r="D122" s="271"/>
      <c r="E122" s="62"/>
      <c r="F122" s="271"/>
      <c r="G122" s="227"/>
      <c r="H122" s="63">
        <f t="shared" si="5"/>
        <v>0</v>
      </c>
      <c r="I122" s="227"/>
      <c r="J122" s="3"/>
      <c r="K122" s="3"/>
      <c r="L122" s="3"/>
      <c r="M122" s="3"/>
      <c r="N122" s="3"/>
      <c r="O122" s="3"/>
      <c r="P122" s="235"/>
      <c r="Q122" s="233"/>
      <c r="R122" s="235"/>
      <c r="S122" s="235"/>
      <c r="T122" s="53"/>
      <c r="U122" s="53"/>
    </row>
    <row r="123" spans="1:21" s="7" customFormat="1" ht="12.75" x14ac:dyDescent="0.2">
      <c r="A123" s="227"/>
      <c r="B123" s="59">
        <v>96</v>
      </c>
      <c r="C123" s="62"/>
      <c r="D123" s="271"/>
      <c r="E123" s="62"/>
      <c r="F123" s="271"/>
      <c r="G123" s="227"/>
      <c r="H123" s="63">
        <f t="shared" si="5"/>
        <v>0</v>
      </c>
      <c r="I123" s="227"/>
      <c r="J123" s="3"/>
      <c r="K123" s="3"/>
      <c r="L123" s="3"/>
      <c r="M123" s="3"/>
      <c r="N123" s="3"/>
      <c r="O123" s="3"/>
      <c r="P123" s="235"/>
      <c r="Q123" s="233"/>
      <c r="R123" s="235"/>
      <c r="S123" s="235"/>
      <c r="T123" s="53"/>
      <c r="U123" s="53"/>
    </row>
    <row r="124" spans="1:21" s="7" customFormat="1" ht="12.75" x14ac:dyDescent="0.2">
      <c r="A124" s="227"/>
      <c r="B124" s="59">
        <v>97</v>
      </c>
      <c r="C124" s="62"/>
      <c r="D124" s="271"/>
      <c r="E124" s="62"/>
      <c r="F124" s="271"/>
      <c r="G124" s="227"/>
      <c r="H124" s="63">
        <f t="shared" si="5"/>
        <v>0</v>
      </c>
      <c r="I124" s="227"/>
      <c r="J124" s="3"/>
      <c r="K124" s="3"/>
      <c r="L124" s="3"/>
      <c r="M124" s="3"/>
      <c r="N124" s="3"/>
      <c r="O124" s="3"/>
      <c r="P124" s="235"/>
      <c r="Q124" s="233"/>
      <c r="R124" s="235"/>
      <c r="S124" s="235"/>
      <c r="T124" s="53"/>
      <c r="U124" s="53"/>
    </row>
    <row r="125" spans="1:21" s="7" customFormat="1" ht="12.75" x14ac:dyDescent="0.2">
      <c r="A125" s="227"/>
      <c r="B125" s="59">
        <v>98</v>
      </c>
      <c r="C125" s="62"/>
      <c r="D125" s="271"/>
      <c r="E125" s="62"/>
      <c r="F125" s="271"/>
      <c r="G125" s="227"/>
      <c r="H125" s="63">
        <f t="shared" si="5"/>
        <v>0</v>
      </c>
      <c r="I125" s="227"/>
      <c r="J125" s="3"/>
      <c r="K125" s="3"/>
      <c r="L125" s="3"/>
      <c r="M125" s="3"/>
      <c r="N125" s="3"/>
      <c r="O125" s="3"/>
      <c r="P125" s="235"/>
      <c r="Q125" s="233"/>
      <c r="R125" s="235"/>
      <c r="S125" s="235"/>
      <c r="T125" s="53"/>
      <c r="U125" s="53"/>
    </row>
    <row r="126" spans="1:21" s="7" customFormat="1" ht="12.75" x14ac:dyDescent="0.2">
      <c r="A126" s="227"/>
      <c r="B126" s="59">
        <v>99</v>
      </c>
      <c r="C126" s="62"/>
      <c r="D126" s="271"/>
      <c r="E126" s="62"/>
      <c r="F126" s="271"/>
      <c r="G126" s="227"/>
      <c r="H126" s="63">
        <f t="shared" si="5"/>
        <v>0</v>
      </c>
      <c r="I126" s="227"/>
      <c r="J126" s="3"/>
      <c r="K126" s="3"/>
      <c r="L126" s="3"/>
      <c r="M126" s="3"/>
      <c r="N126" s="3"/>
      <c r="O126" s="3"/>
      <c r="P126" s="235"/>
      <c r="Q126" s="233"/>
      <c r="R126" s="235"/>
      <c r="S126" s="235"/>
      <c r="T126" s="53"/>
      <c r="U126" s="53"/>
    </row>
    <row r="127" spans="1:21" s="7" customFormat="1" ht="13.5" thickBot="1" x14ac:dyDescent="0.25">
      <c r="A127" s="29"/>
      <c r="B127" s="59">
        <v>100</v>
      </c>
      <c r="C127" s="62"/>
      <c r="D127" s="271"/>
      <c r="E127" s="62"/>
      <c r="F127" s="271"/>
      <c r="G127" s="227"/>
      <c r="H127" s="63">
        <f t="shared" si="5"/>
        <v>0</v>
      </c>
      <c r="I127" s="29"/>
      <c r="J127" s="3"/>
      <c r="K127" s="3"/>
      <c r="L127" s="3"/>
      <c r="M127" s="3"/>
      <c r="N127" s="3"/>
      <c r="O127" s="3"/>
      <c r="P127" s="235"/>
      <c r="Q127" s="234">
        <v>0.5</v>
      </c>
      <c r="R127" s="235"/>
      <c r="S127" s="235"/>
      <c r="T127" s="53"/>
      <c r="U127" s="53"/>
    </row>
    <row r="128" spans="1:21" s="7" customFormat="1" ht="13.5" thickBot="1" x14ac:dyDescent="0.25">
      <c r="A128" s="29"/>
      <c r="B128" s="31"/>
      <c r="C128" s="1"/>
      <c r="D128" s="1"/>
      <c r="E128" s="72"/>
      <c r="F128" s="72" t="s">
        <v>35</v>
      </c>
      <c r="G128" s="29"/>
      <c r="H128" s="73">
        <f>IF(AND(J128="Chapter",SUM(H28:H127)&gt;=5000),5000,SUM(H28:H127))</f>
        <v>0</v>
      </c>
      <c r="I128" s="29"/>
      <c r="J128" s="15" t="str">
        <f>Cover!D32</f>
        <v>Chapter</v>
      </c>
      <c r="K128" s="3"/>
      <c r="L128" s="3"/>
      <c r="M128" s="3"/>
      <c r="N128" s="3"/>
      <c r="O128" s="3"/>
      <c r="P128" s="235"/>
      <c r="Q128" s="234">
        <f t="shared" ref="Q128:Q191" si="6">0.5+Q127</f>
        <v>1</v>
      </c>
      <c r="R128" s="235"/>
      <c r="S128" s="235"/>
      <c r="T128" s="53"/>
      <c r="U128" s="53"/>
    </row>
    <row r="129" spans="1:21" s="7" customFormat="1" ht="12.75" x14ac:dyDescent="0.2">
      <c r="A129" s="192"/>
      <c r="B129" s="191"/>
      <c r="C129" s="190"/>
      <c r="D129" s="190"/>
      <c r="E129" s="72"/>
      <c r="F129" s="72"/>
      <c r="G129" s="192"/>
      <c r="H129" s="195"/>
      <c r="I129" s="192"/>
      <c r="J129" s="3"/>
      <c r="K129" s="3"/>
      <c r="L129" s="3"/>
      <c r="M129" s="3"/>
      <c r="N129" s="3"/>
      <c r="O129" s="3"/>
      <c r="P129" s="231"/>
      <c r="Q129" s="234">
        <f t="shared" si="6"/>
        <v>1.5</v>
      </c>
      <c r="R129" s="235"/>
      <c r="S129" s="235"/>
      <c r="T129" s="53"/>
      <c r="U129" s="53"/>
    </row>
    <row r="130" spans="1:21" x14ac:dyDescent="0.25">
      <c r="A130" s="53"/>
      <c r="B130" s="53"/>
      <c r="C130" s="53"/>
      <c r="D130" s="53"/>
      <c r="E130" s="53"/>
      <c r="F130" s="53"/>
      <c r="G130" s="53"/>
      <c r="H130" s="53"/>
      <c r="I130" s="53"/>
      <c r="J130" s="53"/>
      <c r="K130" s="53"/>
      <c r="L130" s="53"/>
      <c r="M130" s="53"/>
      <c r="N130" s="53"/>
      <c r="O130" s="53"/>
      <c r="P130" s="53"/>
      <c r="Q130" s="234">
        <f t="shared" si="6"/>
        <v>2</v>
      </c>
      <c r="R130" s="53"/>
      <c r="S130" s="53"/>
      <c r="T130" s="53"/>
      <c r="U130" s="53"/>
    </row>
    <row r="131" spans="1:21" x14ac:dyDescent="0.25">
      <c r="A131" s="53"/>
      <c r="B131" s="53"/>
      <c r="C131" s="53"/>
      <c r="D131" s="53"/>
      <c r="E131" s="53"/>
      <c r="F131" s="53"/>
      <c r="G131" s="53"/>
      <c r="H131" s="53"/>
      <c r="I131" s="53"/>
      <c r="J131" s="53"/>
      <c r="K131" s="53"/>
      <c r="L131" s="53"/>
      <c r="M131" s="53"/>
      <c r="N131" s="53"/>
      <c r="O131" s="53"/>
      <c r="P131" s="53"/>
      <c r="Q131" s="234">
        <f t="shared" si="6"/>
        <v>2.5</v>
      </c>
      <c r="R131" s="53"/>
      <c r="S131" s="53"/>
      <c r="T131" s="53"/>
      <c r="U131" s="53"/>
    </row>
    <row r="132" spans="1:21" x14ac:dyDescent="0.25">
      <c r="A132" s="53"/>
      <c r="B132" s="53"/>
      <c r="C132" s="53"/>
      <c r="D132" s="53"/>
      <c r="E132" s="53"/>
      <c r="F132" s="53"/>
      <c r="G132" s="53"/>
      <c r="H132" s="53"/>
      <c r="I132" s="53"/>
      <c r="J132" s="53"/>
      <c r="K132" s="53"/>
      <c r="L132" s="53"/>
      <c r="M132" s="53"/>
      <c r="N132" s="53"/>
      <c r="O132" s="53"/>
      <c r="P132" s="53"/>
      <c r="Q132" s="234">
        <f t="shared" si="6"/>
        <v>3</v>
      </c>
      <c r="R132" s="53"/>
      <c r="S132" s="53"/>
      <c r="T132" s="53"/>
      <c r="U132" s="53"/>
    </row>
    <row r="133" spans="1:21" x14ac:dyDescent="0.25">
      <c r="A133" s="53"/>
      <c r="B133" s="53"/>
      <c r="C133" s="53"/>
      <c r="D133" s="53"/>
      <c r="E133" s="53"/>
      <c r="F133" s="53"/>
      <c r="G133" s="53"/>
      <c r="H133" s="53"/>
      <c r="I133" s="53"/>
      <c r="J133" s="53"/>
      <c r="K133" s="53"/>
      <c r="L133" s="53"/>
      <c r="M133" s="53"/>
      <c r="N133" s="53"/>
      <c r="O133" s="53"/>
      <c r="P133" s="53"/>
      <c r="Q133" s="234">
        <f t="shared" si="6"/>
        <v>3.5</v>
      </c>
      <c r="R133" s="53"/>
      <c r="S133" s="53"/>
      <c r="T133" s="53"/>
      <c r="U133" s="53"/>
    </row>
    <row r="134" spans="1:21" x14ac:dyDescent="0.25">
      <c r="A134" s="53"/>
      <c r="B134" s="53"/>
      <c r="C134" s="53"/>
      <c r="D134" s="53"/>
      <c r="E134" s="53"/>
      <c r="F134" s="53"/>
      <c r="G134" s="53"/>
      <c r="H134" s="53"/>
      <c r="I134" s="53"/>
      <c r="J134" s="53"/>
      <c r="K134" s="53"/>
      <c r="L134" s="53"/>
      <c r="M134" s="53"/>
      <c r="N134" s="53"/>
      <c r="O134" s="53"/>
      <c r="P134" s="53"/>
      <c r="Q134" s="234">
        <f t="shared" si="6"/>
        <v>4</v>
      </c>
      <c r="R134" s="53"/>
      <c r="S134" s="53"/>
      <c r="T134" s="53"/>
      <c r="U134" s="53"/>
    </row>
    <row r="135" spans="1:21" x14ac:dyDescent="0.25">
      <c r="A135" s="53"/>
      <c r="B135" s="53"/>
      <c r="C135" s="53"/>
      <c r="D135" s="53"/>
      <c r="E135" s="53"/>
      <c r="F135" s="53"/>
      <c r="G135" s="53"/>
      <c r="H135" s="53"/>
      <c r="I135" s="53"/>
      <c r="J135" s="53"/>
      <c r="K135" s="53"/>
      <c r="L135" s="53"/>
      <c r="M135" s="53"/>
      <c r="N135" s="53"/>
      <c r="O135" s="53"/>
      <c r="P135" s="53"/>
      <c r="Q135" s="234">
        <f t="shared" si="6"/>
        <v>4.5</v>
      </c>
      <c r="R135" s="53"/>
      <c r="S135" s="53"/>
      <c r="T135" s="53"/>
      <c r="U135" s="53"/>
    </row>
    <row r="136" spans="1:21" x14ac:dyDescent="0.25">
      <c r="A136" s="53"/>
      <c r="B136" s="53"/>
      <c r="C136" s="53"/>
      <c r="D136" s="53"/>
      <c r="E136" s="53"/>
      <c r="F136" s="53"/>
      <c r="G136" s="53"/>
      <c r="H136" s="53"/>
      <c r="I136" s="53"/>
      <c r="J136" s="53"/>
      <c r="K136" s="53"/>
      <c r="L136" s="53"/>
      <c r="M136" s="53"/>
      <c r="N136" s="53"/>
      <c r="O136" s="53"/>
      <c r="P136" s="53"/>
      <c r="Q136" s="234">
        <f t="shared" si="6"/>
        <v>5</v>
      </c>
      <c r="R136" s="53"/>
      <c r="S136" s="53"/>
      <c r="T136" s="53"/>
      <c r="U136" s="53"/>
    </row>
    <row r="137" spans="1:21" x14ac:dyDescent="0.25">
      <c r="A137" s="53"/>
      <c r="B137" s="53"/>
      <c r="C137" s="53"/>
      <c r="D137" s="53"/>
      <c r="E137" s="53"/>
      <c r="F137" s="53"/>
      <c r="G137" s="53"/>
      <c r="H137" s="53"/>
      <c r="I137" s="53"/>
      <c r="J137" s="53"/>
      <c r="K137" s="53"/>
      <c r="L137" s="53"/>
      <c r="M137" s="53"/>
      <c r="N137" s="53"/>
      <c r="O137" s="53"/>
      <c r="P137" s="53"/>
      <c r="Q137" s="234">
        <f t="shared" si="6"/>
        <v>5.5</v>
      </c>
      <c r="R137" s="53"/>
      <c r="S137" s="53"/>
      <c r="T137" s="53"/>
      <c r="U137" s="53"/>
    </row>
    <row r="138" spans="1:21" x14ac:dyDescent="0.25">
      <c r="A138" s="53"/>
      <c r="B138" s="53"/>
      <c r="C138" s="53"/>
      <c r="D138" s="53"/>
      <c r="E138" s="53"/>
      <c r="F138" s="53"/>
      <c r="G138" s="53"/>
      <c r="H138" s="53"/>
      <c r="I138" s="53"/>
      <c r="J138" s="53"/>
      <c r="K138" s="53"/>
      <c r="L138" s="53"/>
      <c r="M138" s="53"/>
      <c r="N138" s="53"/>
      <c r="O138" s="53"/>
      <c r="P138" s="53"/>
      <c r="Q138" s="234">
        <f t="shared" si="6"/>
        <v>6</v>
      </c>
      <c r="R138" s="53"/>
      <c r="S138" s="53"/>
      <c r="T138" s="53"/>
      <c r="U138" s="53"/>
    </row>
    <row r="139" spans="1:21" x14ac:dyDescent="0.25">
      <c r="A139" s="53"/>
      <c r="B139" s="53"/>
      <c r="C139" s="53"/>
      <c r="D139" s="53"/>
      <c r="E139" s="53"/>
      <c r="F139" s="53"/>
      <c r="G139" s="53"/>
      <c r="H139" s="53"/>
      <c r="I139" s="53"/>
      <c r="J139" s="53"/>
      <c r="K139" s="53"/>
      <c r="L139" s="53"/>
      <c r="M139" s="53"/>
      <c r="N139" s="53"/>
      <c r="O139" s="53"/>
      <c r="P139" s="53"/>
      <c r="Q139" s="234">
        <f t="shared" si="6"/>
        <v>6.5</v>
      </c>
      <c r="R139" s="53"/>
      <c r="S139" s="53"/>
      <c r="T139" s="53"/>
      <c r="U139" s="53"/>
    </row>
    <row r="140" spans="1:21" x14ac:dyDescent="0.25">
      <c r="A140" s="53"/>
      <c r="B140" s="53"/>
      <c r="C140" s="53"/>
      <c r="D140" s="53"/>
      <c r="E140" s="53"/>
      <c r="F140" s="53"/>
      <c r="G140" s="53"/>
      <c r="H140" s="53"/>
      <c r="I140" s="53"/>
      <c r="J140" s="53"/>
      <c r="K140" s="53"/>
      <c r="L140" s="53"/>
      <c r="M140" s="53"/>
      <c r="N140" s="53"/>
      <c r="O140" s="53"/>
      <c r="P140" s="53"/>
      <c r="Q140" s="234">
        <f t="shared" si="6"/>
        <v>7</v>
      </c>
      <c r="R140" s="53"/>
      <c r="S140" s="53"/>
      <c r="T140" s="53"/>
      <c r="U140" s="53"/>
    </row>
    <row r="141" spans="1:21" x14ac:dyDescent="0.25">
      <c r="A141" s="53"/>
      <c r="B141" s="53"/>
      <c r="C141" s="53"/>
      <c r="D141" s="53"/>
      <c r="E141" s="53"/>
      <c r="F141" s="53"/>
      <c r="G141" s="53"/>
      <c r="H141" s="53"/>
      <c r="I141" s="53"/>
      <c r="J141" s="53"/>
      <c r="K141" s="53"/>
      <c r="L141" s="53"/>
      <c r="M141" s="53"/>
      <c r="N141" s="53"/>
      <c r="O141" s="53"/>
      <c r="P141" s="53"/>
      <c r="Q141" s="234">
        <f t="shared" si="6"/>
        <v>7.5</v>
      </c>
      <c r="R141" s="53"/>
      <c r="S141" s="53"/>
      <c r="T141" s="53"/>
      <c r="U141" s="53"/>
    </row>
    <row r="142" spans="1:21" x14ac:dyDescent="0.25">
      <c r="A142" s="53"/>
      <c r="B142" s="53"/>
      <c r="C142" s="53"/>
      <c r="D142" s="53"/>
      <c r="E142" s="53"/>
      <c r="F142" s="53"/>
      <c r="G142" s="53"/>
      <c r="H142" s="53"/>
      <c r="I142" s="53"/>
      <c r="J142" s="53"/>
      <c r="K142" s="53"/>
      <c r="L142" s="53"/>
      <c r="M142" s="53"/>
      <c r="N142" s="53"/>
      <c r="O142" s="53"/>
      <c r="P142" s="53"/>
      <c r="Q142" s="234">
        <f t="shared" si="6"/>
        <v>8</v>
      </c>
      <c r="R142" s="53"/>
      <c r="S142" s="53"/>
      <c r="T142" s="53"/>
      <c r="U142" s="53"/>
    </row>
    <row r="143" spans="1:21" x14ac:dyDescent="0.25">
      <c r="A143" s="53"/>
      <c r="B143" s="53"/>
      <c r="C143" s="53"/>
      <c r="D143" s="53"/>
      <c r="E143" s="53"/>
      <c r="F143" s="53"/>
      <c r="G143" s="53"/>
      <c r="H143" s="53"/>
      <c r="I143" s="53"/>
      <c r="J143" s="53"/>
      <c r="K143" s="53"/>
      <c r="L143" s="53"/>
      <c r="M143" s="53"/>
      <c r="N143" s="53"/>
      <c r="O143" s="53"/>
      <c r="P143" s="53"/>
      <c r="Q143" s="234">
        <f t="shared" si="6"/>
        <v>8.5</v>
      </c>
      <c r="R143" s="53"/>
      <c r="S143" s="53"/>
      <c r="T143" s="53"/>
      <c r="U143" s="53"/>
    </row>
    <row r="144" spans="1:21" x14ac:dyDescent="0.25">
      <c r="A144" s="53"/>
      <c r="B144" s="53"/>
      <c r="C144" s="53"/>
      <c r="D144" s="53"/>
      <c r="E144" s="53"/>
      <c r="F144" s="53"/>
      <c r="G144" s="53"/>
      <c r="H144" s="53"/>
      <c r="I144" s="53"/>
      <c r="J144" s="53"/>
      <c r="K144" s="53"/>
      <c r="L144" s="53"/>
      <c r="M144" s="53"/>
      <c r="N144" s="53"/>
      <c r="O144" s="53"/>
      <c r="P144" s="53"/>
      <c r="Q144" s="234">
        <f t="shared" si="6"/>
        <v>9</v>
      </c>
      <c r="R144" s="53"/>
      <c r="S144" s="53"/>
      <c r="T144" s="53"/>
      <c r="U144" s="53"/>
    </row>
    <row r="145" spans="1:21" x14ac:dyDescent="0.25">
      <c r="A145" s="53"/>
      <c r="B145" s="53"/>
      <c r="C145" s="53"/>
      <c r="D145" s="53"/>
      <c r="E145" s="53"/>
      <c r="F145" s="53"/>
      <c r="G145" s="53"/>
      <c r="H145" s="53"/>
      <c r="I145" s="53"/>
      <c r="J145" s="53"/>
      <c r="K145" s="53"/>
      <c r="L145" s="53"/>
      <c r="M145" s="53"/>
      <c r="N145" s="53"/>
      <c r="O145" s="53"/>
      <c r="P145" s="53"/>
      <c r="Q145" s="234">
        <f t="shared" si="6"/>
        <v>9.5</v>
      </c>
      <c r="R145" s="53"/>
      <c r="S145" s="53"/>
      <c r="T145" s="53"/>
      <c r="U145" s="53"/>
    </row>
    <row r="146" spans="1:21" x14ac:dyDescent="0.25">
      <c r="A146" s="53"/>
      <c r="B146" s="53"/>
      <c r="C146" s="53"/>
      <c r="D146" s="53"/>
      <c r="E146" s="53"/>
      <c r="F146" s="53"/>
      <c r="G146" s="53"/>
      <c r="H146" s="53"/>
      <c r="I146" s="53"/>
      <c r="J146" s="53"/>
      <c r="K146" s="53"/>
      <c r="L146" s="53"/>
      <c r="M146" s="53"/>
      <c r="N146" s="53"/>
      <c r="O146" s="53"/>
      <c r="P146" s="53"/>
      <c r="Q146" s="234">
        <f t="shared" si="6"/>
        <v>10</v>
      </c>
      <c r="R146" s="53"/>
      <c r="S146" s="53"/>
      <c r="T146" s="53"/>
      <c r="U146" s="53"/>
    </row>
    <row r="147" spans="1:21" x14ac:dyDescent="0.25">
      <c r="A147" s="53"/>
      <c r="B147" s="53"/>
      <c r="C147" s="53"/>
      <c r="D147" s="53"/>
      <c r="E147" s="53"/>
      <c r="F147" s="53"/>
      <c r="G147" s="53"/>
      <c r="H147" s="53"/>
      <c r="I147" s="53"/>
      <c r="J147" s="53"/>
      <c r="K147" s="53"/>
      <c r="L147" s="53"/>
      <c r="M147" s="53"/>
      <c r="N147" s="53"/>
      <c r="O147" s="53"/>
      <c r="P147" s="53"/>
      <c r="Q147" s="234">
        <f t="shared" si="6"/>
        <v>10.5</v>
      </c>
      <c r="R147" s="53"/>
      <c r="S147" s="53"/>
      <c r="T147" s="53"/>
      <c r="U147" s="53"/>
    </row>
    <row r="148" spans="1:21" x14ac:dyDescent="0.25">
      <c r="A148" s="53"/>
      <c r="B148" s="53"/>
      <c r="C148" s="53"/>
      <c r="D148" s="53"/>
      <c r="E148" s="53"/>
      <c r="F148" s="53"/>
      <c r="G148" s="53"/>
      <c r="H148" s="53"/>
      <c r="I148" s="53"/>
      <c r="J148" s="53"/>
      <c r="K148" s="53"/>
      <c r="L148" s="53"/>
      <c r="M148" s="53"/>
      <c r="N148" s="53"/>
      <c r="O148" s="53"/>
      <c r="P148" s="53"/>
      <c r="Q148" s="234">
        <f t="shared" si="6"/>
        <v>11</v>
      </c>
      <c r="R148" s="53"/>
      <c r="S148" s="53"/>
      <c r="T148" s="53"/>
      <c r="U148" s="53"/>
    </row>
    <row r="149" spans="1:21" s="223" customFormat="1" x14ac:dyDescent="0.25">
      <c r="A149" s="53"/>
      <c r="B149" s="53"/>
      <c r="C149" s="53"/>
      <c r="D149" s="53"/>
      <c r="E149" s="53"/>
      <c r="F149" s="53"/>
      <c r="G149" s="53"/>
      <c r="H149" s="53"/>
      <c r="I149" s="53"/>
      <c r="J149" s="53"/>
      <c r="K149" s="53"/>
      <c r="L149" s="53"/>
      <c r="M149" s="53"/>
      <c r="N149" s="53"/>
      <c r="O149" s="53"/>
      <c r="P149" s="53"/>
      <c r="Q149" s="234">
        <f t="shared" si="6"/>
        <v>11.5</v>
      </c>
      <c r="R149" s="53"/>
      <c r="S149" s="53"/>
      <c r="T149" s="53"/>
      <c r="U149" s="53"/>
    </row>
    <row r="150" spans="1:21" s="223" customFormat="1" x14ac:dyDescent="0.25">
      <c r="A150" s="53"/>
      <c r="B150" s="53"/>
      <c r="C150" s="53"/>
      <c r="D150" s="53"/>
      <c r="E150" s="53"/>
      <c r="F150" s="53"/>
      <c r="G150" s="53"/>
      <c r="H150" s="53"/>
      <c r="I150" s="53"/>
      <c r="J150" s="53"/>
      <c r="K150" s="53"/>
      <c r="L150" s="53"/>
      <c r="M150" s="53"/>
      <c r="N150" s="53"/>
      <c r="O150" s="53"/>
      <c r="P150" s="53"/>
      <c r="Q150" s="234">
        <f t="shared" si="6"/>
        <v>12</v>
      </c>
      <c r="R150" s="53"/>
      <c r="S150" s="53"/>
      <c r="T150" s="53"/>
      <c r="U150" s="53"/>
    </row>
    <row r="151" spans="1:21" s="223" customFormat="1" x14ac:dyDescent="0.25">
      <c r="A151" s="53"/>
      <c r="B151" s="53"/>
      <c r="C151" s="53"/>
      <c r="D151" s="53"/>
      <c r="E151" s="53"/>
      <c r="F151" s="53"/>
      <c r="G151" s="53"/>
      <c r="H151" s="53"/>
      <c r="I151" s="53"/>
      <c r="J151" s="53"/>
      <c r="K151" s="53"/>
      <c r="L151" s="53"/>
      <c r="M151" s="53"/>
      <c r="N151" s="53"/>
      <c r="O151" s="53"/>
      <c r="P151" s="53"/>
      <c r="Q151" s="234">
        <f t="shared" si="6"/>
        <v>12.5</v>
      </c>
      <c r="R151" s="53"/>
      <c r="S151" s="53"/>
      <c r="T151" s="53"/>
      <c r="U151" s="53"/>
    </row>
    <row r="152" spans="1:21" s="223" customFormat="1" x14ac:dyDescent="0.25">
      <c r="A152" s="53"/>
      <c r="B152" s="53"/>
      <c r="C152" s="53"/>
      <c r="D152" s="53"/>
      <c r="E152" s="53"/>
      <c r="F152" s="53"/>
      <c r="G152" s="53"/>
      <c r="H152" s="53"/>
      <c r="I152" s="53"/>
      <c r="J152" s="53"/>
      <c r="K152" s="53"/>
      <c r="L152" s="53"/>
      <c r="M152" s="53"/>
      <c r="N152" s="53"/>
      <c r="O152" s="53"/>
      <c r="P152" s="53"/>
      <c r="Q152" s="234">
        <f t="shared" si="6"/>
        <v>13</v>
      </c>
      <c r="R152" s="53"/>
      <c r="S152" s="53"/>
      <c r="T152" s="53"/>
      <c r="U152" s="53"/>
    </row>
    <row r="153" spans="1:21" s="223" customFormat="1" x14ac:dyDescent="0.25">
      <c r="A153" s="53"/>
      <c r="B153" s="53"/>
      <c r="C153" s="53"/>
      <c r="D153" s="53"/>
      <c r="E153" s="53"/>
      <c r="F153" s="53"/>
      <c r="G153" s="53"/>
      <c r="H153" s="53"/>
      <c r="I153" s="53"/>
      <c r="J153" s="53"/>
      <c r="K153" s="53"/>
      <c r="L153" s="53"/>
      <c r="M153" s="53"/>
      <c r="N153" s="53"/>
      <c r="O153" s="53"/>
      <c r="P153" s="53"/>
      <c r="Q153" s="234">
        <f t="shared" si="6"/>
        <v>13.5</v>
      </c>
      <c r="R153" s="53"/>
      <c r="S153" s="53"/>
      <c r="T153" s="53"/>
      <c r="U153" s="53"/>
    </row>
    <row r="154" spans="1:21" s="223" customFormat="1" x14ac:dyDescent="0.25">
      <c r="A154" s="53"/>
      <c r="B154" s="53"/>
      <c r="C154" s="53"/>
      <c r="D154" s="53"/>
      <c r="E154" s="53"/>
      <c r="F154" s="53"/>
      <c r="G154" s="53"/>
      <c r="H154" s="53"/>
      <c r="I154" s="53"/>
      <c r="J154" s="53"/>
      <c r="K154" s="53"/>
      <c r="L154" s="53"/>
      <c r="M154" s="53"/>
      <c r="N154" s="53"/>
      <c r="O154" s="53"/>
      <c r="P154" s="53"/>
      <c r="Q154" s="234">
        <f t="shared" si="6"/>
        <v>14</v>
      </c>
      <c r="R154" s="53"/>
      <c r="S154" s="53"/>
      <c r="T154" s="53"/>
      <c r="U154" s="53"/>
    </row>
    <row r="155" spans="1:21" s="223" customFormat="1" x14ac:dyDescent="0.25">
      <c r="A155" s="53"/>
      <c r="B155" s="53"/>
      <c r="C155" s="53"/>
      <c r="D155" s="53"/>
      <c r="E155" s="53"/>
      <c r="F155" s="53"/>
      <c r="G155" s="53"/>
      <c r="H155" s="53"/>
      <c r="I155" s="53"/>
      <c r="J155" s="53"/>
      <c r="K155" s="53"/>
      <c r="L155" s="53"/>
      <c r="M155" s="53"/>
      <c r="N155" s="53"/>
      <c r="O155" s="53"/>
      <c r="P155" s="53"/>
      <c r="Q155" s="234">
        <f t="shared" si="6"/>
        <v>14.5</v>
      </c>
      <c r="R155" s="53"/>
      <c r="S155" s="53"/>
      <c r="T155" s="53"/>
      <c r="U155" s="53"/>
    </row>
    <row r="156" spans="1:21" s="223" customFormat="1" x14ac:dyDescent="0.25">
      <c r="A156" s="53"/>
      <c r="B156" s="53"/>
      <c r="C156" s="53"/>
      <c r="D156" s="53"/>
      <c r="E156" s="53"/>
      <c r="F156" s="53"/>
      <c r="G156" s="53"/>
      <c r="H156" s="53"/>
      <c r="I156" s="53"/>
      <c r="J156" s="53"/>
      <c r="K156" s="53"/>
      <c r="L156" s="53"/>
      <c r="M156" s="53"/>
      <c r="N156" s="53"/>
      <c r="O156" s="53"/>
      <c r="P156" s="53"/>
      <c r="Q156" s="234">
        <f t="shared" si="6"/>
        <v>15</v>
      </c>
      <c r="R156" s="53"/>
      <c r="S156" s="53"/>
      <c r="T156" s="53"/>
      <c r="U156" s="53"/>
    </row>
    <row r="157" spans="1:21" s="223" customFormat="1" x14ac:dyDescent="0.25">
      <c r="A157" s="53"/>
      <c r="B157" s="53"/>
      <c r="C157" s="53"/>
      <c r="D157" s="53"/>
      <c r="E157" s="53"/>
      <c r="F157" s="53"/>
      <c r="G157" s="53"/>
      <c r="H157" s="53"/>
      <c r="I157" s="53"/>
      <c r="J157" s="53"/>
      <c r="K157" s="53"/>
      <c r="L157" s="53"/>
      <c r="M157" s="53"/>
      <c r="N157" s="53"/>
      <c r="O157" s="53"/>
      <c r="P157" s="53"/>
      <c r="Q157" s="234">
        <f t="shared" si="6"/>
        <v>15.5</v>
      </c>
      <c r="R157" s="53"/>
      <c r="S157" s="53"/>
      <c r="T157" s="53"/>
      <c r="U157" s="53"/>
    </row>
    <row r="158" spans="1:21" s="223" customFormat="1" x14ac:dyDescent="0.25">
      <c r="A158" s="53"/>
      <c r="B158" s="53"/>
      <c r="C158" s="53"/>
      <c r="D158" s="53"/>
      <c r="E158" s="53"/>
      <c r="F158" s="53"/>
      <c r="G158" s="53"/>
      <c r="H158" s="53"/>
      <c r="I158" s="53"/>
      <c r="J158" s="53"/>
      <c r="K158" s="53"/>
      <c r="L158" s="53"/>
      <c r="M158" s="53"/>
      <c r="N158" s="53"/>
      <c r="O158" s="53"/>
      <c r="P158" s="53"/>
      <c r="Q158" s="234">
        <f t="shared" si="6"/>
        <v>16</v>
      </c>
      <c r="R158" s="53"/>
      <c r="S158" s="53"/>
      <c r="T158" s="53"/>
      <c r="U158" s="53"/>
    </row>
    <row r="159" spans="1:21" s="223" customFormat="1" x14ac:dyDescent="0.25">
      <c r="A159" s="53"/>
      <c r="B159" s="53"/>
      <c r="C159" s="53"/>
      <c r="D159" s="53"/>
      <c r="E159" s="53"/>
      <c r="F159" s="53"/>
      <c r="G159" s="53"/>
      <c r="H159" s="53"/>
      <c r="I159" s="53"/>
      <c r="J159" s="53"/>
      <c r="K159" s="53"/>
      <c r="L159" s="53"/>
      <c r="M159" s="53"/>
      <c r="N159" s="53"/>
      <c r="O159" s="53"/>
      <c r="P159" s="53"/>
      <c r="Q159" s="234">
        <f t="shared" si="6"/>
        <v>16.5</v>
      </c>
      <c r="R159" s="53"/>
      <c r="S159" s="53"/>
      <c r="T159" s="53"/>
      <c r="U159" s="53"/>
    </row>
    <row r="160" spans="1:21" s="223" customFormat="1" x14ac:dyDescent="0.25">
      <c r="A160" s="53"/>
      <c r="B160" s="53"/>
      <c r="C160" s="53"/>
      <c r="D160" s="53"/>
      <c r="E160" s="53"/>
      <c r="F160" s="53"/>
      <c r="G160" s="53"/>
      <c r="H160" s="53"/>
      <c r="I160" s="53"/>
      <c r="J160" s="53"/>
      <c r="K160" s="53"/>
      <c r="L160" s="53"/>
      <c r="M160" s="53"/>
      <c r="N160" s="53"/>
      <c r="O160" s="53"/>
      <c r="P160" s="53"/>
      <c r="Q160" s="234">
        <f t="shared" si="6"/>
        <v>17</v>
      </c>
      <c r="R160" s="53"/>
      <c r="S160" s="53"/>
      <c r="T160" s="53"/>
      <c r="U160" s="53"/>
    </row>
    <row r="161" spans="1:21" s="223" customFormat="1" x14ac:dyDescent="0.25">
      <c r="A161" s="53"/>
      <c r="B161" s="53"/>
      <c r="C161" s="53"/>
      <c r="D161" s="53"/>
      <c r="E161" s="53"/>
      <c r="F161" s="53"/>
      <c r="G161" s="53"/>
      <c r="H161" s="53"/>
      <c r="I161" s="53"/>
      <c r="J161" s="53"/>
      <c r="K161" s="53"/>
      <c r="L161" s="53"/>
      <c r="M161" s="53"/>
      <c r="N161" s="53"/>
      <c r="O161" s="53"/>
      <c r="P161" s="53"/>
      <c r="Q161" s="234">
        <f t="shared" si="6"/>
        <v>17.5</v>
      </c>
      <c r="R161" s="53"/>
      <c r="S161" s="53"/>
      <c r="T161" s="53"/>
      <c r="U161" s="53"/>
    </row>
    <row r="162" spans="1:21" s="223" customFormat="1" x14ac:dyDescent="0.25">
      <c r="A162" s="53"/>
      <c r="B162" s="53"/>
      <c r="C162" s="53"/>
      <c r="D162" s="53"/>
      <c r="E162" s="53"/>
      <c r="F162" s="53"/>
      <c r="G162" s="53"/>
      <c r="H162" s="53"/>
      <c r="I162" s="53"/>
      <c r="J162" s="53"/>
      <c r="K162" s="53"/>
      <c r="L162" s="53"/>
      <c r="M162" s="53"/>
      <c r="N162" s="53"/>
      <c r="O162" s="53"/>
      <c r="P162" s="53"/>
      <c r="Q162" s="234">
        <f t="shared" si="6"/>
        <v>18</v>
      </c>
      <c r="R162" s="53"/>
      <c r="S162" s="53"/>
      <c r="T162" s="53"/>
      <c r="U162" s="53"/>
    </row>
    <row r="163" spans="1:21" s="223" customFormat="1" x14ac:dyDescent="0.25">
      <c r="A163" s="53"/>
      <c r="B163" s="53"/>
      <c r="C163" s="53"/>
      <c r="D163" s="53"/>
      <c r="E163" s="53"/>
      <c r="F163" s="53"/>
      <c r="G163" s="53"/>
      <c r="H163" s="53"/>
      <c r="I163" s="53"/>
      <c r="J163" s="53"/>
      <c r="K163" s="53"/>
      <c r="L163" s="53"/>
      <c r="M163" s="53"/>
      <c r="N163" s="53"/>
      <c r="O163" s="53"/>
      <c r="P163" s="53"/>
      <c r="Q163" s="234">
        <f t="shared" si="6"/>
        <v>18.5</v>
      </c>
      <c r="R163" s="53"/>
      <c r="S163" s="53"/>
      <c r="T163" s="53"/>
      <c r="U163" s="53"/>
    </row>
    <row r="164" spans="1:21" s="223" customFormat="1" x14ac:dyDescent="0.25">
      <c r="A164" s="53"/>
      <c r="B164" s="53"/>
      <c r="C164" s="53"/>
      <c r="D164" s="53"/>
      <c r="E164" s="53"/>
      <c r="F164" s="53"/>
      <c r="G164" s="53"/>
      <c r="H164" s="53"/>
      <c r="I164" s="53"/>
      <c r="J164" s="53"/>
      <c r="K164" s="53"/>
      <c r="L164" s="53"/>
      <c r="M164" s="53"/>
      <c r="N164" s="53"/>
      <c r="O164" s="53"/>
      <c r="P164" s="53"/>
      <c r="Q164" s="234">
        <f t="shared" si="6"/>
        <v>19</v>
      </c>
      <c r="R164" s="53"/>
      <c r="S164" s="53"/>
      <c r="T164" s="53"/>
      <c r="U164" s="53"/>
    </row>
    <row r="165" spans="1:21" s="223" customFormat="1" x14ac:dyDescent="0.25">
      <c r="A165" s="53"/>
      <c r="B165" s="53"/>
      <c r="C165" s="53"/>
      <c r="D165" s="53"/>
      <c r="E165" s="53"/>
      <c r="F165" s="53"/>
      <c r="G165" s="53"/>
      <c r="H165" s="53"/>
      <c r="I165" s="53"/>
      <c r="J165" s="53"/>
      <c r="K165" s="53"/>
      <c r="L165" s="53"/>
      <c r="M165" s="53"/>
      <c r="N165" s="53"/>
      <c r="O165" s="53"/>
      <c r="P165" s="53"/>
      <c r="Q165" s="234">
        <f t="shared" si="6"/>
        <v>19.5</v>
      </c>
      <c r="R165" s="53"/>
      <c r="S165" s="53"/>
      <c r="T165" s="53"/>
      <c r="U165" s="53"/>
    </row>
    <row r="166" spans="1:21" s="223" customFormat="1" x14ac:dyDescent="0.25">
      <c r="A166" s="53"/>
      <c r="B166" s="53"/>
      <c r="C166" s="53"/>
      <c r="D166" s="53"/>
      <c r="E166" s="53"/>
      <c r="F166" s="53"/>
      <c r="G166" s="53"/>
      <c r="H166" s="53"/>
      <c r="I166" s="53"/>
      <c r="J166" s="53"/>
      <c r="K166" s="53"/>
      <c r="L166" s="53"/>
      <c r="M166" s="53"/>
      <c r="N166" s="53"/>
      <c r="O166" s="53"/>
      <c r="P166" s="53"/>
      <c r="Q166" s="234">
        <f t="shared" si="6"/>
        <v>20</v>
      </c>
      <c r="R166" s="53"/>
      <c r="S166" s="53"/>
      <c r="T166" s="53"/>
      <c r="U166" s="53"/>
    </row>
    <row r="167" spans="1:21" s="223" customFormat="1" x14ac:dyDescent="0.25">
      <c r="A167" s="53"/>
      <c r="B167" s="53"/>
      <c r="C167" s="53"/>
      <c r="D167" s="53"/>
      <c r="E167" s="53"/>
      <c r="F167" s="53"/>
      <c r="G167" s="53"/>
      <c r="H167" s="53"/>
      <c r="I167" s="53"/>
      <c r="J167" s="53"/>
      <c r="K167" s="53"/>
      <c r="L167" s="53"/>
      <c r="M167" s="53"/>
      <c r="N167" s="53"/>
      <c r="O167" s="53"/>
      <c r="P167" s="53"/>
      <c r="Q167" s="234">
        <f t="shared" si="6"/>
        <v>20.5</v>
      </c>
      <c r="R167" s="53"/>
      <c r="S167" s="53"/>
      <c r="T167" s="53"/>
      <c r="U167" s="53"/>
    </row>
    <row r="168" spans="1:21" s="223" customFormat="1" x14ac:dyDescent="0.25">
      <c r="A168" s="53"/>
      <c r="B168" s="53"/>
      <c r="C168" s="53"/>
      <c r="D168" s="53"/>
      <c r="E168" s="53"/>
      <c r="F168" s="53"/>
      <c r="G168" s="53"/>
      <c r="H168" s="53"/>
      <c r="I168" s="53"/>
      <c r="J168" s="53"/>
      <c r="K168" s="53"/>
      <c r="L168" s="53"/>
      <c r="M168" s="53"/>
      <c r="N168" s="53"/>
      <c r="O168" s="53"/>
      <c r="P168" s="53"/>
      <c r="Q168" s="234">
        <f t="shared" si="6"/>
        <v>21</v>
      </c>
      <c r="R168" s="53"/>
      <c r="S168" s="53"/>
      <c r="T168" s="53"/>
      <c r="U168" s="53"/>
    </row>
    <row r="169" spans="1:21" s="223" customFormat="1" x14ac:dyDescent="0.25">
      <c r="A169" s="53"/>
      <c r="B169" s="53"/>
      <c r="C169" s="53"/>
      <c r="D169" s="53"/>
      <c r="E169" s="53"/>
      <c r="F169" s="53"/>
      <c r="G169" s="53"/>
      <c r="H169" s="53"/>
      <c r="I169" s="53"/>
      <c r="J169" s="53"/>
      <c r="K169" s="53"/>
      <c r="L169" s="53"/>
      <c r="M169" s="53"/>
      <c r="N169" s="53"/>
      <c r="O169" s="53"/>
      <c r="P169" s="53"/>
      <c r="Q169" s="234">
        <f t="shared" si="6"/>
        <v>21.5</v>
      </c>
      <c r="R169" s="53"/>
      <c r="S169" s="53"/>
      <c r="T169" s="53"/>
      <c r="U169" s="53"/>
    </row>
    <row r="170" spans="1:21" s="223" customFormat="1" x14ac:dyDescent="0.25">
      <c r="A170" s="53"/>
      <c r="B170" s="53"/>
      <c r="C170" s="53"/>
      <c r="D170" s="53"/>
      <c r="E170" s="53"/>
      <c r="F170" s="53"/>
      <c r="G170" s="53"/>
      <c r="H170" s="53"/>
      <c r="I170" s="53"/>
      <c r="J170" s="53"/>
      <c r="K170" s="53"/>
      <c r="L170" s="53"/>
      <c r="M170" s="53"/>
      <c r="N170" s="53"/>
      <c r="O170" s="53"/>
      <c r="P170" s="53"/>
      <c r="Q170" s="234">
        <f t="shared" si="6"/>
        <v>22</v>
      </c>
      <c r="R170" s="53"/>
      <c r="S170" s="53"/>
      <c r="T170" s="53"/>
      <c r="U170" s="53"/>
    </row>
    <row r="171" spans="1:21" s="223" customFormat="1" x14ac:dyDescent="0.25">
      <c r="A171" s="53"/>
      <c r="B171" s="53"/>
      <c r="C171" s="53"/>
      <c r="D171" s="53"/>
      <c r="E171" s="53"/>
      <c r="F171" s="53"/>
      <c r="G171" s="53"/>
      <c r="H171" s="53"/>
      <c r="I171" s="53"/>
      <c r="J171" s="53"/>
      <c r="K171" s="53"/>
      <c r="L171" s="53"/>
      <c r="M171" s="53"/>
      <c r="N171" s="53"/>
      <c r="O171" s="53"/>
      <c r="P171" s="53"/>
      <c r="Q171" s="234">
        <f t="shared" si="6"/>
        <v>22.5</v>
      </c>
      <c r="R171" s="53"/>
      <c r="S171" s="53"/>
      <c r="T171" s="53"/>
      <c r="U171" s="53"/>
    </row>
    <row r="172" spans="1:21" s="223" customFormat="1" x14ac:dyDescent="0.25">
      <c r="A172" s="53"/>
      <c r="B172" s="53"/>
      <c r="C172" s="53"/>
      <c r="D172" s="53"/>
      <c r="E172" s="53"/>
      <c r="F172" s="53"/>
      <c r="G172" s="53"/>
      <c r="H172" s="53"/>
      <c r="I172" s="53"/>
      <c r="J172" s="53"/>
      <c r="K172" s="53"/>
      <c r="L172" s="53"/>
      <c r="M172" s="53"/>
      <c r="N172" s="53"/>
      <c r="O172" s="53"/>
      <c r="P172" s="53"/>
      <c r="Q172" s="234">
        <f t="shared" si="6"/>
        <v>23</v>
      </c>
      <c r="R172" s="53"/>
      <c r="S172" s="53"/>
      <c r="T172" s="53"/>
      <c r="U172" s="53"/>
    </row>
    <row r="173" spans="1:21" s="223" customFormat="1" x14ac:dyDescent="0.25">
      <c r="A173" s="53"/>
      <c r="B173" s="53"/>
      <c r="C173" s="53"/>
      <c r="D173" s="53"/>
      <c r="E173" s="53"/>
      <c r="F173" s="53"/>
      <c r="G173" s="53"/>
      <c r="H173" s="53"/>
      <c r="I173" s="53"/>
      <c r="J173" s="53"/>
      <c r="K173" s="53"/>
      <c r="L173" s="53"/>
      <c r="M173" s="53"/>
      <c r="N173" s="53"/>
      <c r="O173" s="53"/>
      <c r="P173" s="53"/>
      <c r="Q173" s="234">
        <f t="shared" si="6"/>
        <v>23.5</v>
      </c>
      <c r="R173" s="53"/>
      <c r="S173" s="53"/>
      <c r="T173" s="53"/>
      <c r="U173" s="53"/>
    </row>
    <row r="174" spans="1:21" s="223" customFormat="1" x14ac:dyDescent="0.25">
      <c r="A174" s="53"/>
      <c r="B174" s="53"/>
      <c r="C174" s="53"/>
      <c r="D174" s="53"/>
      <c r="E174" s="53"/>
      <c r="F174" s="53"/>
      <c r="G174" s="53"/>
      <c r="H174" s="53"/>
      <c r="I174" s="53"/>
      <c r="J174" s="53"/>
      <c r="K174" s="53"/>
      <c r="L174" s="53"/>
      <c r="M174" s="53"/>
      <c r="N174" s="53"/>
      <c r="O174" s="53"/>
      <c r="P174" s="53"/>
      <c r="Q174" s="234">
        <f t="shared" si="6"/>
        <v>24</v>
      </c>
      <c r="R174" s="53"/>
      <c r="S174" s="53"/>
      <c r="T174" s="53"/>
      <c r="U174" s="53"/>
    </row>
    <row r="175" spans="1:21" s="223" customFormat="1" x14ac:dyDescent="0.25">
      <c r="A175" s="53"/>
      <c r="B175" s="53"/>
      <c r="C175" s="53"/>
      <c r="D175" s="53"/>
      <c r="E175" s="53"/>
      <c r="F175" s="53"/>
      <c r="G175" s="53"/>
      <c r="H175" s="53"/>
      <c r="I175" s="53"/>
      <c r="J175" s="53"/>
      <c r="K175" s="53"/>
      <c r="L175" s="53"/>
      <c r="M175" s="53"/>
      <c r="N175" s="53"/>
      <c r="O175" s="53"/>
      <c r="P175" s="53"/>
      <c r="Q175" s="234">
        <f t="shared" si="6"/>
        <v>24.5</v>
      </c>
      <c r="R175" s="53"/>
      <c r="S175" s="53"/>
      <c r="T175" s="53"/>
      <c r="U175" s="53"/>
    </row>
    <row r="176" spans="1:21" s="223" customFormat="1" x14ac:dyDescent="0.25">
      <c r="A176" s="53"/>
      <c r="B176" s="53"/>
      <c r="C176" s="53"/>
      <c r="D176" s="53"/>
      <c r="E176" s="53"/>
      <c r="F176" s="53"/>
      <c r="G176" s="53"/>
      <c r="H176" s="53"/>
      <c r="I176" s="53"/>
      <c r="J176" s="53"/>
      <c r="K176" s="53"/>
      <c r="L176" s="53"/>
      <c r="M176" s="53"/>
      <c r="N176" s="53"/>
      <c r="O176" s="53"/>
      <c r="P176" s="53"/>
      <c r="Q176" s="234">
        <f t="shared" si="6"/>
        <v>25</v>
      </c>
      <c r="R176" s="53"/>
      <c r="S176" s="53"/>
      <c r="T176" s="53"/>
      <c r="U176" s="53"/>
    </row>
    <row r="177" spans="1:21" s="223" customFormat="1" x14ac:dyDescent="0.25">
      <c r="A177" s="53"/>
      <c r="B177" s="53"/>
      <c r="C177" s="53"/>
      <c r="D177" s="53"/>
      <c r="E177" s="53"/>
      <c r="F177" s="53"/>
      <c r="G177" s="53"/>
      <c r="H177" s="53"/>
      <c r="I177" s="53"/>
      <c r="J177" s="53"/>
      <c r="K177" s="53"/>
      <c r="L177" s="53"/>
      <c r="M177" s="53"/>
      <c r="N177" s="53"/>
      <c r="O177" s="53"/>
      <c r="P177" s="53"/>
      <c r="Q177" s="234">
        <f t="shared" si="6"/>
        <v>25.5</v>
      </c>
      <c r="R177" s="53"/>
      <c r="S177" s="53"/>
      <c r="T177" s="53"/>
      <c r="U177" s="53"/>
    </row>
    <row r="178" spans="1:21" s="223" customFormat="1" x14ac:dyDescent="0.25">
      <c r="A178" s="53"/>
      <c r="B178" s="53"/>
      <c r="C178" s="53"/>
      <c r="D178" s="53"/>
      <c r="E178" s="53"/>
      <c r="F178" s="53"/>
      <c r="G178" s="53"/>
      <c r="H178" s="53"/>
      <c r="I178" s="53"/>
      <c r="J178" s="53"/>
      <c r="K178" s="53"/>
      <c r="L178" s="53"/>
      <c r="M178" s="53"/>
      <c r="N178" s="53"/>
      <c r="O178" s="53"/>
      <c r="P178" s="53"/>
      <c r="Q178" s="234">
        <f t="shared" si="6"/>
        <v>26</v>
      </c>
      <c r="R178" s="53"/>
      <c r="S178" s="53"/>
      <c r="T178" s="53"/>
      <c r="U178" s="53"/>
    </row>
    <row r="179" spans="1:21" s="223" customFormat="1" x14ac:dyDescent="0.25">
      <c r="A179" s="53"/>
      <c r="B179" s="53"/>
      <c r="C179" s="53"/>
      <c r="D179" s="53"/>
      <c r="E179" s="53"/>
      <c r="F179" s="53"/>
      <c r="G179" s="53"/>
      <c r="H179" s="53"/>
      <c r="I179" s="53"/>
      <c r="J179" s="53"/>
      <c r="K179" s="53"/>
      <c r="L179" s="53"/>
      <c r="M179" s="53"/>
      <c r="N179" s="53"/>
      <c r="O179" s="53"/>
      <c r="P179" s="53"/>
      <c r="Q179" s="234">
        <f t="shared" si="6"/>
        <v>26.5</v>
      </c>
      <c r="R179" s="53"/>
      <c r="S179" s="53"/>
      <c r="T179" s="53"/>
      <c r="U179" s="53"/>
    </row>
    <row r="180" spans="1:21" s="223" customFormat="1" x14ac:dyDescent="0.25">
      <c r="A180" s="53"/>
      <c r="B180" s="53"/>
      <c r="C180" s="53"/>
      <c r="D180" s="53"/>
      <c r="E180" s="53"/>
      <c r="F180" s="53"/>
      <c r="G180" s="53"/>
      <c r="H180" s="53"/>
      <c r="I180" s="53"/>
      <c r="J180" s="53"/>
      <c r="K180" s="53"/>
      <c r="L180" s="53"/>
      <c r="M180" s="53"/>
      <c r="N180" s="53"/>
      <c r="O180" s="53"/>
      <c r="P180" s="53"/>
      <c r="Q180" s="234">
        <f t="shared" si="6"/>
        <v>27</v>
      </c>
      <c r="R180" s="53"/>
      <c r="S180" s="53"/>
      <c r="T180" s="53"/>
      <c r="U180" s="53"/>
    </row>
    <row r="181" spans="1:21" s="223" customFormat="1" x14ac:dyDescent="0.25">
      <c r="A181" s="53"/>
      <c r="B181" s="53"/>
      <c r="C181" s="53"/>
      <c r="D181" s="53"/>
      <c r="E181" s="53"/>
      <c r="F181" s="53"/>
      <c r="G181" s="53"/>
      <c r="H181" s="53"/>
      <c r="I181" s="53"/>
      <c r="J181" s="53"/>
      <c r="K181" s="53"/>
      <c r="L181" s="53"/>
      <c r="M181" s="53"/>
      <c r="N181" s="53"/>
      <c r="O181" s="53"/>
      <c r="P181" s="53"/>
      <c r="Q181" s="234">
        <f t="shared" si="6"/>
        <v>27.5</v>
      </c>
      <c r="R181" s="53"/>
      <c r="S181" s="53"/>
      <c r="T181" s="53"/>
      <c r="U181" s="53"/>
    </row>
    <row r="182" spans="1:21" s="223" customFormat="1" x14ac:dyDescent="0.25">
      <c r="A182" s="53"/>
      <c r="B182" s="53"/>
      <c r="C182" s="53"/>
      <c r="D182" s="53"/>
      <c r="E182" s="53"/>
      <c r="F182" s="53"/>
      <c r="G182" s="53"/>
      <c r="H182" s="53"/>
      <c r="I182" s="53"/>
      <c r="J182" s="53"/>
      <c r="K182" s="53"/>
      <c r="L182" s="53"/>
      <c r="M182" s="53"/>
      <c r="N182" s="53"/>
      <c r="O182" s="53"/>
      <c r="P182" s="53"/>
      <c r="Q182" s="234">
        <f t="shared" si="6"/>
        <v>28</v>
      </c>
      <c r="R182" s="53"/>
      <c r="S182" s="53"/>
      <c r="T182" s="53"/>
      <c r="U182" s="53"/>
    </row>
    <row r="183" spans="1:21" s="223" customFormat="1" x14ac:dyDescent="0.25">
      <c r="A183" s="53"/>
      <c r="B183" s="53"/>
      <c r="C183" s="53"/>
      <c r="D183" s="53"/>
      <c r="E183" s="53"/>
      <c r="F183" s="53"/>
      <c r="G183" s="53"/>
      <c r="H183" s="53"/>
      <c r="I183" s="53"/>
      <c r="J183" s="53"/>
      <c r="K183" s="53"/>
      <c r="L183" s="53"/>
      <c r="M183" s="53"/>
      <c r="N183" s="53"/>
      <c r="O183" s="53"/>
      <c r="P183" s="53"/>
      <c r="Q183" s="234">
        <f t="shared" si="6"/>
        <v>28.5</v>
      </c>
      <c r="R183" s="53"/>
      <c r="S183" s="53"/>
      <c r="T183" s="53"/>
      <c r="U183" s="53"/>
    </row>
    <row r="184" spans="1:21" s="223" customFormat="1" x14ac:dyDescent="0.25">
      <c r="A184" s="53"/>
      <c r="B184" s="53"/>
      <c r="C184" s="53"/>
      <c r="D184" s="53"/>
      <c r="E184" s="53"/>
      <c r="F184" s="53"/>
      <c r="G184" s="53"/>
      <c r="H184" s="53"/>
      <c r="I184" s="53"/>
      <c r="J184" s="53"/>
      <c r="K184" s="53"/>
      <c r="L184" s="53"/>
      <c r="M184" s="53"/>
      <c r="N184" s="53"/>
      <c r="O184" s="53"/>
      <c r="P184" s="53"/>
      <c r="Q184" s="234">
        <f t="shared" si="6"/>
        <v>29</v>
      </c>
      <c r="R184" s="53"/>
      <c r="S184" s="53"/>
      <c r="T184" s="53"/>
      <c r="U184" s="53"/>
    </row>
    <row r="185" spans="1:21" s="223" customFormat="1" x14ac:dyDescent="0.25">
      <c r="A185" s="53"/>
      <c r="B185" s="53"/>
      <c r="C185" s="53"/>
      <c r="D185" s="53"/>
      <c r="E185" s="53"/>
      <c r="F185" s="53"/>
      <c r="G185" s="53"/>
      <c r="H185" s="53"/>
      <c r="I185" s="53"/>
      <c r="J185" s="53"/>
      <c r="K185" s="53"/>
      <c r="L185" s="53"/>
      <c r="M185" s="53"/>
      <c r="N185" s="53"/>
      <c r="O185" s="53"/>
      <c r="P185" s="53"/>
      <c r="Q185" s="234">
        <f t="shared" si="6"/>
        <v>29.5</v>
      </c>
      <c r="R185" s="53"/>
      <c r="S185" s="53"/>
      <c r="T185" s="53"/>
      <c r="U185" s="53"/>
    </row>
    <row r="186" spans="1:21" s="223" customFormat="1" x14ac:dyDescent="0.25">
      <c r="A186" s="53"/>
      <c r="B186" s="53"/>
      <c r="C186" s="53"/>
      <c r="D186" s="53"/>
      <c r="E186" s="53"/>
      <c r="F186" s="53"/>
      <c r="G186" s="53"/>
      <c r="H186" s="53"/>
      <c r="I186" s="53"/>
      <c r="J186" s="53"/>
      <c r="K186" s="53"/>
      <c r="L186" s="53"/>
      <c r="M186" s="53"/>
      <c r="N186" s="53"/>
      <c r="O186" s="53"/>
      <c r="P186" s="53"/>
      <c r="Q186" s="234">
        <f t="shared" si="6"/>
        <v>30</v>
      </c>
      <c r="R186" s="53"/>
      <c r="S186" s="53"/>
      <c r="T186" s="53"/>
      <c r="U186" s="53"/>
    </row>
    <row r="187" spans="1:21" s="223" customFormat="1" x14ac:dyDescent="0.25">
      <c r="A187" s="53"/>
      <c r="B187" s="53"/>
      <c r="C187" s="53"/>
      <c r="D187" s="53"/>
      <c r="E187" s="53"/>
      <c r="F187" s="53"/>
      <c r="G187" s="53"/>
      <c r="H187" s="53"/>
      <c r="I187" s="53"/>
      <c r="J187" s="53"/>
      <c r="K187" s="53"/>
      <c r="L187" s="53"/>
      <c r="M187" s="53"/>
      <c r="N187" s="53"/>
      <c r="O187" s="53"/>
      <c r="P187" s="53"/>
      <c r="Q187" s="234">
        <f t="shared" si="6"/>
        <v>30.5</v>
      </c>
      <c r="R187" s="53"/>
      <c r="S187" s="53"/>
      <c r="T187" s="53"/>
      <c r="U187" s="53"/>
    </row>
    <row r="188" spans="1:21" s="223" customFormat="1" x14ac:dyDescent="0.25">
      <c r="A188" s="53"/>
      <c r="B188" s="53"/>
      <c r="C188" s="53"/>
      <c r="D188" s="53"/>
      <c r="E188" s="53"/>
      <c r="F188" s="53"/>
      <c r="G188" s="53"/>
      <c r="H188" s="53"/>
      <c r="I188" s="53"/>
      <c r="J188" s="53"/>
      <c r="K188" s="53"/>
      <c r="L188" s="53"/>
      <c r="M188" s="53"/>
      <c r="N188" s="53"/>
      <c r="O188" s="53"/>
      <c r="P188" s="53"/>
      <c r="Q188" s="234">
        <f t="shared" si="6"/>
        <v>31</v>
      </c>
      <c r="R188" s="53"/>
      <c r="S188" s="53"/>
      <c r="T188" s="53"/>
      <c r="U188" s="53"/>
    </row>
    <row r="189" spans="1:21" s="223" customFormat="1" x14ac:dyDescent="0.25">
      <c r="A189" s="53"/>
      <c r="B189" s="53"/>
      <c r="C189" s="53"/>
      <c r="D189" s="53"/>
      <c r="E189" s="53"/>
      <c r="F189" s="53"/>
      <c r="G189" s="53"/>
      <c r="H189" s="53"/>
      <c r="I189" s="53"/>
      <c r="J189" s="53"/>
      <c r="K189" s="53"/>
      <c r="L189" s="53"/>
      <c r="M189" s="53"/>
      <c r="N189" s="53"/>
      <c r="O189" s="53"/>
      <c r="P189" s="53"/>
      <c r="Q189" s="234">
        <f t="shared" si="6"/>
        <v>31.5</v>
      </c>
      <c r="R189" s="53"/>
      <c r="S189" s="53"/>
      <c r="T189" s="53"/>
      <c r="U189" s="53"/>
    </row>
    <row r="190" spans="1:21" s="224" customFormat="1" x14ac:dyDescent="0.25">
      <c r="A190" s="53"/>
      <c r="B190" s="53"/>
      <c r="C190" s="53"/>
      <c r="D190" s="53"/>
      <c r="E190" s="53"/>
      <c r="F190" s="53"/>
      <c r="G190" s="53"/>
      <c r="H190" s="53"/>
      <c r="I190" s="53"/>
      <c r="J190" s="53"/>
      <c r="K190" s="53"/>
      <c r="L190" s="53"/>
      <c r="M190" s="53"/>
      <c r="N190" s="53"/>
      <c r="O190" s="53"/>
      <c r="P190" s="53"/>
      <c r="Q190" s="234">
        <f t="shared" si="6"/>
        <v>32</v>
      </c>
      <c r="R190" s="53"/>
      <c r="S190" s="53"/>
      <c r="T190" s="53"/>
      <c r="U190" s="53"/>
    </row>
    <row r="191" spans="1:21" s="224" customFormat="1" x14ac:dyDescent="0.25">
      <c r="A191" s="53"/>
      <c r="B191" s="53"/>
      <c r="C191" s="53"/>
      <c r="D191" s="53"/>
      <c r="E191" s="53"/>
      <c r="F191" s="53"/>
      <c r="G191" s="53"/>
      <c r="H191" s="53"/>
      <c r="I191" s="53"/>
      <c r="J191" s="53"/>
      <c r="K191" s="53"/>
      <c r="L191" s="53"/>
      <c r="M191" s="53"/>
      <c r="N191" s="53"/>
      <c r="O191" s="53"/>
      <c r="P191" s="53"/>
      <c r="Q191" s="234">
        <f t="shared" si="6"/>
        <v>32.5</v>
      </c>
      <c r="R191" s="53"/>
      <c r="S191" s="53"/>
      <c r="T191" s="53"/>
      <c r="U191" s="53"/>
    </row>
    <row r="192" spans="1:21" s="224" customFormat="1" x14ac:dyDescent="0.25">
      <c r="A192" s="53"/>
      <c r="B192" s="53"/>
      <c r="C192" s="53"/>
      <c r="D192" s="53"/>
      <c r="E192" s="53"/>
      <c r="F192" s="53"/>
      <c r="G192" s="53"/>
      <c r="H192" s="53"/>
      <c r="I192" s="53"/>
      <c r="J192" s="53"/>
      <c r="K192" s="53"/>
      <c r="L192" s="53"/>
      <c r="M192" s="53"/>
      <c r="N192" s="53"/>
      <c r="O192" s="53"/>
      <c r="P192" s="53"/>
      <c r="Q192" s="234">
        <f t="shared" ref="Q192:Q193" si="7">0.5+Q191</f>
        <v>33</v>
      </c>
      <c r="R192" s="53"/>
      <c r="S192" s="53"/>
      <c r="T192" s="53"/>
      <c r="U192" s="53"/>
    </row>
    <row r="193" spans="1:21" s="224" customFormat="1" x14ac:dyDescent="0.25">
      <c r="A193" s="53"/>
      <c r="B193" s="53"/>
      <c r="C193" s="53"/>
      <c r="D193" s="53"/>
      <c r="E193" s="53"/>
      <c r="F193" s="53"/>
      <c r="G193" s="53"/>
      <c r="H193" s="53"/>
      <c r="I193" s="53"/>
      <c r="J193" s="53"/>
      <c r="K193" s="53"/>
      <c r="L193" s="53"/>
      <c r="M193" s="53"/>
      <c r="N193" s="53"/>
      <c r="O193" s="53"/>
      <c r="P193" s="53"/>
      <c r="Q193" s="234">
        <f t="shared" si="7"/>
        <v>33.5</v>
      </c>
      <c r="R193" s="53"/>
      <c r="S193" s="53"/>
      <c r="T193" s="53"/>
      <c r="U193" s="53"/>
    </row>
    <row r="194" spans="1:21" s="223" customFormat="1" x14ac:dyDescent="0.25"/>
    <row r="195" spans="1:21" s="223" customFormat="1" x14ac:dyDescent="0.25"/>
    <row r="196" spans="1:21" s="223" customFormat="1" x14ac:dyDescent="0.25"/>
    <row r="197" spans="1:21" s="223" customFormat="1" x14ac:dyDescent="0.25"/>
    <row r="198" spans="1:21" s="223" customFormat="1" x14ac:dyDescent="0.25"/>
    <row r="199" spans="1:21" s="223" customFormat="1" x14ac:dyDescent="0.25"/>
    <row r="200" spans="1:21" s="223" customFormat="1" x14ac:dyDescent="0.25"/>
    <row r="201" spans="1:21" s="223" customFormat="1" x14ac:dyDescent="0.25"/>
    <row r="202" spans="1:21" s="223" customFormat="1" x14ac:dyDescent="0.25"/>
  </sheetData>
  <sheetProtection algorithmName="SHA-512" hashValue="5QMddOzovzhjrLow7Lz5LxeedIAmagH9CwePJ6EnZJgepxlpsWlYhkgnbu2FLyu4iKxot+IiwLUVYz/1g0On4w==" saltValue="y2TKqLhb/wV3phdaQj5THA==" spinCount="100000" sheet="1" objects="1" scenarios="1"/>
  <mergeCells count="8">
    <mergeCell ref="B12:H12"/>
    <mergeCell ref="B25:H25"/>
    <mergeCell ref="A1:D1"/>
    <mergeCell ref="A2:H2"/>
    <mergeCell ref="A3:H3"/>
    <mergeCell ref="B4:H4"/>
    <mergeCell ref="B6:C6"/>
    <mergeCell ref="D6:F6"/>
  </mergeCells>
  <dataValidations count="7">
    <dataValidation type="list" allowBlank="1" showInputMessage="1" showErrorMessage="1" sqref="WVN28:WVN127 WLR28:WLR127 WBV28:WBV127 VRZ28:VRZ127 VID28:VID127 UYH28:UYH127 UOL28:UOL127 UEP28:UEP127 TUT28:TUT127 TKX28:TKX127 TBB28:TBB127 SRF28:SRF127 SHJ28:SHJ127 RXN28:RXN127 RNR28:RNR127 RDV28:RDV127 QTZ28:QTZ127 QKD28:QKD127 QAH28:QAH127 PQL28:PQL127 PGP28:PGP127 OWT28:OWT127 OMX28:OMX127 ODB28:ODB127 NTF28:NTF127 NJJ28:NJJ127 MZN28:MZN127 MPR28:MPR127 MFV28:MFV127 LVZ28:LVZ127 LMD28:LMD127 LCH28:LCH127 KSL28:KSL127 KIP28:KIP127 JYT28:JYT127 JOX28:JOX127 JFB28:JFB127 IVF28:IVF127 ILJ28:ILJ127 IBN28:IBN127 HRR28:HRR127 HHV28:HHV127 GXZ28:GXZ127 GOD28:GOD127 GEH28:GEH127 FUL28:FUL127 FKP28:FKP127 FAT28:FAT127 EQX28:EQX127 EHB28:EHB127 DXF28:DXF127 DNJ28:DNJ127 DDN28:DDN127 CTR28:CTR127 CJV28:CJV127 BZZ28:BZZ127 BQD28:BQD127 BGH28:BGH127 AWL28:AWL127 AMP28:AMP127 ACT28:ACT127 SX28:SX127 JB28:JB127" xr:uid="{061D654C-E4B7-46B6-9193-7F84FC75E339}">
      <formula1>"Print, Social"</formula1>
    </dataValidation>
    <dataValidation type="whole" allowBlank="1" showInputMessage="1" showErrorMessage="1" sqref="SW15:SW22 JA15:JA22 JA28:JA127 SW28:SW127 ACS28:ACS127 AMO28:AMO127 AWK28:AWK127 BGG28:BGG127 BQC28:BQC127 BZY28:BZY127 CJU28:CJU127 CTQ28:CTQ127 DDM28:DDM127 DNI28:DNI127 DXE28:DXE127 EHA28:EHA127 EQW28:EQW127 FAS28:FAS127 FKO28:FKO127 FUK28:FUK127 GEG28:GEG127 GOC28:GOC127 GXY28:GXY127 HHU28:HHU127 HRQ28:HRQ127 IBM28:IBM127 ILI28:ILI127 IVE28:IVE127 JFA28:JFA127 JOW28:JOW127 JYS28:JYS127 KIO28:KIO127 KSK28:KSK127 LCG28:LCG127 LMC28:LMC127 LVY28:LVY127 MFU28:MFU127 MPQ28:MPQ127 MZM28:MZM127 NJI28:NJI127 NTE28:NTE127 ODA28:ODA127 OMW28:OMW127 OWS28:OWS127 PGO28:PGO127 PQK28:PQK127 QAG28:QAG127 QKC28:QKC127 QTY28:QTY127 RDU28:RDU127 RNQ28:RNQ127 RXM28:RXM127 SHI28:SHI127 SRE28:SRE127 TBA28:TBA127 TKW28:TKW127 TUS28:TUS127 UEO28:UEO127 UOK28:UOK127 UYG28:UYG127 VIC28:VIC127 VRY28:VRY127 WBU28:WBU127 WLQ28:WLQ127 WVM28:WVM127 WVM15:WVM22 WLQ15:WLQ22 WBU15:WBU22 VRY15:VRY22 VIC15:VIC22 UYG15:UYG22 UOK15:UOK22 UEO15:UEO22 TUS15:TUS22 TKW15:TKW22 TBA15:TBA22 SRE15:SRE22 SHI15:SHI22 RXM15:RXM22 RNQ15:RNQ22 RDU15:RDU22 QTY15:QTY22 QKC15:QKC22 QAG15:QAG22 PQK15:PQK22 PGO15:PGO22 OWS15:OWS22 OMW15:OMW22 ODA15:ODA22 NTE15:NTE22 NJI15:NJI22 MZM15:MZM22 MPQ15:MPQ22 MFU15:MFU22 LVY15:LVY22 LMC15:LMC22 LCG15:LCG22 KSK15:KSK22 KIO15:KIO22 JYS15:JYS22 JOW15:JOW22 JFA15:JFA22 IVE15:IVE22 ILI15:ILI22 IBM15:IBM22 HRQ15:HRQ22 HHU15:HHU22 GXY15:GXY22 GOC15:GOC22 GEG15:GEG22 FUK15:FUK22 FKO15:FKO22 FAS15:FAS22 EQW15:EQW22 EHA15:EHA22 DXE15:DXE22 DNI15:DNI22 DDM15:DDM22 CTQ15:CTQ22 CJU15:CJU22 BZY15:BZY22 BQC15:BQC22 BGG15:BGG22 AWK15:AWK22 AMO15:AMO22 ACS15:ACS22" xr:uid="{4AE21F8C-D1BC-4055-874B-B7DA7CA941BA}">
      <formula1>$S$1</formula1>
      <formula2>$T$1</formula2>
    </dataValidation>
    <dataValidation type="whole" allowBlank="1" showInputMessage="1" showErrorMessage="1" sqref="C28:C127 C15:C22" xr:uid="{565CCEB8-05C7-C84A-8025-40519DDA9F90}">
      <formula1>$T$1</formula1>
      <formula2>$U$1</formula2>
    </dataValidation>
    <dataValidation type="list" allowBlank="1" showInputMessage="1" showErrorMessage="1" sqref="E28:E127" xr:uid="{E2330D4B-37D9-6446-805D-F7240B8A7560}">
      <formula1>$P$28:$P$32</formula1>
    </dataValidation>
    <dataValidation type="textLength" allowBlank="1" showInputMessage="1" showErrorMessage="1" sqref="D28:D127 F28:F127 D15:E22" xr:uid="{0DDC5FEE-A74E-1444-8546-4E5525D0AB91}">
      <formula1>3</formula1>
      <formula2>100</formula2>
    </dataValidation>
    <dataValidation type="whole" allowBlank="1" showInputMessage="1" showErrorMessage="1" sqref="D8" xr:uid="{E18D6721-B63F-104A-8CBA-3E9835D4B5AA}">
      <formula1>$T$2</formula1>
      <formula2>$U$1</formula2>
    </dataValidation>
    <dataValidation type="list" allowBlank="1" showInputMessage="1" showErrorMessage="1" sqref="F15:F22" xr:uid="{F946C6A0-CC60-9E4F-805C-5CA090DE823D}">
      <formula1>$Q$126:$Q$193</formula1>
    </dataValidation>
  </dataValidations>
  <pageMargins left="0.7" right="0.7" top="0.75" bottom="0.75" header="0.3" footer="0.3"/>
  <pageSetup scale="66" orientation="portrait" r:id="rId1"/>
  <headerFooter>
    <oddFooter>&amp;L&amp;1#&amp;"Calibri"&amp;10&amp;K000000Internal</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C7CC-5CC6-4463-A89C-E0BCA7AB97D3}">
  <dimension ref="A1:AK432"/>
  <sheetViews>
    <sheetView zoomScaleNormal="100" workbookViewId="0">
      <pane ySplit="2" topLeftCell="A3" activePane="bottomLeft" state="frozen"/>
      <selection activeCell="N7" sqref="N7"/>
      <selection pane="bottomLeft" activeCell="C14" sqref="C14"/>
    </sheetView>
  </sheetViews>
  <sheetFormatPr defaultColWidth="8.85546875" defaultRowHeight="15" x14ac:dyDescent="0.25"/>
  <cols>
    <col min="1" max="2" width="4.7109375" customWidth="1"/>
    <col min="3" max="3" width="24.42578125" customWidth="1"/>
    <col min="4" max="4" width="28.140625" customWidth="1"/>
    <col min="5" max="5" width="20.42578125" customWidth="1"/>
    <col min="6" max="6" width="11" customWidth="1"/>
    <col min="7" max="7" width="11.7109375" customWidth="1"/>
    <col min="8" max="8" width="9.85546875" style="260" customWidth="1"/>
    <col min="9" max="9" width="4.7109375" customWidth="1"/>
    <col min="11" max="11" width="4.7109375" customWidth="1"/>
    <col min="22" max="22" width="12.28515625" customWidth="1"/>
  </cols>
  <sheetData>
    <row r="1" spans="1:37" s="7" customFormat="1" ht="12.75" x14ac:dyDescent="0.2">
      <c r="A1" s="379" t="s">
        <v>38</v>
      </c>
      <c r="B1" s="379"/>
      <c r="C1" s="379"/>
      <c r="D1" s="51"/>
      <c r="E1" s="49"/>
      <c r="F1" s="49"/>
      <c r="G1" s="29"/>
      <c r="H1" s="262"/>
      <c r="I1" s="51" t="s">
        <v>35</v>
      </c>
      <c r="J1" s="52">
        <f>J6 + J266 + J398</f>
        <v>0</v>
      </c>
      <c r="K1" s="29"/>
      <c r="L1" s="3"/>
      <c r="M1" s="3"/>
      <c r="N1" s="3"/>
      <c r="O1" s="3"/>
      <c r="P1" s="3"/>
      <c r="Q1" s="3"/>
      <c r="R1" s="3"/>
      <c r="S1" s="3"/>
      <c r="T1" s="15">
        <f>'1 - Media Publicity'!$S$1</f>
        <v>2021</v>
      </c>
      <c r="U1" s="16">
        <f>'1 - Media Publicity'!$T$1</f>
        <v>44197</v>
      </c>
      <c r="V1" s="16">
        <f>'1 - Media Publicity'!$U$1</f>
        <v>44561</v>
      </c>
      <c r="W1" s="3"/>
      <c r="X1" s="3"/>
      <c r="Y1" s="3"/>
      <c r="Z1" s="3"/>
      <c r="AA1" s="3"/>
      <c r="AB1" s="3"/>
      <c r="AC1" s="3"/>
      <c r="AD1" s="3"/>
      <c r="AE1" s="3"/>
      <c r="AF1" s="3"/>
      <c r="AG1" s="3"/>
      <c r="AH1" s="3"/>
      <c r="AI1" s="3"/>
      <c r="AJ1" s="3"/>
      <c r="AK1" s="3"/>
    </row>
    <row r="2" spans="1:37" s="67" customFormat="1" ht="12.75" customHeight="1" x14ac:dyDescent="0.25">
      <c r="A2" s="371" t="s">
        <v>540</v>
      </c>
      <c r="B2" s="368"/>
      <c r="C2" s="368"/>
      <c r="D2" s="368"/>
      <c r="E2" s="368"/>
      <c r="F2" s="386"/>
      <c r="G2" s="386"/>
      <c r="H2" s="386"/>
      <c r="I2" s="386"/>
      <c r="J2" s="387"/>
      <c r="K2" s="64"/>
      <c r="L2" s="65"/>
      <c r="M2" s="65"/>
      <c r="N2" s="65"/>
      <c r="O2" s="65"/>
      <c r="P2" s="65"/>
      <c r="Q2" s="65"/>
      <c r="R2" s="65"/>
      <c r="S2" s="65"/>
      <c r="T2" s="76"/>
      <c r="U2" s="207"/>
      <c r="V2" s="16">
        <f>V1-184</f>
        <v>44377</v>
      </c>
      <c r="W2" s="65"/>
      <c r="X2" s="65"/>
      <c r="Y2" s="65"/>
      <c r="Z2" s="65"/>
      <c r="AA2" s="65"/>
      <c r="AB2" s="65"/>
      <c r="AC2" s="65"/>
      <c r="AD2" s="65"/>
      <c r="AE2" s="65"/>
      <c r="AF2" s="65"/>
      <c r="AG2" s="65"/>
      <c r="AH2" s="65"/>
      <c r="AI2" s="65"/>
      <c r="AJ2" s="65"/>
      <c r="AK2" s="65"/>
    </row>
    <row r="3" spans="1:37" s="7" customFormat="1" ht="12.75" customHeight="1" x14ac:dyDescent="0.2">
      <c r="A3" s="69" t="s">
        <v>40</v>
      </c>
      <c r="B3" s="371" t="s">
        <v>479</v>
      </c>
      <c r="C3" s="371"/>
      <c r="D3" s="371"/>
      <c r="E3" s="371"/>
      <c r="F3" s="380"/>
      <c r="G3" s="380"/>
      <c r="H3" s="380"/>
      <c r="I3" s="380"/>
      <c r="J3" s="380"/>
      <c r="K3" s="29"/>
      <c r="L3" s="3"/>
      <c r="M3" s="3"/>
      <c r="N3" s="3"/>
      <c r="O3" s="3"/>
      <c r="P3" s="3"/>
      <c r="Q3" s="3"/>
      <c r="R3" s="3"/>
      <c r="S3" s="3"/>
      <c r="T3" s="3"/>
      <c r="U3" s="252"/>
      <c r="V3" s="252"/>
      <c r="W3" s="3"/>
      <c r="X3" s="3"/>
      <c r="Y3" s="3"/>
      <c r="Z3" s="3"/>
      <c r="AA3" s="3"/>
      <c r="AB3" s="3"/>
      <c r="AC3" s="3"/>
      <c r="AD3" s="3"/>
      <c r="AE3" s="3"/>
      <c r="AF3" s="3"/>
      <c r="AG3" s="3"/>
      <c r="AH3" s="3"/>
      <c r="AI3" s="3"/>
      <c r="AJ3" s="3"/>
      <c r="AK3" s="3"/>
    </row>
    <row r="4" spans="1:37" s="7" customFormat="1" ht="28.5" customHeight="1" x14ac:dyDescent="0.25">
      <c r="A4" s="29"/>
      <c r="B4" s="388" t="str">
        <f>"Speakers Bureau must be functioning for at least 6 months defined as being advertised on a website or in a publication with contact information provided in order to receive points for the year.  If the date established is prior to "&amp;M9&amp;", then enter "&amp;M9&amp;"."</f>
        <v>Speakers Bureau must be functioning for at least 6 months defined as being advertised on a website or in a publication with contact information provided in order to receive points for the year.  If the date established is prior to 01/01/2021, then enter 01/01/2021.</v>
      </c>
      <c r="C4" s="388"/>
      <c r="D4" s="388"/>
      <c r="E4" s="388"/>
      <c r="F4" s="353"/>
      <c r="G4" s="353"/>
      <c r="H4" s="353"/>
      <c r="I4" s="353"/>
      <c r="J4" s="353"/>
      <c r="K4" s="29"/>
      <c r="L4" s="3"/>
      <c r="M4" s="3"/>
      <c r="N4" s="3"/>
      <c r="O4" s="3"/>
      <c r="P4" s="3"/>
      <c r="Q4" s="3"/>
      <c r="R4" s="3"/>
      <c r="S4" s="3"/>
      <c r="T4" s="3"/>
      <c r="U4" s="3"/>
      <c r="V4" s="3"/>
      <c r="W4" s="3"/>
      <c r="X4" s="3"/>
      <c r="Y4" s="3"/>
      <c r="Z4" s="3"/>
      <c r="AA4" s="3"/>
      <c r="AB4" s="3"/>
      <c r="AC4" s="3"/>
      <c r="AD4" s="3"/>
      <c r="AE4" s="3"/>
      <c r="AF4" s="3"/>
      <c r="AG4" s="3"/>
      <c r="AH4" s="3"/>
      <c r="AI4" s="3"/>
      <c r="AJ4" s="3"/>
      <c r="AK4" s="3"/>
    </row>
    <row r="5" spans="1:37" s="7" customFormat="1" ht="6" customHeight="1" thickBot="1" x14ac:dyDescent="0.25">
      <c r="A5" s="29"/>
      <c r="B5" s="79"/>
      <c r="C5" s="79"/>
      <c r="D5" s="79"/>
      <c r="E5" s="79"/>
      <c r="F5" s="29"/>
      <c r="G5" s="29"/>
      <c r="H5" s="262"/>
      <c r="I5" s="29"/>
      <c r="J5" s="29"/>
      <c r="K5" s="29"/>
      <c r="L5" s="3"/>
      <c r="M5" s="3"/>
      <c r="N5" s="3"/>
      <c r="O5" s="3"/>
      <c r="P5" s="3"/>
      <c r="Q5" s="3"/>
      <c r="R5" s="3"/>
      <c r="S5" s="3"/>
      <c r="T5" s="3"/>
      <c r="U5" s="3"/>
      <c r="V5" s="3"/>
      <c r="W5" s="3"/>
      <c r="X5" s="3"/>
      <c r="Y5" s="3"/>
      <c r="Z5" s="3"/>
      <c r="AA5" s="3"/>
      <c r="AB5" s="3"/>
      <c r="AC5" s="3"/>
      <c r="AD5" s="3"/>
      <c r="AE5" s="3"/>
      <c r="AF5" s="3"/>
      <c r="AG5" s="3"/>
      <c r="AH5" s="3"/>
      <c r="AI5" s="3"/>
      <c r="AJ5" s="3"/>
      <c r="AK5" s="3"/>
    </row>
    <row r="6" spans="1:37" s="7" customFormat="1" ht="13.5" thickBot="1" x14ac:dyDescent="0.25">
      <c r="A6" s="29"/>
      <c r="B6" s="381" t="s">
        <v>42</v>
      </c>
      <c r="C6" s="382"/>
      <c r="D6" s="80"/>
      <c r="E6" s="29"/>
      <c r="F6" s="29"/>
      <c r="G6" s="29"/>
      <c r="H6" s="262"/>
      <c r="I6" s="29"/>
      <c r="J6" s="73">
        <f>IF(D6=0,0,IF(D7=0,0,25))</f>
        <v>0</v>
      </c>
      <c r="K6" s="29"/>
      <c r="L6" s="3"/>
      <c r="M6" s="221">
        <f>Cover!E26</f>
        <v>44197</v>
      </c>
      <c r="N6" s="3"/>
      <c r="O6" s="3"/>
      <c r="P6" s="3"/>
      <c r="Q6" s="3"/>
      <c r="R6" s="3"/>
      <c r="S6" s="3"/>
      <c r="T6" s="3"/>
      <c r="U6" s="3"/>
      <c r="V6" s="3"/>
      <c r="W6" s="3"/>
      <c r="X6" s="3"/>
      <c r="Y6" s="3"/>
      <c r="Z6" s="3"/>
      <c r="AA6" s="3"/>
      <c r="AB6" s="3"/>
      <c r="AC6" s="3"/>
      <c r="AD6" s="3"/>
      <c r="AE6" s="3"/>
      <c r="AF6" s="3"/>
      <c r="AG6" s="3"/>
      <c r="AH6" s="3"/>
      <c r="AI6" s="3"/>
      <c r="AJ6" s="3"/>
      <c r="AK6" s="3"/>
    </row>
    <row r="7" spans="1:37" s="7" customFormat="1" x14ac:dyDescent="0.25">
      <c r="A7" s="29"/>
      <c r="B7" s="381" t="s">
        <v>57</v>
      </c>
      <c r="C7" s="382"/>
      <c r="D7" s="383" t="s">
        <v>553</v>
      </c>
      <c r="E7" s="384"/>
      <c r="F7" s="384"/>
      <c r="G7" s="385"/>
      <c r="H7" s="290"/>
      <c r="I7" s="29"/>
      <c r="J7" s="29"/>
      <c r="K7" s="29"/>
      <c r="L7" s="3"/>
      <c r="M7" s="15"/>
      <c r="N7" s="3"/>
      <c r="O7" s="3"/>
      <c r="P7" s="3"/>
      <c r="Q7" s="3"/>
      <c r="R7" s="3"/>
      <c r="S7" s="3"/>
      <c r="T7" s="3"/>
      <c r="U7" s="3"/>
      <c r="V7" s="3"/>
      <c r="W7" s="3"/>
      <c r="X7" s="3"/>
      <c r="Y7" s="3"/>
      <c r="Z7" s="3"/>
      <c r="AA7" s="3"/>
      <c r="AB7" s="3"/>
      <c r="AC7" s="3"/>
      <c r="AD7" s="3"/>
      <c r="AE7" s="3"/>
      <c r="AF7" s="3"/>
      <c r="AG7" s="3"/>
      <c r="AH7" s="3"/>
      <c r="AI7" s="3"/>
      <c r="AJ7" s="3"/>
      <c r="AK7" s="3"/>
    </row>
    <row r="8" spans="1:37" s="7" customFormat="1" ht="12" customHeight="1" x14ac:dyDescent="0.2">
      <c r="A8" s="29"/>
      <c r="B8" s="29"/>
      <c r="C8" s="29"/>
      <c r="D8" s="29"/>
      <c r="E8" s="29"/>
      <c r="F8" s="29"/>
      <c r="G8" s="29"/>
      <c r="H8" s="262"/>
      <c r="I8" s="29"/>
      <c r="J8" s="29"/>
      <c r="K8" s="29"/>
      <c r="L8" s="3"/>
      <c r="M8" s="15"/>
      <c r="N8" s="3"/>
      <c r="O8" s="3"/>
      <c r="P8" s="3"/>
      <c r="Q8" s="3"/>
      <c r="R8" s="3"/>
      <c r="S8" s="3"/>
      <c r="T8" s="3"/>
      <c r="U8" s="3"/>
      <c r="V8" s="3"/>
      <c r="W8" s="3"/>
      <c r="X8" s="3"/>
      <c r="Y8" s="3"/>
      <c r="Z8" s="3"/>
      <c r="AA8" s="3"/>
      <c r="AB8" s="3"/>
      <c r="AC8" s="3"/>
      <c r="AD8" s="3"/>
      <c r="AE8" s="3"/>
      <c r="AF8" s="3"/>
      <c r="AG8" s="3"/>
      <c r="AH8" s="3"/>
      <c r="AI8" s="3"/>
      <c r="AJ8" s="3"/>
      <c r="AK8" s="3"/>
    </row>
    <row r="9" spans="1:37" s="7" customFormat="1" ht="15" customHeight="1" x14ac:dyDescent="0.25">
      <c r="A9" s="69" t="s">
        <v>50</v>
      </c>
      <c r="B9" s="371" t="s">
        <v>535</v>
      </c>
      <c r="C9" s="369"/>
      <c r="D9" s="369"/>
      <c r="E9" s="369"/>
      <c r="F9" s="370"/>
      <c r="G9" s="370"/>
      <c r="H9" s="370"/>
      <c r="I9" s="370"/>
      <c r="J9" s="370"/>
      <c r="K9" s="29"/>
      <c r="L9" s="3"/>
      <c r="M9" s="15" t="str">
        <f>TEXT(M6,"dd/mm/yyyy")</f>
        <v>01/01/2021</v>
      </c>
      <c r="N9" s="3"/>
      <c r="O9" s="3"/>
      <c r="P9" s="3"/>
      <c r="Q9" s="3"/>
      <c r="R9" s="3"/>
      <c r="S9" s="3"/>
      <c r="T9" s="3"/>
      <c r="U9" s="3"/>
      <c r="V9" s="3"/>
      <c r="W9" s="3"/>
      <c r="X9" s="3"/>
      <c r="Y9" s="3"/>
      <c r="Z9" s="3"/>
      <c r="AA9" s="3"/>
      <c r="AB9" s="3"/>
      <c r="AC9" s="3"/>
      <c r="AD9" s="3"/>
      <c r="AE9" s="3"/>
      <c r="AF9" s="3"/>
      <c r="AG9" s="3"/>
      <c r="AH9" s="3"/>
      <c r="AI9" s="3"/>
      <c r="AJ9" s="3"/>
      <c r="AK9" s="3"/>
    </row>
    <row r="10" spans="1:37" s="7" customFormat="1" ht="53.25" customHeight="1" x14ac:dyDescent="0.2">
      <c r="A10" s="69"/>
      <c r="B10" s="369" t="s">
        <v>507</v>
      </c>
      <c r="C10" s="369"/>
      <c r="D10" s="369"/>
      <c r="E10" s="369"/>
      <c r="F10" s="369"/>
      <c r="G10" s="369"/>
      <c r="H10" s="369"/>
      <c r="I10" s="369"/>
      <c r="J10" s="369"/>
      <c r="K10" s="29"/>
      <c r="L10" s="3"/>
      <c r="M10" s="3"/>
      <c r="N10" s="3"/>
      <c r="O10" s="3"/>
      <c r="P10" s="3"/>
      <c r="Q10" s="3"/>
      <c r="R10" s="3"/>
      <c r="S10" s="3"/>
      <c r="T10" s="3"/>
      <c r="U10" s="3"/>
      <c r="V10" s="3"/>
      <c r="W10" s="3"/>
      <c r="X10" s="3"/>
      <c r="Y10" s="3"/>
      <c r="Z10" s="3"/>
      <c r="AA10" s="3"/>
      <c r="AB10" s="3"/>
      <c r="AC10" s="3"/>
      <c r="AD10" s="3"/>
      <c r="AE10" s="3"/>
      <c r="AF10" s="3"/>
      <c r="AG10" s="3"/>
      <c r="AH10" s="3"/>
      <c r="AI10" s="3"/>
      <c r="AJ10" s="3"/>
      <c r="AK10" s="3"/>
    </row>
    <row r="11" spans="1:37" s="7" customFormat="1" ht="6.75" customHeight="1" x14ac:dyDescent="0.2">
      <c r="A11" s="29"/>
      <c r="B11" s="29"/>
      <c r="C11" s="29"/>
      <c r="D11" s="29"/>
      <c r="E11" s="29"/>
      <c r="F11" s="29"/>
      <c r="G11" s="29"/>
      <c r="H11" s="262"/>
      <c r="I11" s="29"/>
      <c r="J11" s="29"/>
      <c r="K11" s="29"/>
      <c r="L11" s="3"/>
      <c r="M11" s="3"/>
      <c r="N11" s="3"/>
      <c r="O11" s="3"/>
      <c r="P11" s="3"/>
      <c r="Q11" s="3"/>
      <c r="R11" s="3"/>
      <c r="S11" s="3"/>
      <c r="T11" s="3"/>
      <c r="U11" s="3"/>
      <c r="V11" s="3"/>
      <c r="W11" s="3"/>
      <c r="X11" s="3"/>
      <c r="Y11" s="3"/>
      <c r="Z11" s="3"/>
      <c r="AA11" s="3"/>
      <c r="AB11" s="3"/>
      <c r="AC11" s="3"/>
      <c r="AD11" s="3"/>
      <c r="AE11" s="3"/>
      <c r="AF11" s="3"/>
      <c r="AG11" s="3"/>
      <c r="AH11" s="3"/>
      <c r="AI11" s="3"/>
      <c r="AJ11" s="3"/>
      <c r="AK11" s="3"/>
    </row>
    <row r="12" spans="1:37" s="7" customFormat="1" ht="12.75" x14ac:dyDescent="0.2">
      <c r="A12" s="64"/>
      <c r="B12" s="64"/>
      <c r="C12" s="64" t="s">
        <v>58</v>
      </c>
      <c r="D12" s="64" t="s">
        <v>59</v>
      </c>
      <c r="E12" s="69" t="s">
        <v>60</v>
      </c>
      <c r="F12" s="69" t="s">
        <v>47</v>
      </c>
      <c r="G12" s="69" t="s">
        <v>506</v>
      </c>
      <c r="H12" s="263"/>
      <c r="I12" s="64"/>
      <c r="J12" s="69" t="s">
        <v>49</v>
      </c>
      <c r="K12" s="64"/>
      <c r="L12" s="3"/>
      <c r="M12" s="3"/>
      <c r="N12" s="3"/>
      <c r="O12" s="3"/>
      <c r="P12" s="3"/>
      <c r="Q12" s="3"/>
      <c r="R12" s="3"/>
      <c r="S12" s="3"/>
      <c r="T12" s="3"/>
      <c r="U12" s="3"/>
      <c r="V12" s="3"/>
      <c r="W12" s="3"/>
      <c r="X12" s="3"/>
      <c r="Y12" s="3"/>
      <c r="Z12" s="3"/>
      <c r="AA12" s="3"/>
      <c r="AB12" s="3"/>
      <c r="AC12" s="3"/>
      <c r="AD12" s="3"/>
      <c r="AE12" s="3"/>
      <c r="AF12" s="3"/>
      <c r="AG12" s="3"/>
      <c r="AH12" s="3"/>
      <c r="AI12" s="3"/>
      <c r="AJ12" s="3"/>
      <c r="AK12" s="3"/>
    </row>
    <row r="13" spans="1:37" s="7" customFormat="1" ht="0.75" customHeight="1" x14ac:dyDescent="0.2">
      <c r="A13" s="64"/>
      <c r="B13" s="64"/>
      <c r="C13" s="64"/>
      <c r="D13" s="64"/>
      <c r="E13" s="69"/>
      <c r="F13" s="69"/>
      <c r="G13" s="69"/>
      <c r="H13" s="263"/>
      <c r="I13" s="64"/>
      <c r="J13" s="69"/>
      <c r="K13" s="64"/>
      <c r="L13" s="3"/>
      <c r="M13" s="3"/>
      <c r="N13" s="3"/>
      <c r="O13" s="3"/>
      <c r="P13" s="3"/>
      <c r="Q13" s="3"/>
      <c r="R13" s="3"/>
      <c r="S13" s="3"/>
      <c r="T13" s="3"/>
      <c r="U13" s="3"/>
      <c r="V13" s="3"/>
      <c r="W13" s="3"/>
      <c r="X13" s="3"/>
      <c r="Y13" s="3"/>
      <c r="Z13" s="3"/>
      <c r="AA13" s="3"/>
      <c r="AB13" s="3"/>
      <c r="AC13" s="3"/>
      <c r="AD13" s="3"/>
      <c r="AE13" s="3"/>
      <c r="AF13" s="3"/>
      <c r="AG13" s="3"/>
      <c r="AH13" s="3"/>
      <c r="AI13" s="3"/>
      <c r="AJ13" s="3"/>
      <c r="AK13" s="3"/>
    </row>
    <row r="14" spans="1:37" s="7" customFormat="1" ht="12.75" x14ac:dyDescent="0.2">
      <c r="A14" s="29"/>
      <c r="B14" s="59">
        <v>1</v>
      </c>
      <c r="C14" s="70"/>
      <c r="D14" s="70"/>
      <c r="E14" s="75"/>
      <c r="F14" s="62"/>
      <c r="G14" s="75"/>
      <c r="H14" s="263"/>
      <c r="I14" s="29"/>
      <c r="J14" s="63">
        <f>P14+Q14</f>
        <v>0</v>
      </c>
      <c r="K14" s="29"/>
      <c r="L14" s="3"/>
      <c r="M14" s="3"/>
      <c r="N14" s="3"/>
      <c r="O14" s="3"/>
      <c r="P14" s="272">
        <f>IF(C14=0,0,IF(D14=0,0,IF(E14=0,0,IF(F14=0,0,IF(G14=0,0,IF(ISNUMBER(F14),IF(YEAR(F14)=$T$1,25,0),0))))))</f>
        <v>0</v>
      </c>
      <c r="Q14" s="15">
        <f>IF(P14=0,0,IF(G14="Yes",5,0))</f>
        <v>0</v>
      </c>
      <c r="R14" s="3"/>
      <c r="S14" s="3"/>
      <c r="T14" s="3"/>
      <c r="U14" s="3"/>
      <c r="V14" s="3"/>
      <c r="W14" s="3"/>
      <c r="X14" s="3"/>
      <c r="Y14" s="3"/>
      <c r="Z14" s="3"/>
      <c r="AA14" s="3"/>
      <c r="AB14" s="3"/>
      <c r="AC14" s="3"/>
      <c r="AD14" s="3"/>
      <c r="AE14" s="3"/>
      <c r="AF14" s="3"/>
      <c r="AG14" s="3"/>
      <c r="AH14" s="3"/>
      <c r="AI14" s="3"/>
      <c r="AJ14" s="3"/>
      <c r="AK14" s="3"/>
    </row>
    <row r="15" spans="1:37" s="7" customFormat="1" ht="12.75" x14ac:dyDescent="0.2">
      <c r="A15" s="29"/>
      <c r="B15" s="59">
        <v>2</v>
      </c>
      <c r="C15" s="264"/>
      <c r="D15" s="264"/>
      <c r="E15" s="75"/>
      <c r="F15" s="62"/>
      <c r="G15" s="75"/>
      <c r="H15" s="263"/>
      <c r="I15" s="262"/>
      <c r="J15" s="63">
        <f t="shared" ref="J15:J78" si="0">P15+Q15</f>
        <v>0</v>
      </c>
      <c r="K15" s="262"/>
      <c r="L15" s="3"/>
      <c r="M15" s="3"/>
      <c r="N15" s="3"/>
      <c r="O15" s="3"/>
      <c r="P15" s="272">
        <f t="shared" ref="P15:P78" si="1">IF(C15=0,0,IF(D15=0,0,IF(E15=0,0,IF(F15=0,0,IF(G15=0,0,IF(ISNUMBER(F15),IF(YEAR(F15)=$T$1,25,0),0))))))</f>
        <v>0</v>
      </c>
      <c r="Q15" s="15">
        <f t="shared" ref="Q15:Q78" si="2">IF(P15=0,0,IF(G15="Yes",5,0))</f>
        <v>0</v>
      </c>
      <c r="R15" s="3"/>
      <c r="S15" s="3"/>
      <c r="T15" s="3"/>
      <c r="U15" s="3"/>
      <c r="V15" s="3"/>
      <c r="W15" s="3"/>
      <c r="X15" s="3"/>
      <c r="Y15" s="3"/>
      <c r="Z15" s="3"/>
      <c r="AA15" s="3"/>
      <c r="AB15" s="3"/>
      <c r="AC15" s="3"/>
      <c r="AD15" s="3"/>
      <c r="AE15" s="3"/>
      <c r="AF15" s="3"/>
      <c r="AG15" s="3"/>
      <c r="AH15" s="3"/>
      <c r="AI15" s="3"/>
      <c r="AJ15" s="3"/>
      <c r="AK15" s="3"/>
    </row>
    <row r="16" spans="1:37" s="7" customFormat="1" ht="12.75" x14ac:dyDescent="0.2">
      <c r="A16" s="29"/>
      <c r="B16" s="59">
        <v>3</v>
      </c>
      <c r="C16" s="264"/>
      <c r="D16" s="264"/>
      <c r="E16" s="75"/>
      <c r="F16" s="62"/>
      <c r="G16" s="75"/>
      <c r="H16" s="263"/>
      <c r="I16" s="262"/>
      <c r="J16" s="63">
        <f t="shared" si="0"/>
        <v>0</v>
      </c>
      <c r="K16" s="262"/>
      <c r="L16" s="3"/>
      <c r="M16" s="3"/>
      <c r="N16" s="3"/>
      <c r="O16" s="3"/>
      <c r="P16" s="272">
        <f t="shared" si="1"/>
        <v>0</v>
      </c>
      <c r="Q16" s="15">
        <f t="shared" si="2"/>
        <v>0</v>
      </c>
      <c r="R16" s="3"/>
      <c r="S16" s="3"/>
      <c r="T16" s="3"/>
      <c r="U16" s="3"/>
      <c r="V16" s="3"/>
      <c r="W16" s="3"/>
      <c r="X16" s="3"/>
      <c r="Y16" s="3"/>
      <c r="Z16" s="3"/>
      <c r="AA16" s="3"/>
      <c r="AB16" s="3"/>
      <c r="AC16" s="3"/>
      <c r="AD16" s="3"/>
      <c r="AE16" s="3"/>
      <c r="AF16" s="3"/>
      <c r="AG16" s="3"/>
      <c r="AH16" s="3"/>
      <c r="AI16" s="3"/>
      <c r="AJ16" s="3"/>
      <c r="AK16" s="3"/>
    </row>
    <row r="17" spans="1:37" s="7" customFormat="1" ht="12.75" x14ac:dyDescent="0.2">
      <c r="A17" s="29"/>
      <c r="B17" s="59">
        <v>4</v>
      </c>
      <c r="C17" s="264"/>
      <c r="D17" s="264"/>
      <c r="E17" s="75"/>
      <c r="F17" s="62"/>
      <c r="G17" s="75"/>
      <c r="H17" s="263"/>
      <c r="I17" s="262"/>
      <c r="J17" s="63">
        <f t="shared" si="0"/>
        <v>0</v>
      </c>
      <c r="K17" s="262"/>
      <c r="L17" s="3"/>
      <c r="M17" s="3"/>
      <c r="N17" s="3"/>
      <c r="O17" s="3"/>
      <c r="P17" s="272">
        <f t="shared" si="1"/>
        <v>0</v>
      </c>
      <c r="Q17" s="15">
        <f t="shared" si="2"/>
        <v>0</v>
      </c>
      <c r="R17" s="3"/>
      <c r="S17" s="3"/>
      <c r="T17" s="3"/>
      <c r="U17" s="3"/>
      <c r="V17" s="3"/>
      <c r="W17" s="3"/>
      <c r="X17" s="3"/>
      <c r="Y17" s="3"/>
      <c r="Z17" s="3"/>
      <c r="AA17" s="3"/>
      <c r="AB17" s="3"/>
      <c r="AC17" s="3"/>
      <c r="AD17" s="3"/>
      <c r="AE17" s="3"/>
      <c r="AF17" s="3"/>
      <c r="AG17" s="3"/>
      <c r="AH17" s="3"/>
      <c r="AI17" s="3"/>
      <c r="AJ17" s="3"/>
      <c r="AK17" s="3"/>
    </row>
    <row r="18" spans="1:37" s="7" customFormat="1" ht="12.75" x14ac:dyDescent="0.2">
      <c r="A18" s="29"/>
      <c r="B18" s="59">
        <v>5</v>
      </c>
      <c r="C18" s="264"/>
      <c r="D18" s="264"/>
      <c r="E18" s="75"/>
      <c r="F18" s="62"/>
      <c r="G18" s="75"/>
      <c r="H18" s="263"/>
      <c r="I18" s="262"/>
      <c r="J18" s="63">
        <f t="shared" si="0"/>
        <v>0</v>
      </c>
      <c r="K18" s="262"/>
      <c r="L18" s="3"/>
      <c r="M18" s="3"/>
      <c r="N18" s="3"/>
      <c r="O18" s="3"/>
      <c r="P18" s="272">
        <f t="shared" si="1"/>
        <v>0</v>
      </c>
      <c r="Q18" s="15">
        <f t="shared" si="2"/>
        <v>0</v>
      </c>
      <c r="R18" s="3"/>
      <c r="S18" s="3"/>
      <c r="T18" s="3"/>
      <c r="U18" s="3"/>
      <c r="V18" s="3"/>
      <c r="W18" s="3"/>
      <c r="X18" s="3"/>
      <c r="Y18" s="3"/>
      <c r="Z18" s="3"/>
      <c r="AA18" s="3"/>
      <c r="AB18" s="3"/>
      <c r="AC18" s="3"/>
      <c r="AD18" s="3"/>
      <c r="AE18" s="3"/>
      <c r="AF18" s="3"/>
      <c r="AG18" s="3"/>
      <c r="AH18" s="3"/>
      <c r="AI18" s="3"/>
      <c r="AJ18" s="3"/>
      <c r="AK18" s="3"/>
    </row>
    <row r="19" spans="1:37" s="7" customFormat="1" ht="12.75" x14ac:dyDescent="0.2">
      <c r="A19" s="29"/>
      <c r="B19" s="59">
        <v>6</v>
      </c>
      <c r="C19" s="264"/>
      <c r="D19" s="264"/>
      <c r="E19" s="75"/>
      <c r="F19" s="62"/>
      <c r="G19" s="75"/>
      <c r="H19" s="263"/>
      <c r="I19" s="262"/>
      <c r="J19" s="63">
        <f t="shared" si="0"/>
        <v>0</v>
      </c>
      <c r="K19" s="262"/>
      <c r="L19" s="3"/>
      <c r="M19" s="3"/>
      <c r="N19" s="3"/>
      <c r="O19" s="3"/>
      <c r="P19" s="272">
        <f t="shared" si="1"/>
        <v>0</v>
      </c>
      <c r="Q19" s="15">
        <f t="shared" si="2"/>
        <v>0</v>
      </c>
      <c r="R19" s="3"/>
      <c r="S19" s="3"/>
      <c r="T19" s="3"/>
      <c r="U19" s="3"/>
      <c r="V19" s="3"/>
      <c r="W19" s="3"/>
      <c r="X19" s="3"/>
      <c r="Y19" s="3"/>
      <c r="Z19" s="3"/>
      <c r="AA19" s="3"/>
      <c r="AB19" s="3"/>
      <c r="AC19" s="3"/>
      <c r="AD19" s="3"/>
      <c r="AE19" s="3"/>
      <c r="AF19" s="3"/>
      <c r="AG19" s="3"/>
      <c r="AH19" s="3"/>
      <c r="AI19" s="3"/>
      <c r="AJ19" s="3"/>
      <c r="AK19" s="3"/>
    </row>
    <row r="20" spans="1:37" s="7" customFormat="1" ht="12.75" x14ac:dyDescent="0.2">
      <c r="A20" s="29"/>
      <c r="B20" s="59">
        <v>7</v>
      </c>
      <c r="C20" s="264"/>
      <c r="D20" s="264"/>
      <c r="E20" s="75"/>
      <c r="F20" s="62"/>
      <c r="G20" s="75"/>
      <c r="H20" s="263"/>
      <c r="I20" s="262"/>
      <c r="J20" s="63">
        <f t="shared" si="0"/>
        <v>0</v>
      </c>
      <c r="K20" s="262"/>
      <c r="L20" s="3"/>
      <c r="M20" s="3"/>
      <c r="N20" s="3"/>
      <c r="O20" s="3"/>
      <c r="P20" s="272">
        <f t="shared" si="1"/>
        <v>0</v>
      </c>
      <c r="Q20" s="15">
        <f t="shared" si="2"/>
        <v>0</v>
      </c>
      <c r="R20" s="3"/>
      <c r="S20" s="3"/>
      <c r="T20" s="3"/>
      <c r="U20" s="3"/>
      <c r="V20" s="3"/>
      <c r="W20" s="3"/>
      <c r="X20" s="3"/>
      <c r="Y20" s="3"/>
      <c r="Z20" s="3"/>
      <c r="AA20" s="3"/>
      <c r="AB20" s="3"/>
      <c r="AC20" s="3"/>
      <c r="AD20" s="3"/>
      <c r="AE20" s="3"/>
      <c r="AF20" s="3"/>
      <c r="AG20" s="3"/>
      <c r="AH20" s="3"/>
      <c r="AI20" s="3"/>
      <c r="AJ20" s="3"/>
      <c r="AK20" s="3"/>
    </row>
    <row r="21" spans="1:37" s="7" customFormat="1" ht="12.75" x14ac:dyDescent="0.2">
      <c r="A21" s="29"/>
      <c r="B21" s="59">
        <v>8</v>
      </c>
      <c r="C21" s="264"/>
      <c r="D21" s="264"/>
      <c r="E21" s="75"/>
      <c r="F21" s="62"/>
      <c r="G21" s="75"/>
      <c r="H21" s="263"/>
      <c r="I21" s="262"/>
      <c r="J21" s="63">
        <f t="shared" si="0"/>
        <v>0</v>
      </c>
      <c r="K21" s="262"/>
      <c r="L21" s="3"/>
      <c r="M21" s="3"/>
      <c r="N21" s="3"/>
      <c r="O21" s="3"/>
      <c r="P21" s="272">
        <f t="shared" si="1"/>
        <v>0</v>
      </c>
      <c r="Q21" s="15">
        <f t="shared" si="2"/>
        <v>0</v>
      </c>
      <c r="R21" s="3"/>
      <c r="S21" s="3"/>
      <c r="T21" s="3"/>
      <c r="U21" s="3"/>
      <c r="V21" s="3"/>
      <c r="W21" s="3"/>
      <c r="X21" s="3"/>
      <c r="Y21" s="3"/>
      <c r="Z21" s="3"/>
      <c r="AA21" s="3"/>
      <c r="AB21" s="3"/>
      <c r="AC21" s="3"/>
      <c r="AD21" s="3"/>
      <c r="AE21" s="3"/>
      <c r="AF21" s="3"/>
      <c r="AG21" s="3"/>
      <c r="AH21" s="3"/>
      <c r="AI21" s="3"/>
      <c r="AJ21" s="3"/>
      <c r="AK21" s="3"/>
    </row>
    <row r="22" spans="1:37" s="7" customFormat="1" ht="12.75" x14ac:dyDescent="0.2">
      <c r="A22" s="29"/>
      <c r="B22" s="59">
        <v>9</v>
      </c>
      <c r="C22" s="264"/>
      <c r="D22" s="264"/>
      <c r="E22" s="75"/>
      <c r="F22" s="62"/>
      <c r="G22" s="75"/>
      <c r="H22" s="263"/>
      <c r="I22" s="262"/>
      <c r="J22" s="63">
        <f t="shared" si="0"/>
        <v>0</v>
      </c>
      <c r="K22" s="262"/>
      <c r="L22" s="3"/>
      <c r="M22" s="3"/>
      <c r="N22" s="3"/>
      <c r="O22" s="3"/>
      <c r="P22" s="272">
        <f t="shared" si="1"/>
        <v>0</v>
      </c>
      <c r="Q22" s="15">
        <f t="shared" si="2"/>
        <v>0</v>
      </c>
      <c r="R22" s="3"/>
      <c r="S22" s="3"/>
      <c r="T22" s="3"/>
      <c r="U22" s="3"/>
      <c r="V22" s="3"/>
      <c r="W22" s="3"/>
      <c r="X22" s="3"/>
      <c r="Y22" s="3"/>
      <c r="Z22" s="3"/>
      <c r="AA22" s="3"/>
      <c r="AB22" s="3"/>
      <c r="AC22" s="3"/>
      <c r="AD22" s="3"/>
      <c r="AE22" s="3"/>
      <c r="AF22" s="3"/>
      <c r="AG22" s="3"/>
      <c r="AH22" s="3"/>
      <c r="AI22" s="3"/>
      <c r="AJ22" s="3"/>
      <c r="AK22" s="3"/>
    </row>
    <row r="23" spans="1:37" s="7" customFormat="1" ht="12.75" x14ac:dyDescent="0.2">
      <c r="A23" s="29"/>
      <c r="B23" s="59">
        <v>10</v>
      </c>
      <c r="C23" s="264"/>
      <c r="D23" s="264"/>
      <c r="E23" s="75"/>
      <c r="F23" s="62"/>
      <c r="G23" s="75"/>
      <c r="H23" s="263"/>
      <c r="I23" s="262"/>
      <c r="J23" s="63">
        <f t="shared" si="0"/>
        <v>0</v>
      </c>
      <c r="K23" s="262"/>
      <c r="L23" s="3"/>
      <c r="M23" s="3"/>
      <c r="N23" s="3"/>
      <c r="O23" s="3"/>
      <c r="P23" s="272">
        <f t="shared" si="1"/>
        <v>0</v>
      </c>
      <c r="Q23" s="15">
        <f t="shared" si="2"/>
        <v>0</v>
      </c>
      <c r="R23" s="3"/>
      <c r="S23" s="3"/>
      <c r="T23" s="3"/>
      <c r="U23" s="3"/>
      <c r="V23" s="3"/>
      <c r="W23" s="3"/>
      <c r="X23" s="3"/>
      <c r="Y23" s="3"/>
      <c r="Z23" s="3"/>
      <c r="AA23" s="3"/>
      <c r="AB23" s="3"/>
      <c r="AC23" s="3"/>
      <c r="AD23" s="3"/>
      <c r="AE23" s="3"/>
      <c r="AF23" s="3"/>
      <c r="AG23" s="3"/>
      <c r="AH23" s="3"/>
      <c r="AI23" s="3"/>
      <c r="AJ23" s="3"/>
      <c r="AK23" s="3"/>
    </row>
    <row r="24" spans="1:37" s="7" customFormat="1" ht="12.75" x14ac:dyDescent="0.2">
      <c r="A24" s="29"/>
      <c r="B24" s="59">
        <v>11</v>
      </c>
      <c r="C24" s="264"/>
      <c r="D24" s="264"/>
      <c r="E24" s="75"/>
      <c r="F24" s="62"/>
      <c r="G24" s="75"/>
      <c r="H24" s="263"/>
      <c r="I24" s="262"/>
      <c r="J24" s="63">
        <f t="shared" si="0"/>
        <v>0</v>
      </c>
      <c r="K24" s="262"/>
      <c r="L24" s="3"/>
      <c r="M24" s="3"/>
      <c r="N24" s="3"/>
      <c r="O24" s="3"/>
      <c r="P24" s="272">
        <f t="shared" si="1"/>
        <v>0</v>
      </c>
      <c r="Q24" s="15">
        <f t="shared" si="2"/>
        <v>0</v>
      </c>
      <c r="R24" s="3"/>
      <c r="S24" s="3"/>
      <c r="T24" s="3"/>
      <c r="U24" s="3"/>
      <c r="V24" s="3"/>
      <c r="W24" s="3"/>
      <c r="X24" s="3"/>
      <c r="Y24" s="3"/>
      <c r="Z24" s="3"/>
      <c r="AA24" s="3"/>
      <c r="AB24" s="3"/>
      <c r="AC24" s="3"/>
      <c r="AD24" s="3"/>
      <c r="AE24" s="3"/>
      <c r="AF24" s="3"/>
      <c r="AG24" s="3"/>
      <c r="AH24" s="3"/>
      <c r="AI24" s="3"/>
      <c r="AJ24" s="3"/>
      <c r="AK24" s="3"/>
    </row>
    <row r="25" spans="1:37" s="7" customFormat="1" ht="12.75" x14ac:dyDescent="0.2">
      <c r="A25" s="29"/>
      <c r="B25" s="59">
        <v>12</v>
      </c>
      <c r="C25" s="264"/>
      <c r="D25" s="264"/>
      <c r="E25" s="75"/>
      <c r="F25" s="62"/>
      <c r="G25" s="75"/>
      <c r="H25" s="263"/>
      <c r="I25" s="262"/>
      <c r="J25" s="63">
        <f t="shared" si="0"/>
        <v>0</v>
      </c>
      <c r="K25" s="262"/>
      <c r="L25" s="3"/>
      <c r="M25" s="3"/>
      <c r="N25" s="3"/>
      <c r="O25" s="3"/>
      <c r="P25" s="272">
        <f t="shared" si="1"/>
        <v>0</v>
      </c>
      <c r="Q25" s="15">
        <f t="shared" si="2"/>
        <v>0</v>
      </c>
      <c r="R25" s="3"/>
      <c r="S25" s="3"/>
      <c r="T25" s="3"/>
      <c r="U25" s="3"/>
      <c r="V25" s="3"/>
      <c r="W25" s="3"/>
      <c r="X25" s="3"/>
      <c r="Y25" s="3"/>
      <c r="Z25" s="3"/>
      <c r="AA25" s="3"/>
      <c r="AB25" s="3"/>
      <c r="AC25" s="3"/>
      <c r="AD25" s="3"/>
      <c r="AE25" s="3"/>
      <c r="AF25" s="3"/>
      <c r="AG25" s="3"/>
      <c r="AH25" s="3"/>
      <c r="AI25" s="3"/>
      <c r="AJ25" s="3"/>
      <c r="AK25" s="3"/>
    </row>
    <row r="26" spans="1:37" s="7" customFormat="1" ht="12.75" x14ac:dyDescent="0.2">
      <c r="A26" s="29"/>
      <c r="B26" s="59">
        <v>13</v>
      </c>
      <c r="C26" s="264"/>
      <c r="D26" s="264"/>
      <c r="E26" s="75"/>
      <c r="F26" s="62"/>
      <c r="G26" s="75"/>
      <c r="H26" s="263"/>
      <c r="I26" s="262"/>
      <c r="J26" s="63">
        <f t="shared" si="0"/>
        <v>0</v>
      </c>
      <c r="K26" s="262"/>
      <c r="L26" s="3"/>
      <c r="M26" s="3"/>
      <c r="N26" s="3"/>
      <c r="O26" s="3"/>
      <c r="P26" s="272">
        <f t="shared" si="1"/>
        <v>0</v>
      </c>
      <c r="Q26" s="15">
        <f t="shared" si="2"/>
        <v>0</v>
      </c>
      <c r="R26" s="3"/>
      <c r="S26" s="3"/>
      <c r="T26" s="3"/>
      <c r="U26" s="3"/>
      <c r="V26" s="3"/>
      <c r="W26" s="3"/>
      <c r="X26" s="3"/>
      <c r="Y26" s="3"/>
      <c r="Z26" s="3"/>
      <c r="AA26" s="3"/>
      <c r="AB26" s="3"/>
      <c r="AC26" s="3"/>
      <c r="AD26" s="3"/>
      <c r="AE26" s="3"/>
      <c r="AF26" s="3"/>
      <c r="AG26" s="3"/>
      <c r="AH26" s="3"/>
      <c r="AI26" s="3"/>
      <c r="AJ26" s="3"/>
      <c r="AK26" s="3"/>
    </row>
    <row r="27" spans="1:37" s="7" customFormat="1" ht="12.75" x14ac:dyDescent="0.2">
      <c r="A27" s="29"/>
      <c r="B27" s="59">
        <v>14</v>
      </c>
      <c r="C27" s="264"/>
      <c r="D27" s="264"/>
      <c r="E27" s="75"/>
      <c r="F27" s="62"/>
      <c r="G27" s="75"/>
      <c r="H27" s="263"/>
      <c r="I27" s="262"/>
      <c r="J27" s="63">
        <f t="shared" si="0"/>
        <v>0</v>
      </c>
      <c r="K27" s="262"/>
      <c r="L27" s="3"/>
      <c r="M27" s="3"/>
      <c r="N27" s="3"/>
      <c r="O27" s="3"/>
      <c r="P27" s="272">
        <f t="shared" si="1"/>
        <v>0</v>
      </c>
      <c r="Q27" s="15">
        <f t="shared" si="2"/>
        <v>0</v>
      </c>
      <c r="R27" s="3"/>
      <c r="S27" s="3"/>
      <c r="T27" s="3"/>
      <c r="U27" s="3"/>
      <c r="V27" s="3"/>
      <c r="W27" s="3"/>
      <c r="X27" s="3"/>
      <c r="Y27" s="3"/>
      <c r="Z27" s="3"/>
      <c r="AA27" s="3"/>
      <c r="AB27" s="3"/>
      <c r="AC27" s="3"/>
      <c r="AD27" s="3"/>
      <c r="AE27" s="3"/>
      <c r="AF27" s="3"/>
      <c r="AG27" s="3"/>
      <c r="AH27" s="3"/>
      <c r="AI27" s="3"/>
      <c r="AJ27" s="3"/>
      <c r="AK27" s="3"/>
    </row>
    <row r="28" spans="1:37" s="7" customFormat="1" ht="12.75" x14ac:dyDescent="0.2">
      <c r="A28" s="29"/>
      <c r="B28" s="59">
        <v>15</v>
      </c>
      <c r="C28" s="264"/>
      <c r="D28" s="264"/>
      <c r="E28" s="75"/>
      <c r="F28" s="62"/>
      <c r="G28" s="75"/>
      <c r="H28" s="263"/>
      <c r="I28" s="262"/>
      <c r="J28" s="63">
        <f t="shared" si="0"/>
        <v>0</v>
      </c>
      <c r="K28" s="262"/>
      <c r="L28" s="3"/>
      <c r="M28" s="3"/>
      <c r="N28" s="3"/>
      <c r="O28" s="3"/>
      <c r="P28" s="272">
        <f t="shared" si="1"/>
        <v>0</v>
      </c>
      <c r="Q28" s="15">
        <f t="shared" si="2"/>
        <v>0</v>
      </c>
      <c r="R28" s="3"/>
      <c r="S28" s="3"/>
      <c r="T28" s="3"/>
      <c r="U28" s="3"/>
      <c r="V28" s="3"/>
      <c r="W28" s="3"/>
      <c r="X28" s="3"/>
      <c r="Y28" s="3"/>
      <c r="Z28" s="3"/>
      <c r="AA28" s="3"/>
      <c r="AB28" s="3"/>
      <c r="AC28" s="3"/>
      <c r="AD28" s="3"/>
      <c r="AE28" s="3"/>
      <c r="AF28" s="3"/>
      <c r="AG28" s="3"/>
      <c r="AH28" s="3"/>
      <c r="AI28" s="3"/>
      <c r="AJ28" s="3"/>
      <c r="AK28" s="3"/>
    </row>
    <row r="29" spans="1:37" s="7" customFormat="1" ht="12.75" x14ac:dyDescent="0.2">
      <c r="A29" s="29"/>
      <c r="B29" s="59">
        <v>16</v>
      </c>
      <c r="C29" s="264"/>
      <c r="D29" s="264"/>
      <c r="E29" s="75"/>
      <c r="F29" s="62"/>
      <c r="G29" s="75"/>
      <c r="H29" s="263"/>
      <c r="I29" s="262"/>
      <c r="J29" s="63">
        <f t="shared" si="0"/>
        <v>0</v>
      </c>
      <c r="K29" s="262"/>
      <c r="L29" s="3"/>
      <c r="M29" s="3"/>
      <c r="N29" s="3"/>
      <c r="O29" s="3"/>
      <c r="P29" s="272">
        <f t="shared" si="1"/>
        <v>0</v>
      </c>
      <c r="Q29" s="15">
        <f t="shared" si="2"/>
        <v>0</v>
      </c>
      <c r="R29" s="3"/>
      <c r="S29" s="3"/>
      <c r="T29" s="3"/>
      <c r="U29" s="3"/>
      <c r="V29" s="3"/>
      <c r="W29" s="3"/>
      <c r="X29" s="3"/>
      <c r="Y29" s="3"/>
      <c r="Z29" s="3"/>
      <c r="AA29" s="3"/>
      <c r="AB29" s="3"/>
      <c r="AC29" s="3"/>
      <c r="AD29" s="3"/>
      <c r="AE29" s="3"/>
      <c r="AF29" s="3"/>
      <c r="AG29" s="3"/>
      <c r="AH29" s="3"/>
      <c r="AI29" s="3"/>
      <c r="AJ29" s="3"/>
      <c r="AK29" s="3"/>
    </row>
    <row r="30" spans="1:37" s="7" customFormat="1" ht="12.75" x14ac:dyDescent="0.2">
      <c r="A30" s="29"/>
      <c r="B30" s="59">
        <v>17</v>
      </c>
      <c r="C30" s="264"/>
      <c r="D30" s="264"/>
      <c r="E30" s="75"/>
      <c r="F30" s="62"/>
      <c r="G30" s="75"/>
      <c r="H30" s="263"/>
      <c r="I30" s="262"/>
      <c r="J30" s="63">
        <f t="shared" si="0"/>
        <v>0</v>
      </c>
      <c r="K30" s="262"/>
      <c r="L30" s="3"/>
      <c r="M30" s="3"/>
      <c r="N30" s="3"/>
      <c r="O30" s="3"/>
      <c r="P30" s="272">
        <f t="shared" si="1"/>
        <v>0</v>
      </c>
      <c r="Q30" s="15">
        <f t="shared" si="2"/>
        <v>0</v>
      </c>
      <c r="R30" s="3"/>
      <c r="S30" s="3"/>
      <c r="T30" s="3"/>
      <c r="U30" s="3"/>
      <c r="V30" s="3"/>
      <c r="W30" s="3"/>
      <c r="X30" s="3"/>
      <c r="Y30" s="3"/>
      <c r="Z30" s="3"/>
      <c r="AA30" s="3"/>
      <c r="AB30" s="3"/>
      <c r="AC30" s="3"/>
      <c r="AD30" s="3"/>
      <c r="AE30" s="3"/>
      <c r="AF30" s="3"/>
      <c r="AG30" s="3"/>
      <c r="AH30" s="3"/>
      <c r="AI30" s="3"/>
      <c r="AJ30" s="3"/>
      <c r="AK30" s="3"/>
    </row>
    <row r="31" spans="1:37" s="7" customFormat="1" ht="12.75" x14ac:dyDescent="0.2">
      <c r="A31" s="29"/>
      <c r="B31" s="59">
        <v>18</v>
      </c>
      <c r="C31" s="264"/>
      <c r="D31" s="264"/>
      <c r="E31" s="75"/>
      <c r="F31" s="62"/>
      <c r="G31" s="75"/>
      <c r="H31" s="263"/>
      <c r="I31" s="262"/>
      <c r="J31" s="63">
        <f t="shared" si="0"/>
        <v>0</v>
      </c>
      <c r="K31" s="262"/>
      <c r="L31" s="3"/>
      <c r="M31" s="3"/>
      <c r="N31" s="3"/>
      <c r="O31" s="3"/>
      <c r="P31" s="272">
        <f t="shared" si="1"/>
        <v>0</v>
      </c>
      <c r="Q31" s="15">
        <f t="shared" si="2"/>
        <v>0</v>
      </c>
      <c r="R31" s="3"/>
      <c r="S31" s="3"/>
      <c r="T31" s="3"/>
      <c r="U31" s="3"/>
      <c r="V31" s="3"/>
      <c r="W31" s="3"/>
      <c r="X31" s="3"/>
      <c r="Y31" s="3"/>
      <c r="Z31" s="3"/>
      <c r="AA31" s="3"/>
      <c r="AB31" s="3"/>
      <c r="AC31" s="3"/>
      <c r="AD31" s="3"/>
      <c r="AE31" s="3"/>
      <c r="AF31" s="3"/>
      <c r="AG31" s="3"/>
      <c r="AH31" s="3"/>
      <c r="AI31" s="3"/>
      <c r="AJ31" s="3"/>
      <c r="AK31" s="3"/>
    </row>
    <row r="32" spans="1:37" s="7" customFormat="1" ht="12.75" x14ac:dyDescent="0.2">
      <c r="A32" s="29"/>
      <c r="B32" s="59">
        <v>19</v>
      </c>
      <c r="C32" s="264"/>
      <c r="D32" s="264"/>
      <c r="E32" s="75"/>
      <c r="F32" s="62"/>
      <c r="G32" s="75"/>
      <c r="H32" s="263"/>
      <c r="I32" s="262"/>
      <c r="J32" s="63">
        <f t="shared" si="0"/>
        <v>0</v>
      </c>
      <c r="K32" s="262"/>
      <c r="L32" s="3"/>
      <c r="M32" s="3"/>
      <c r="N32" s="3"/>
      <c r="O32" s="3"/>
      <c r="P32" s="272">
        <f t="shared" si="1"/>
        <v>0</v>
      </c>
      <c r="Q32" s="15">
        <f t="shared" si="2"/>
        <v>0</v>
      </c>
      <c r="R32" s="3"/>
      <c r="S32" s="3"/>
      <c r="T32" s="3"/>
      <c r="U32" s="3"/>
      <c r="V32" s="3"/>
      <c r="W32" s="3"/>
      <c r="X32" s="3"/>
      <c r="Y32" s="3"/>
      <c r="Z32" s="3"/>
      <c r="AA32" s="3"/>
      <c r="AB32" s="3"/>
      <c r="AC32" s="3"/>
      <c r="AD32" s="3"/>
      <c r="AE32" s="3"/>
      <c r="AF32" s="3"/>
      <c r="AG32" s="3"/>
      <c r="AH32" s="3"/>
      <c r="AI32" s="3"/>
      <c r="AJ32" s="3"/>
      <c r="AK32" s="3"/>
    </row>
    <row r="33" spans="1:37" s="7" customFormat="1" ht="12.75" x14ac:dyDescent="0.2">
      <c r="A33" s="29"/>
      <c r="B33" s="59">
        <v>20</v>
      </c>
      <c r="C33" s="264"/>
      <c r="D33" s="264"/>
      <c r="E33" s="75"/>
      <c r="F33" s="62"/>
      <c r="G33" s="75"/>
      <c r="H33" s="263"/>
      <c r="I33" s="262"/>
      <c r="J33" s="63">
        <f t="shared" si="0"/>
        <v>0</v>
      </c>
      <c r="K33" s="262"/>
      <c r="L33" s="3"/>
      <c r="M33" s="3"/>
      <c r="N33" s="3"/>
      <c r="O33" s="3"/>
      <c r="P33" s="272">
        <f t="shared" si="1"/>
        <v>0</v>
      </c>
      <c r="Q33" s="15">
        <f t="shared" si="2"/>
        <v>0</v>
      </c>
      <c r="R33" s="3"/>
      <c r="S33" s="3"/>
      <c r="T33" s="3"/>
      <c r="U33" s="3"/>
      <c r="V33" s="3"/>
      <c r="W33" s="3"/>
      <c r="X33" s="3"/>
      <c r="Y33" s="3"/>
      <c r="Z33" s="3"/>
      <c r="AA33" s="3"/>
      <c r="AB33" s="3"/>
      <c r="AC33" s="3"/>
      <c r="AD33" s="3"/>
      <c r="AE33" s="3"/>
      <c r="AF33" s="3"/>
      <c r="AG33" s="3"/>
      <c r="AH33" s="3"/>
      <c r="AI33" s="3"/>
      <c r="AJ33" s="3"/>
      <c r="AK33" s="3"/>
    </row>
    <row r="34" spans="1:37" s="7" customFormat="1" ht="12.75" x14ac:dyDescent="0.2">
      <c r="A34" s="29"/>
      <c r="B34" s="59">
        <v>21</v>
      </c>
      <c r="C34" s="264"/>
      <c r="D34" s="264"/>
      <c r="E34" s="75"/>
      <c r="F34" s="62"/>
      <c r="G34" s="75"/>
      <c r="H34" s="263"/>
      <c r="I34" s="262"/>
      <c r="J34" s="63">
        <f t="shared" si="0"/>
        <v>0</v>
      </c>
      <c r="K34" s="262"/>
      <c r="L34" s="3"/>
      <c r="M34" s="3"/>
      <c r="N34" s="3"/>
      <c r="O34" s="3"/>
      <c r="P34" s="272">
        <f t="shared" si="1"/>
        <v>0</v>
      </c>
      <c r="Q34" s="15">
        <f t="shared" si="2"/>
        <v>0</v>
      </c>
      <c r="R34" s="3"/>
      <c r="S34" s="3"/>
      <c r="T34" s="3"/>
      <c r="U34" s="3"/>
      <c r="V34" s="3"/>
      <c r="W34" s="3"/>
      <c r="X34" s="3"/>
      <c r="Y34" s="3"/>
      <c r="Z34" s="3"/>
      <c r="AA34" s="3"/>
      <c r="AB34" s="3"/>
      <c r="AC34" s="3"/>
      <c r="AD34" s="3"/>
      <c r="AE34" s="3"/>
      <c r="AF34" s="3"/>
      <c r="AG34" s="3"/>
      <c r="AH34" s="3"/>
      <c r="AI34" s="3"/>
      <c r="AJ34" s="3"/>
      <c r="AK34" s="3"/>
    </row>
    <row r="35" spans="1:37" s="7" customFormat="1" ht="12.75" x14ac:dyDescent="0.2">
      <c r="A35" s="29"/>
      <c r="B35" s="59">
        <v>22</v>
      </c>
      <c r="C35" s="264"/>
      <c r="D35" s="264"/>
      <c r="E35" s="75"/>
      <c r="F35" s="62"/>
      <c r="G35" s="75"/>
      <c r="H35" s="263"/>
      <c r="I35" s="262"/>
      <c r="J35" s="63">
        <f t="shared" si="0"/>
        <v>0</v>
      </c>
      <c r="K35" s="262"/>
      <c r="L35" s="3"/>
      <c r="M35" s="3"/>
      <c r="N35" s="3"/>
      <c r="O35" s="3"/>
      <c r="P35" s="272">
        <f t="shared" si="1"/>
        <v>0</v>
      </c>
      <c r="Q35" s="15">
        <f t="shared" si="2"/>
        <v>0</v>
      </c>
      <c r="R35" s="3"/>
      <c r="S35" s="3"/>
      <c r="T35" s="3"/>
      <c r="U35" s="3"/>
      <c r="V35" s="3"/>
      <c r="W35" s="3"/>
      <c r="X35" s="3"/>
      <c r="Y35" s="3"/>
      <c r="Z35" s="3"/>
      <c r="AA35" s="3"/>
      <c r="AB35" s="3"/>
      <c r="AC35" s="3"/>
      <c r="AD35" s="3"/>
      <c r="AE35" s="3"/>
      <c r="AF35" s="3"/>
      <c r="AG35" s="3"/>
      <c r="AH35" s="3"/>
      <c r="AI35" s="3"/>
      <c r="AJ35" s="3"/>
      <c r="AK35" s="3"/>
    </row>
    <row r="36" spans="1:37" s="7" customFormat="1" ht="12.75" x14ac:dyDescent="0.2">
      <c r="A36" s="29"/>
      <c r="B36" s="59">
        <v>23</v>
      </c>
      <c r="C36" s="264"/>
      <c r="D36" s="264"/>
      <c r="E36" s="75"/>
      <c r="F36" s="62"/>
      <c r="G36" s="75"/>
      <c r="H36" s="263"/>
      <c r="I36" s="262"/>
      <c r="J36" s="63">
        <f t="shared" si="0"/>
        <v>0</v>
      </c>
      <c r="K36" s="262"/>
      <c r="L36" s="3"/>
      <c r="M36" s="3"/>
      <c r="N36" s="3"/>
      <c r="O36" s="3"/>
      <c r="P36" s="272">
        <f t="shared" si="1"/>
        <v>0</v>
      </c>
      <c r="Q36" s="15">
        <f t="shared" si="2"/>
        <v>0</v>
      </c>
      <c r="R36" s="3"/>
      <c r="S36" s="3"/>
      <c r="T36" s="3"/>
      <c r="U36" s="3"/>
      <c r="V36" s="3"/>
      <c r="W36" s="3"/>
      <c r="X36" s="3"/>
      <c r="Y36" s="3"/>
      <c r="Z36" s="3"/>
      <c r="AA36" s="3"/>
      <c r="AB36" s="3"/>
      <c r="AC36" s="3"/>
      <c r="AD36" s="3"/>
      <c r="AE36" s="3"/>
      <c r="AF36" s="3"/>
      <c r="AG36" s="3"/>
      <c r="AH36" s="3"/>
      <c r="AI36" s="3"/>
      <c r="AJ36" s="3"/>
      <c r="AK36" s="3"/>
    </row>
    <row r="37" spans="1:37" s="7" customFormat="1" ht="12.75" x14ac:dyDescent="0.2">
      <c r="A37" s="29"/>
      <c r="B37" s="59">
        <v>24</v>
      </c>
      <c r="C37" s="264"/>
      <c r="D37" s="264"/>
      <c r="E37" s="75"/>
      <c r="F37" s="62"/>
      <c r="G37" s="75"/>
      <c r="H37" s="263"/>
      <c r="I37" s="262"/>
      <c r="J37" s="63">
        <f t="shared" si="0"/>
        <v>0</v>
      </c>
      <c r="K37" s="262"/>
      <c r="L37" s="3"/>
      <c r="M37" s="3"/>
      <c r="N37" s="3"/>
      <c r="O37" s="3"/>
      <c r="P37" s="272">
        <f t="shared" si="1"/>
        <v>0</v>
      </c>
      <c r="Q37" s="15">
        <f t="shared" si="2"/>
        <v>0</v>
      </c>
      <c r="R37" s="3"/>
      <c r="S37" s="3"/>
      <c r="T37" s="3"/>
      <c r="U37" s="3"/>
      <c r="V37" s="3"/>
      <c r="W37" s="3"/>
      <c r="X37" s="3"/>
      <c r="Y37" s="3"/>
      <c r="Z37" s="3"/>
      <c r="AA37" s="3"/>
      <c r="AB37" s="3"/>
      <c r="AC37" s="3"/>
      <c r="AD37" s="3"/>
      <c r="AE37" s="3"/>
      <c r="AF37" s="3"/>
      <c r="AG37" s="3"/>
      <c r="AH37" s="3"/>
      <c r="AI37" s="3"/>
      <c r="AJ37" s="3"/>
      <c r="AK37" s="3"/>
    </row>
    <row r="38" spans="1:37" s="7" customFormat="1" ht="12.75" x14ac:dyDescent="0.2">
      <c r="A38" s="29"/>
      <c r="B38" s="59">
        <v>25</v>
      </c>
      <c r="C38" s="264"/>
      <c r="D38" s="264"/>
      <c r="E38" s="75"/>
      <c r="F38" s="62"/>
      <c r="G38" s="75"/>
      <c r="H38" s="263"/>
      <c r="I38" s="262"/>
      <c r="J38" s="63">
        <f t="shared" si="0"/>
        <v>0</v>
      </c>
      <c r="K38" s="262"/>
      <c r="L38" s="3"/>
      <c r="M38" s="3"/>
      <c r="N38" s="3"/>
      <c r="O38" s="3"/>
      <c r="P38" s="272">
        <f t="shared" si="1"/>
        <v>0</v>
      </c>
      <c r="Q38" s="15">
        <f t="shared" si="2"/>
        <v>0</v>
      </c>
      <c r="R38" s="3"/>
      <c r="S38" s="3"/>
      <c r="T38" s="3"/>
      <c r="U38" s="3"/>
      <c r="V38" s="3"/>
      <c r="W38" s="3"/>
      <c r="X38" s="3"/>
      <c r="Y38" s="3"/>
      <c r="Z38" s="3"/>
      <c r="AA38" s="3"/>
      <c r="AB38" s="3"/>
      <c r="AC38" s="3"/>
      <c r="AD38" s="3"/>
      <c r="AE38" s="3"/>
      <c r="AF38" s="3"/>
      <c r="AG38" s="3"/>
      <c r="AH38" s="3"/>
      <c r="AI38" s="3"/>
      <c r="AJ38" s="3"/>
      <c r="AK38" s="3"/>
    </row>
    <row r="39" spans="1:37" s="7" customFormat="1" ht="12.75" x14ac:dyDescent="0.2">
      <c r="A39" s="29"/>
      <c r="B39" s="59">
        <v>26</v>
      </c>
      <c r="C39" s="264"/>
      <c r="D39" s="264"/>
      <c r="E39" s="75"/>
      <c r="F39" s="62"/>
      <c r="G39" s="75"/>
      <c r="H39" s="263"/>
      <c r="I39" s="262"/>
      <c r="J39" s="63">
        <f t="shared" si="0"/>
        <v>0</v>
      </c>
      <c r="K39" s="262"/>
      <c r="L39" s="3"/>
      <c r="M39" s="3"/>
      <c r="N39" s="3"/>
      <c r="O39" s="3"/>
      <c r="P39" s="272">
        <f t="shared" si="1"/>
        <v>0</v>
      </c>
      <c r="Q39" s="15">
        <f t="shared" si="2"/>
        <v>0</v>
      </c>
      <c r="R39" s="3"/>
      <c r="S39" s="3"/>
      <c r="T39" s="3"/>
      <c r="U39" s="3"/>
      <c r="V39" s="3"/>
      <c r="W39" s="3"/>
      <c r="X39" s="3"/>
      <c r="Y39" s="3"/>
      <c r="Z39" s="3"/>
      <c r="AA39" s="3"/>
      <c r="AB39" s="3"/>
      <c r="AC39" s="3"/>
      <c r="AD39" s="3"/>
      <c r="AE39" s="3"/>
      <c r="AF39" s="3"/>
      <c r="AG39" s="3"/>
      <c r="AH39" s="3"/>
      <c r="AI39" s="3"/>
      <c r="AJ39" s="3"/>
      <c r="AK39" s="3"/>
    </row>
    <row r="40" spans="1:37" s="7" customFormat="1" ht="12.75" x14ac:dyDescent="0.2">
      <c r="A40" s="29"/>
      <c r="B40" s="59">
        <v>27</v>
      </c>
      <c r="C40" s="264"/>
      <c r="D40" s="264"/>
      <c r="E40" s="75"/>
      <c r="F40" s="62"/>
      <c r="G40" s="75"/>
      <c r="H40" s="263"/>
      <c r="I40" s="262"/>
      <c r="J40" s="63">
        <f t="shared" si="0"/>
        <v>0</v>
      </c>
      <c r="K40" s="262"/>
      <c r="L40" s="3"/>
      <c r="M40" s="3"/>
      <c r="N40" s="3"/>
      <c r="O40" s="3"/>
      <c r="P40" s="272">
        <f t="shared" si="1"/>
        <v>0</v>
      </c>
      <c r="Q40" s="15">
        <f t="shared" si="2"/>
        <v>0</v>
      </c>
      <c r="R40" s="3"/>
      <c r="S40" s="3"/>
      <c r="T40" s="3"/>
      <c r="U40" s="3"/>
      <c r="V40" s="3"/>
      <c r="W40" s="3"/>
      <c r="X40" s="3"/>
      <c r="Y40" s="3"/>
      <c r="Z40" s="3"/>
      <c r="AA40" s="3"/>
      <c r="AB40" s="3"/>
      <c r="AC40" s="3"/>
      <c r="AD40" s="3"/>
      <c r="AE40" s="3"/>
      <c r="AF40" s="3"/>
      <c r="AG40" s="3"/>
      <c r="AH40" s="3"/>
      <c r="AI40" s="3"/>
      <c r="AJ40" s="3"/>
      <c r="AK40" s="3"/>
    </row>
    <row r="41" spans="1:37" s="7" customFormat="1" ht="12.75" x14ac:dyDescent="0.2">
      <c r="A41" s="29"/>
      <c r="B41" s="59">
        <v>28</v>
      </c>
      <c r="C41" s="264"/>
      <c r="D41" s="264"/>
      <c r="E41" s="75"/>
      <c r="F41" s="62"/>
      <c r="G41" s="75"/>
      <c r="H41" s="263"/>
      <c r="I41" s="262"/>
      <c r="J41" s="63">
        <f t="shared" si="0"/>
        <v>0</v>
      </c>
      <c r="K41" s="262"/>
      <c r="L41" s="3"/>
      <c r="M41" s="3"/>
      <c r="N41" s="3"/>
      <c r="O41" s="3"/>
      <c r="P41" s="272">
        <f t="shared" si="1"/>
        <v>0</v>
      </c>
      <c r="Q41" s="15">
        <f t="shared" si="2"/>
        <v>0</v>
      </c>
      <c r="R41" s="3"/>
      <c r="S41" s="3"/>
      <c r="T41" s="3"/>
      <c r="U41" s="3"/>
      <c r="V41" s="3"/>
      <c r="W41" s="3"/>
      <c r="X41" s="3"/>
      <c r="Y41" s="3"/>
      <c r="Z41" s="3"/>
      <c r="AA41" s="3"/>
      <c r="AB41" s="3"/>
      <c r="AC41" s="3"/>
      <c r="AD41" s="3"/>
      <c r="AE41" s="3"/>
      <c r="AF41" s="3"/>
      <c r="AG41" s="3"/>
      <c r="AH41" s="3"/>
      <c r="AI41" s="3"/>
      <c r="AJ41" s="3"/>
      <c r="AK41" s="3"/>
    </row>
    <row r="42" spans="1:37" s="7" customFormat="1" ht="12.75" x14ac:dyDescent="0.2">
      <c r="A42" s="29"/>
      <c r="B42" s="59">
        <v>29</v>
      </c>
      <c r="C42" s="264"/>
      <c r="D42" s="264"/>
      <c r="E42" s="75"/>
      <c r="F42" s="62"/>
      <c r="G42" s="75"/>
      <c r="H42" s="263"/>
      <c r="I42" s="262"/>
      <c r="J42" s="63">
        <f t="shared" si="0"/>
        <v>0</v>
      </c>
      <c r="K42" s="262"/>
      <c r="L42" s="3"/>
      <c r="M42" s="3"/>
      <c r="N42" s="3"/>
      <c r="O42" s="3"/>
      <c r="P42" s="272">
        <f t="shared" si="1"/>
        <v>0</v>
      </c>
      <c r="Q42" s="15">
        <f t="shared" si="2"/>
        <v>0</v>
      </c>
      <c r="R42" s="3"/>
      <c r="S42" s="3"/>
      <c r="T42" s="3"/>
      <c r="U42" s="3"/>
      <c r="V42" s="3"/>
      <c r="W42" s="3"/>
      <c r="X42" s="3"/>
      <c r="Y42" s="3"/>
      <c r="Z42" s="3"/>
      <c r="AA42" s="3"/>
      <c r="AB42" s="3"/>
      <c r="AC42" s="3"/>
      <c r="AD42" s="3"/>
      <c r="AE42" s="3"/>
      <c r="AF42" s="3"/>
      <c r="AG42" s="3"/>
      <c r="AH42" s="3"/>
      <c r="AI42" s="3"/>
      <c r="AJ42" s="3"/>
      <c r="AK42" s="3"/>
    </row>
    <row r="43" spans="1:37" s="7" customFormat="1" ht="12.75" x14ac:dyDescent="0.2">
      <c r="A43" s="29"/>
      <c r="B43" s="59">
        <v>30</v>
      </c>
      <c r="C43" s="264"/>
      <c r="D43" s="264"/>
      <c r="E43" s="75"/>
      <c r="F43" s="62"/>
      <c r="G43" s="75"/>
      <c r="H43" s="263"/>
      <c r="I43" s="262"/>
      <c r="J43" s="63">
        <f t="shared" si="0"/>
        <v>0</v>
      </c>
      <c r="K43" s="262"/>
      <c r="L43" s="3"/>
      <c r="M43" s="3"/>
      <c r="N43" s="3"/>
      <c r="O43" s="3"/>
      <c r="P43" s="272">
        <f t="shared" si="1"/>
        <v>0</v>
      </c>
      <c r="Q43" s="15">
        <f t="shared" si="2"/>
        <v>0</v>
      </c>
      <c r="R43" s="3"/>
      <c r="S43" s="3"/>
      <c r="T43" s="3"/>
      <c r="U43" s="3"/>
      <c r="V43" s="3"/>
      <c r="W43" s="3"/>
      <c r="X43" s="3"/>
      <c r="Y43" s="3"/>
      <c r="Z43" s="3"/>
      <c r="AA43" s="3"/>
      <c r="AB43" s="3"/>
      <c r="AC43" s="3"/>
      <c r="AD43" s="3"/>
      <c r="AE43" s="3"/>
      <c r="AF43" s="3"/>
      <c r="AG43" s="3"/>
      <c r="AH43" s="3"/>
      <c r="AI43" s="3"/>
      <c r="AJ43" s="3"/>
      <c r="AK43" s="3"/>
    </row>
    <row r="44" spans="1:37" s="7" customFormat="1" ht="12.75" x14ac:dyDescent="0.2">
      <c r="A44" s="29"/>
      <c r="B44" s="59">
        <v>31</v>
      </c>
      <c r="C44" s="264"/>
      <c r="D44" s="264"/>
      <c r="E44" s="75"/>
      <c r="F44" s="62"/>
      <c r="G44" s="75"/>
      <c r="H44" s="263"/>
      <c r="I44" s="262"/>
      <c r="J44" s="63">
        <f t="shared" si="0"/>
        <v>0</v>
      </c>
      <c r="K44" s="262"/>
      <c r="L44" s="3"/>
      <c r="M44" s="3"/>
      <c r="N44" s="3"/>
      <c r="O44" s="3"/>
      <c r="P44" s="272">
        <f t="shared" si="1"/>
        <v>0</v>
      </c>
      <c r="Q44" s="15">
        <f t="shared" si="2"/>
        <v>0</v>
      </c>
      <c r="R44" s="3"/>
      <c r="S44" s="3"/>
      <c r="T44" s="3"/>
      <c r="U44" s="3"/>
      <c r="V44" s="3"/>
      <c r="W44" s="3"/>
      <c r="X44" s="3"/>
      <c r="Y44" s="3"/>
      <c r="Z44" s="3"/>
      <c r="AA44" s="3"/>
      <c r="AB44" s="3"/>
      <c r="AC44" s="3"/>
      <c r="AD44" s="3"/>
      <c r="AE44" s="3"/>
      <c r="AF44" s="3"/>
      <c r="AG44" s="3"/>
      <c r="AH44" s="3"/>
      <c r="AI44" s="3"/>
      <c r="AJ44" s="3"/>
      <c r="AK44" s="3"/>
    </row>
    <row r="45" spans="1:37" s="7" customFormat="1" ht="12.75" x14ac:dyDescent="0.2">
      <c r="A45" s="29"/>
      <c r="B45" s="59">
        <v>32</v>
      </c>
      <c r="C45" s="264"/>
      <c r="D45" s="264"/>
      <c r="E45" s="75"/>
      <c r="F45" s="62"/>
      <c r="G45" s="75"/>
      <c r="H45" s="263"/>
      <c r="I45" s="262"/>
      <c r="J45" s="63">
        <f t="shared" si="0"/>
        <v>0</v>
      </c>
      <c r="K45" s="262"/>
      <c r="L45" s="3"/>
      <c r="M45" s="3"/>
      <c r="N45" s="3"/>
      <c r="O45" s="3"/>
      <c r="P45" s="272">
        <f t="shared" si="1"/>
        <v>0</v>
      </c>
      <c r="Q45" s="15">
        <f t="shared" si="2"/>
        <v>0</v>
      </c>
      <c r="R45" s="3"/>
      <c r="S45" s="3"/>
      <c r="T45" s="3"/>
      <c r="U45" s="3"/>
      <c r="V45" s="3"/>
      <c r="W45" s="3"/>
      <c r="X45" s="3"/>
      <c r="Y45" s="3"/>
      <c r="Z45" s="3"/>
      <c r="AA45" s="3"/>
      <c r="AB45" s="3"/>
      <c r="AC45" s="3"/>
      <c r="AD45" s="3"/>
      <c r="AE45" s="3"/>
      <c r="AF45" s="3"/>
      <c r="AG45" s="3"/>
      <c r="AH45" s="3"/>
      <c r="AI45" s="3"/>
      <c r="AJ45" s="3"/>
      <c r="AK45" s="3"/>
    </row>
    <row r="46" spans="1:37" s="7" customFormat="1" ht="12.75" x14ac:dyDescent="0.2">
      <c r="A46" s="29"/>
      <c r="B46" s="59">
        <v>33</v>
      </c>
      <c r="C46" s="264"/>
      <c r="D46" s="264"/>
      <c r="E46" s="75"/>
      <c r="F46" s="62"/>
      <c r="G46" s="75"/>
      <c r="H46" s="263"/>
      <c r="I46" s="262"/>
      <c r="J46" s="63">
        <f t="shared" si="0"/>
        <v>0</v>
      </c>
      <c r="K46" s="262"/>
      <c r="L46" s="3"/>
      <c r="M46" s="3"/>
      <c r="N46" s="3"/>
      <c r="O46" s="3"/>
      <c r="P46" s="272">
        <f t="shared" si="1"/>
        <v>0</v>
      </c>
      <c r="Q46" s="15">
        <f t="shared" si="2"/>
        <v>0</v>
      </c>
      <c r="R46" s="3"/>
      <c r="S46" s="3"/>
      <c r="T46" s="3"/>
      <c r="U46" s="3"/>
      <c r="V46" s="3"/>
      <c r="W46" s="3"/>
      <c r="X46" s="3"/>
      <c r="Y46" s="3"/>
      <c r="Z46" s="3"/>
      <c r="AA46" s="3"/>
      <c r="AB46" s="3"/>
      <c r="AC46" s="3"/>
      <c r="AD46" s="3"/>
      <c r="AE46" s="3"/>
      <c r="AF46" s="3"/>
      <c r="AG46" s="3"/>
      <c r="AH46" s="3"/>
      <c r="AI46" s="3"/>
      <c r="AJ46" s="3"/>
      <c r="AK46" s="3"/>
    </row>
    <row r="47" spans="1:37" s="7" customFormat="1" ht="12.75" x14ac:dyDescent="0.2">
      <c r="A47" s="29"/>
      <c r="B47" s="59">
        <v>34</v>
      </c>
      <c r="C47" s="264"/>
      <c r="D47" s="264"/>
      <c r="E47" s="75"/>
      <c r="F47" s="62"/>
      <c r="G47" s="75"/>
      <c r="H47" s="263"/>
      <c r="I47" s="262"/>
      <c r="J47" s="63">
        <f t="shared" si="0"/>
        <v>0</v>
      </c>
      <c r="K47" s="262"/>
      <c r="L47" s="3"/>
      <c r="M47" s="3"/>
      <c r="N47" s="3"/>
      <c r="O47" s="3"/>
      <c r="P47" s="272">
        <f t="shared" si="1"/>
        <v>0</v>
      </c>
      <c r="Q47" s="15">
        <f t="shared" si="2"/>
        <v>0</v>
      </c>
      <c r="R47" s="3"/>
      <c r="S47" s="3"/>
      <c r="T47" s="3"/>
      <c r="U47" s="3"/>
      <c r="V47" s="3"/>
      <c r="W47" s="3"/>
      <c r="X47" s="3"/>
      <c r="Y47" s="3"/>
      <c r="Z47" s="3"/>
      <c r="AA47" s="3"/>
      <c r="AB47" s="3"/>
      <c r="AC47" s="3"/>
      <c r="AD47" s="3"/>
      <c r="AE47" s="3"/>
      <c r="AF47" s="3"/>
      <c r="AG47" s="3"/>
      <c r="AH47" s="3"/>
      <c r="AI47" s="3"/>
      <c r="AJ47" s="3"/>
      <c r="AK47" s="3"/>
    </row>
    <row r="48" spans="1:37" s="7" customFormat="1" ht="12.75" x14ac:dyDescent="0.2">
      <c r="A48" s="29"/>
      <c r="B48" s="59">
        <v>35</v>
      </c>
      <c r="C48" s="264"/>
      <c r="D48" s="264"/>
      <c r="E48" s="75"/>
      <c r="F48" s="62"/>
      <c r="G48" s="75"/>
      <c r="H48" s="263"/>
      <c r="I48" s="262"/>
      <c r="J48" s="63">
        <f t="shared" si="0"/>
        <v>0</v>
      </c>
      <c r="K48" s="262"/>
      <c r="L48" s="3"/>
      <c r="M48" s="3"/>
      <c r="N48" s="3"/>
      <c r="O48" s="3"/>
      <c r="P48" s="272">
        <f t="shared" si="1"/>
        <v>0</v>
      </c>
      <c r="Q48" s="15">
        <f t="shared" si="2"/>
        <v>0</v>
      </c>
      <c r="R48" s="3"/>
      <c r="S48" s="3"/>
      <c r="T48" s="3"/>
      <c r="U48" s="3"/>
      <c r="V48" s="3"/>
      <c r="W48" s="3"/>
      <c r="X48" s="3"/>
      <c r="Y48" s="3"/>
      <c r="Z48" s="3"/>
      <c r="AA48" s="3"/>
      <c r="AB48" s="3"/>
      <c r="AC48" s="3"/>
      <c r="AD48" s="3"/>
      <c r="AE48" s="3"/>
      <c r="AF48" s="3"/>
      <c r="AG48" s="3"/>
      <c r="AH48" s="3"/>
      <c r="AI48" s="3"/>
      <c r="AJ48" s="3"/>
      <c r="AK48" s="3"/>
    </row>
    <row r="49" spans="1:37" s="7" customFormat="1" ht="12.75" x14ac:dyDescent="0.2">
      <c r="A49" s="29"/>
      <c r="B49" s="59">
        <v>36</v>
      </c>
      <c r="C49" s="264"/>
      <c r="D49" s="264"/>
      <c r="E49" s="75"/>
      <c r="F49" s="62"/>
      <c r="G49" s="75"/>
      <c r="H49" s="263"/>
      <c r="I49" s="262"/>
      <c r="J49" s="63">
        <f t="shared" si="0"/>
        <v>0</v>
      </c>
      <c r="K49" s="262"/>
      <c r="L49" s="3"/>
      <c r="M49" s="3"/>
      <c r="N49" s="3"/>
      <c r="O49" s="3"/>
      <c r="P49" s="272">
        <f t="shared" si="1"/>
        <v>0</v>
      </c>
      <c r="Q49" s="15">
        <f t="shared" si="2"/>
        <v>0</v>
      </c>
      <c r="R49" s="3"/>
      <c r="S49" s="3"/>
      <c r="T49" s="3"/>
      <c r="U49" s="3"/>
      <c r="V49" s="3"/>
      <c r="W49" s="3"/>
      <c r="X49" s="3"/>
      <c r="Y49" s="3"/>
      <c r="Z49" s="3"/>
      <c r="AA49" s="3"/>
      <c r="AB49" s="3"/>
      <c r="AC49" s="3"/>
      <c r="AD49" s="3"/>
      <c r="AE49" s="3"/>
      <c r="AF49" s="3"/>
      <c r="AG49" s="3"/>
      <c r="AH49" s="3"/>
      <c r="AI49" s="3"/>
      <c r="AJ49" s="3"/>
      <c r="AK49" s="3"/>
    </row>
    <row r="50" spans="1:37" s="7" customFormat="1" ht="12.75" x14ac:dyDescent="0.2">
      <c r="A50" s="29"/>
      <c r="B50" s="59">
        <v>37</v>
      </c>
      <c r="C50" s="264"/>
      <c r="D50" s="264"/>
      <c r="E50" s="75"/>
      <c r="F50" s="62"/>
      <c r="G50" s="75"/>
      <c r="H50" s="263"/>
      <c r="I50" s="262"/>
      <c r="J50" s="63">
        <f t="shared" si="0"/>
        <v>0</v>
      </c>
      <c r="K50" s="262"/>
      <c r="L50" s="3"/>
      <c r="M50" s="3"/>
      <c r="N50" s="3"/>
      <c r="O50" s="3"/>
      <c r="P50" s="272">
        <f t="shared" si="1"/>
        <v>0</v>
      </c>
      <c r="Q50" s="15">
        <f t="shared" si="2"/>
        <v>0</v>
      </c>
      <c r="R50" s="3"/>
      <c r="S50" s="3"/>
      <c r="T50" s="3"/>
      <c r="U50" s="3"/>
      <c r="V50" s="3"/>
      <c r="W50" s="3"/>
      <c r="X50" s="3"/>
      <c r="Y50" s="3"/>
      <c r="Z50" s="3"/>
      <c r="AA50" s="3"/>
      <c r="AB50" s="3"/>
      <c r="AC50" s="3"/>
      <c r="AD50" s="3"/>
      <c r="AE50" s="3"/>
      <c r="AF50" s="3"/>
      <c r="AG50" s="3"/>
      <c r="AH50" s="3"/>
      <c r="AI50" s="3"/>
      <c r="AJ50" s="3"/>
      <c r="AK50" s="3"/>
    </row>
    <row r="51" spans="1:37" s="7" customFormat="1" ht="12.75" x14ac:dyDescent="0.2">
      <c r="A51" s="29"/>
      <c r="B51" s="59">
        <v>38</v>
      </c>
      <c r="C51" s="264"/>
      <c r="D51" s="264"/>
      <c r="E51" s="75"/>
      <c r="F51" s="62"/>
      <c r="G51" s="75"/>
      <c r="H51" s="263"/>
      <c r="I51" s="262"/>
      <c r="J51" s="63">
        <f t="shared" si="0"/>
        <v>0</v>
      </c>
      <c r="K51" s="262"/>
      <c r="L51" s="3"/>
      <c r="M51" s="3"/>
      <c r="N51" s="3"/>
      <c r="O51" s="3"/>
      <c r="P51" s="272">
        <f t="shared" si="1"/>
        <v>0</v>
      </c>
      <c r="Q51" s="15">
        <f t="shared" si="2"/>
        <v>0</v>
      </c>
      <c r="R51" s="3"/>
      <c r="S51" s="3"/>
      <c r="T51" s="3"/>
      <c r="U51" s="3"/>
      <c r="V51" s="3"/>
      <c r="W51" s="3"/>
      <c r="X51" s="3"/>
      <c r="Y51" s="3"/>
      <c r="Z51" s="3"/>
      <c r="AA51" s="3"/>
      <c r="AB51" s="3"/>
      <c r="AC51" s="3"/>
      <c r="AD51" s="3"/>
      <c r="AE51" s="3"/>
      <c r="AF51" s="3"/>
      <c r="AG51" s="3"/>
      <c r="AH51" s="3"/>
      <c r="AI51" s="3"/>
      <c r="AJ51" s="3"/>
      <c r="AK51" s="3"/>
    </row>
    <row r="52" spans="1:37" s="7" customFormat="1" ht="12.75" x14ac:dyDescent="0.2">
      <c r="A52" s="29"/>
      <c r="B52" s="59">
        <v>39</v>
      </c>
      <c r="C52" s="264"/>
      <c r="D52" s="264"/>
      <c r="E52" s="75"/>
      <c r="F52" s="62"/>
      <c r="G52" s="75"/>
      <c r="H52" s="263"/>
      <c r="I52" s="262"/>
      <c r="J52" s="63">
        <f t="shared" si="0"/>
        <v>0</v>
      </c>
      <c r="K52" s="262"/>
      <c r="L52" s="3"/>
      <c r="M52" s="3"/>
      <c r="N52" s="3"/>
      <c r="O52" s="3"/>
      <c r="P52" s="272">
        <f t="shared" si="1"/>
        <v>0</v>
      </c>
      <c r="Q52" s="15">
        <f t="shared" si="2"/>
        <v>0</v>
      </c>
      <c r="R52" s="3"/>
      <c r="S52" s="3"/>
      <c r="T52" s="3"/>
      <c r="U52" s="3"/>
      <c r="V52" s="3"/>
      <c r="W52" s="3"/>
      <c r="X52" s="3"/>
      <c r="Y52" s="3"/>
      <c r="Z52" s="3"/>
      <c r="AA52" s="3"/>
      <c r="AB52" s="3"/>
      <c r="AC52" s="3"/>
      <c r="AD52" s="3"/>
      <c r="AE52" s="3"/>
      <c r="AF52" s="3"/>
      <c r="AG52" s="3"/>
      <c r="AH52" s="3"/>
      <c r="AI52" s="3"/>
      <c r="AJ52" s="3"/>
      <c r="AK52" s="3"/>
    </row>
    <row r="53" spans="1:37" s="7" customFormat="1" ht="12.75" x14ac:dyDescent="0.2">
      <c r="A53" s="29"/>
      <c r="B53" s="59">
        <v>40</v>
      </c>
      <c r="C53" s="264"/>
      <c r="D53" s="264"/>
      <c r="E53" s="75"/>
      <c r="F53" s="62"/>
      <c r="G53" s="75"/>
      <c r="H53" s="263"/>
      <c r="I53" s="262"/>
      <c r="J53" s="63">
        <f t="shared" si="0"/>
        <v>0</v>
      </c>
      <c r="K53" s="262"/>
      <c r="L53" s="3"/>
      <c r="M53" s="3"/>
      <c r="N53" s="3"/>
      <c r="O53" s="3"/>
      <c r="P53" s="272">
        <f t="shared" si="1"/>
        <v>0</v>
      </c>
      <c r="Q53" s="15">
        <f t="shared" si="2"/>
        <v>0</v>
      </c>
      <c r="R53" s="3"/>
      <c r="S53" s="3"/>
      <c r="T53" s="3"/>
      <c r="U53" s="3"/>
      <c r="V53" s="3"/>
      <c r="W53" s="3"/>
      <c r="X53" s="3"/>
      <c r="Y53" s="3"/>
      <c r="Z53" s="3"/>
      <c r="AA53" s="3"/>
      <c r="AB53" s="3"/>
      <c r="AC53" s="3"/>
      <c r="AD53" s="3"/>
      <c r="AE53" s="3"/>
      <c r="AF53" s="3"/>
      <c r="AG53" s="3"/>
      <c r="AH53" s="3"/>
      <c r="AI53" s="3"/>
      <c r="AJ53" s="3"/>
      <c r="AK53" s="3"/>
    </row>
    <row r="54" spans="1:37" s="7" customFormat="1" ht="12.75" x14ac:dyDescent="0.2">
      <c r="A54" s="29"/>
      <c r="B54" s="59">
        <v>41</v>
      </c>
      <c r="C54" s="264"/>
      <c r="D54" s="264"/>
      <c r="E54" s="75"/>
      <c r="F54" s="62"/>
      <c r="G54" s="75"/>
      <c r="H54" s="263"/>
      <c r="I54" s="262"/>
      <c r="J54" s="63">
        <f t="shared" si="0"/>
        <v>0</v>
      </c>
      <c r="K54" s="262"/>
      <c r="L54" s="3"/>
      <c r="M54" s="3"/>
      <c r="N54" s="3"/>
      <c r="O54" s="3"/>
      <c r="P54" s="272">
        <f t="shared" si="1"/>
        <v>0</v>
      </c>
      <c r="Q54" s="15">
        <f t="shared" si="2"/>
        <v>0</v>
      </c>
      <c r="R54" s="3"/>
      <c r="S54" s="3"/>
      <c r="T54" s="3"/>
      <c r="U54" s="3"/>
      <c r="V54" s="3"/>
      <c r="W54" s="3"/>
      <c r="X54" s="3"/>
      <c r="Y54" s="3"/>
      <c r="Z54" s="3"/>
      <c r="AA54" s="3"/>
      <c r="AB54" s="3"/>
      <c r="AC54" s="3"/>
      <c r="AD54" s="3"/>
      <c r="AE54" s="3"/>
      <c r="AF54" s="3"/>
      <c r="AG54" s="3"/>
      <c r="AH54" s="3"/>
      <c r="AI54" s="3"/>
      <c r="AJ54" s="3"/>
      <c r="AK54" s="3"/>
    </row>
    <row r="55" spans="1:37" s="7" customFormat="1" ht="12.75" x14ac:dyDescent="0.2">
      <c r="A55" s="29"/>
      <c r="B55" s="59">
        <v>42</v>
      </c>
      <c r="C55" s="264"/>
      <c r="D55" s="264"/>
      <c r="E55" s="75"/>
      <c r="F55" s="62"/>
      <c r="G55" s="75"/>
      <c r="H55" s="263"/>
      <c r="I55" s="262"/>
      <c r="J55" s="63">
        <f t="shared" si="0"/>
        <v>0</v>
      </c>
      <c r="K55" s="262"/>
      <c r="L55" s="3"/>
      <c r="M55" s="3"/>
      <c r="N55" s="3"/>
      <c r="O55" s="3"/>
      <c r="P55" s="272">
        <f t="shared" si="1"/>
        <v>0</v>
      </c>
      <c r="Q55" s="15">
        <f t="shared" si="2"/>
        <v>0</v>
      </c>
      <c r="R55" s="3"/>
      <c r="S55" s="3"/>
      <c r="T55" s="3"/>
      <c r="U55" s="3"/>
      <c r="V55" s="3"/>
      <c r="W55" s="3"/>
      <c r="X55" s="3"/>
      <c r="Y55" s="3"/>
      <c r="Z55" s="3"/>
      <c r="AA55" s="3"/>
      <c r="AB55" s="3"/>
      <c r="AC55" s="3"/>
      <c r="AD55" s="3"/>
      <c r="AE55" s="3"/>
      <c r="AF55" s="3"/>
      <c r="AG55" s="3"/>
      <c r="AH55" s="3"/>
      <c r="AI55" s="3"/>
      <c r="AJ55" s="3"/>
      <c r="AK55" s="3"/>
    </row>
    <row r="56" spans="1:37" s="7" customFormat="1" ht="12.75" x14ac:dyDescent="0.2">
      <c r="A56" s="29"/>
      <c r="B56" s="59">
        <v>43</v>
      </c>
      <c r="C56" s="264"/>
      <c r="D56" s="264"/>
      <c r="E56" s="75"/>
      <c r="F56" s="62"/>
      <c r="G56" s="75"/>
      <c r="H56" s="263"/>
      <c r="I56" s="262"/>
      <c r="J56" s="63">
        <f t="shared" si="0"/>
        <v>0</v>
      </c>
      <c r="K56" s="262"/>
      <c r="L56" s="3"/>
      <c r="M56" s="3"/>
      <c r="N56" s="3"/>
      <c r="O56" s="3"/>
      <c r="P56" s="272">
        <f t="shared" si="1"/>
        <v>0</v>
      </c>
      <c r="Q56" s="15">
        <f t="shared" si="2"/>
        <v>0</v>
      </c>
      <c r="R56" s="3"/>
      <c r="S56" s="3"/>
      <c r="T56" s="3"/>
      <c r="U56" s="3"/>
      <c r="V56" s="3"/>
      <c r="W56" s="3"/>
      <c r="X56" s="3"/>
      <c r="Y56" s="3"/>
      <c r="Z56" s="3"/>
      <c r="AA56" s="3"/>
      <c r="AB56" s="3"/>
      <c r="AC56" s="3"/>
      <c r="AD56" s="3"/>
      <c r="AE56" s="3"/>
      <c r="AF56" s="3"/>
      <c r="AG56" s="3"/>
      <c r="AH56" s="3"/>
      <c r="AI56" s="3"/>
      <c r="AJ56" s="3"/>
      <c r="AK56" s="3"/>
    </row>
    <row r="57" spans="1:37" s="7" customFormat="1" ht="12.75" x14ac:dyDescent="0.2">
      <c r="A57" s="29"/>
      <c r="B57" s="59">
        <v>44</v>
      </c>
      <c r="C57" s="264"/>
      <c r="D57" s="264"/>
      <c r="E57" s="75"/>
      <c r="F57" s="62"/>
      <c r="G57" s="75"/>
      <c r="H57" s="263"/>
      <c r="I57" s="262"/>
      <c r="J57" s="63">
        <f t="shared" si="0"/>
        <v>0</v>
      </c>
      <c r="K57" s="262"/>
      <c r="L57" s="3"/>
      <c r="M57" s="3"/>
      <c r="N57" s="3"/>
      <c r="O57" s="3"/>
      <c r="P57" s="272">
        <f t="shared" si="1"/>
        <v>0</v>
      </c>
      <c r="Q57" s="15">
        <f t="shared" si="2"/>
        <v>0</v>
      </c>
      <c r="R57" s="3"/>
      <c r="S57" s="3"/>
      <c r="T57" s="3"/>
      <c r="U57" s="3"/>
      <c r="V57" s="3"/>
      <c r="W57" s="3"/>
      <c r="X57" s="3"/>
      <c r="Y57" s="3"/>
      <c r="Z57" s="3"/>
      <c r="AA57" s="3"/>
      <c r="AB57" s="3"/>
      <c r="AC57" s="3"/>
      <c r="AD57" s="3"/>
      <c r="AE57" s="3"/>
      <c r="AF57" s="3"/>
      <c r="AG57" s="3"/>
      <c r="AH57" s="3"/>
      <c r="AI57" s="3"/>
      <c r="AJ57" s="3"/>
      <c r="AK57" s="3"/>
    </row>
    <row r="58" spans="1:37" s="7" customFormat="1" ht="12.75" x14ac:dyDescent="0.2">
      <c r="A58" s="29"/>
      <c r="B58" s="59">
        <v>45</v>
      </c>
      <c r="C58" s="264"/>
      <c r="D58" s="264"/>
      <c r="E58" s="75"/>
      <c r="F58" s="62"/>
      <c r="G58" s="75"/>
      <c r="H58" s="263"/>
      <c r="I58" s="262"/>
      <c r="J58" s="63">
        <f t="shared" si="0"/>
        <v>0</v>
      </c>
      <c r="K58" s="262"/>
      <c r="L58" s="3"/>
      <c r="M58" s="3"/>
      <c r="N58" s="3"/>
      <c r="O58" s="3"/>
      <c r="P58" s="272">
        <f t="shared" si="1"/>
        <v>0</v>
      </c>
      <c r="Q58" s="15">
        <f t="shared" si="2"/>
        <v>0</v>
      </c>
      <c r="R58" s="3"/>
      <c r="S58" s="3"/>
      <c r="T58" s="3"/>
      <c r="U58" s="3"/>
      <c r="V58" s="3"/>
      <c r="W58" s="3"/>
      <c r="X58" s="3"/>
      <c r="Y58" s="3"/>
      <c r="Z58" s="3"/>
      <c r="AA58" s="3"/>
      <c r="AB58" s="3"/>
      <c r="AC58" s="3"/>
      <c r="AD58" s="3"/>
      <c r="AE58" s="3"/>
      <c r="AF58" s="3"/>
      <c r="AG58" s="3"/>
      <c r="AH58" s="3"/>
      <c r="AI58" s="3"/>
      <c r="AJ58" s="3"/>
      <c r="AK58" s="3"/>
    </row>
    <row r="59" spans="1:37" s="7" customFormat="1" ht="12.75" x14ac:dyDescent="0.2">
      <c r="A59" s="29"/>
      <c r="B59" s="59">
        <v>46</v>
      </c>
      <c r="C59" s="264"/>
      <c r="D59" s="264"/>
      <c r="E59" s="75"/>
      <c r="F59" s="62"/>
      <c r="G59" s="75"/>
      <c r="H59" s="263"/>
      <c r="I59" s="262"/>
      <c r="J59" s="63">
        <f t="shared" si="0"/>
        <v>0</v>
      </c>
      <c r="K59" s="262"/>
      <c r="L59" s="3"/>
      <c r="M59" s="3"/>
      <c r="N59" s="3"/>
      <c r="O59" s="3"/>
      <c r="P59" s="272">
        <f t="shared" si="1"/>
        <v>0</v>
      </c>
      <c r="Q59" s="15">
        <f t="shared" si="2"/>
        <v>0</v>
      </c>
      <c r="R59" s="3"/>
      <c r="S59" s="3"/>
      <c r="T59" s="3"/>
      <c r="U59" s="3"/>
      <c r="V59" s="3"/>
      <c r="W59" s="3"/>
      <c r="X59" s="3"/>
      <c r="Y59" s="3"/>
      <c r="Z59" s="3"/>
      <c r="AA59" s="3"/>
      <c r="AB59" s="3"/>
      <c r="AC59" s="3"/>
      <c r="AD59" s="3"/>
      <c r="AE59" s="3"/>
      <c r="AF59" s="3"/>
      <c r="AG59" s="3"/>
      <c r="AH59" s="3"/>
      <c r="AI59" s="3"/>
      <c r="AJ59" s="3"/>
      <c r="AK59" s="3"/>
    </row>
    <row r="60" spans="1:37" s="7" customFormat="1" ht="12.75" x14ac:dyDescent="0.2">
      <c r="A60" s="29"/>
      <c r="B60" s="59">
        <v>47</v>
      </c>
      <c r="C60" s="264"/>
      <c r="D60" s="264"/>
      <c r="E60" s="75"/>
      <c r="F60" s="62"/>
      <c r="G60" s="75"/>
      <c r="H60" s="263"/>
      <c r="I60" s="262"/>
      <c r="J60" s="63">
        <f t="shared" si="0"/>
        <v>0</v>
      </c>
      <c r="K60" s="262"/>
      <c r="L60" s="3"/>
      <c r="M60" s="3"/>
      <c r="N60" s="3"/>
      <c r="O60" s="3"/>
      <c r="P60" s="272">
        <f t="shared" si="1"/>
        <v>0</v>
      </c>
      <c r="Q60" s="15">
        <f t="shared" si="2"/>
        <v>0</v>
      </c>
      <c r="R60" s="3"/>
      <c r="S60" s="3"/>
      <c r="T60" s="3"/>
      <c r="U60" s="3"/>
      <c r="V60" s="3"/>
      <c r="W60" s="3"/>
      <c r="X60" s="3"/>
      <c r="Y60" s="3"/>
      <c r="Z60" s="3"/>
      <c r="AA60" s="3"/>
      <c r="AB60" s="3"/>
      <c r="AC60" s="3"/>
      <c r="AD60" s="3"/>
      <c r="AE60" s="3"/>
      <c r="AF60" s="3"/>
      <c r="AG60" s="3"/>
      <c r="AH60" s="3"/>
      <c r="AI60" s="3"/>
      <c r="AJ60" s="3"/>
      <c r="AK60" s="3"/>
    </row>
    <row r="61" spans="1:37" s="7" customFormat="1" ht="12.75" x14ac:dyDescent="0.2">
      <c r="A61" s="29"/>
      <c r="B61" s="59">
        <v>48</v>
      </c>
      <c r="C61" s="264"/>
      <c r="D61" s="264"/>
      <c r="E61" s="75"/>
      <c r="F61" s="62"/>
      <c r="G61" s="75"/>
      <c r="H61" s="263"/>
      <c r="I61" s="262"/>
      <c r="J61" s="63">
        <f t="shared" si="0"/>
        <v>0</v>
      </c>
      <c r="K61" s="262"/>
      <c r="L61" s="3"/>
      <c r="M61" s="3"/>
      <c r="N61" s="3"/>
      <c r="O61" s="3"/>
      <c r="P61" s="272">
        <f t="shared" si="1"/>
        <v>0</v>
      </c>
      <c r="Q61" s="15">
        <f t="shared" si="2"/>
        <v>0</v>
      </c>
      <c r="R61" s="3"/>
      <c r="S61" s="3"/>
      <c r="T61" s="3"/>
      <c r="U61" s="3"/>
      <c r="V61" s="3"/>
      <c r="W61" s="3"/>
      <c r="X61" s="3"/>
      <c r="Y61" s="3"/>
      <c r="Z61" s="3"/>
      <c r="AA61" s="3"/>
      <c r="AB61" s="3"/>
      <c r="AC61" s="3"/>
      <c r="AD61" s="3"/>
      <c r="AE61" s="3"/>
      <c r="AF61" s="3"/>
      <c r="AG61" s="3"/>
      <c r="AH61" s="3"/>
      <c r="AI61" s="3"/>
      <c r="AJ61" s="3"/>
      <c r="AK61" s="3"/>
    </row>
    <row r="62" spans="1:37" s="7" customFormat="1" ht="12.75" x14ac:dyDescent="0.2">
      <c r="A62" s="29"/>
      <c r="B62" s="59">
        <v>49</v>
      </c>
      <c r="C62" s="264"/>
      <c r="D62" s="264"/>
      <c r="E62" s="75"/>
      <c r="F62" s="62"/>
      <c r="G62" s="75"/>
      <c r="H62" s="263"/>
      <c r="I62" s="262"/>
      <c r="J62" s="63">
        <f t="shared" si="0"/>
        <v>0</v>
      </c>
      <c r="K62" s="262"/>
      <c r="L62" s="3"/>
      <c r="M62" s="3"/>
      <c r="N62" s="3"/>
      <c r="O62" s="3"/>
      <c r="P62" s="272">
        <f t="shared" si="1"/>
        <v>0</v>
      </c>
      <c r="Q62" s="15">
        <f t="shared" si="2"/>
        <v>0</v>
      </c>
      <c r="R62" s="3"/>
      <c r="S62" s="3"/>
      <c r="T62" s="3"/>
      <c r="U62" s="3"/>
      <c r="V62" s="3"/>
      <c r="W62" s="3"/>
      <c r="X62" s="3"/>
      <c r="Y62" s="3"/>
      <c r="Z62" s="3"/>
      <c r="AA62" s="3"/>
      <c r="AB62" s="3"/>
      <c r="AC62" s="3"/>
      <c r="AD62" s="3"/>
      <c r="AE62" s="3"/>
      <c r="AF62" s="3"/>
      <c r="AG62" s="3"/>
      <c r="AH62" s="3"/>
      <c r="AI62" s="3"/>
      <c r="AJ62" s="3"/>
      <c r="AK62" s="3"/>
    </row>
    <row r="63" spans="1:37" s="7" customFormat="1" ht="12.75" x14ac:dyDescent="0.2">
      <c r="A63" s="29"/>
      <c r="B63" s="59">
        <v>50</v>
      </c>
      <c r="C63" s="264"/>
      <c r="D63" s="264"/>
      <c r="E63" s="75"/>
      <c r="F63" s="62"/>
      <c r="G63" s="75"/>
      <c r="H63" s="263"/>
      <c r="I63" s="262"/>
      <c r="J63" s="63">
        <f t="shared" si="0"/>
        <v>0</v>
      </c>
      <c r="K63" s="262"/>
      <c r="L63" s="3"/>
      <c r="M63" s="3"/>
      <c r="N63" s="3"/>
      <c r="O63" s="3"/>
      <c r="P63" s="272">
        <f t="shared" si="1"/>
        <v>0</v>
      </c>
      <c r="Q63" s="15">
        <f t="shared" si="2"/>
        <v>0</v>
      </c>
      <c r="R63" s="3"/>
      <c r="S63" s="3"/>
      <c r="T63" s="3"/>
      <c r="U63" s="3"/>
      <c r="V63" s="3"/>
      <c r="W63" s="3"/>
      <c r="X63" s="3"/>
      <c r="Y63" s="3"/>
      <c r="Z63" s="3"/>
      <c r="AA63" s="3"/>
      <c r="AB63" s="3"/>
      <c r="AC63" s="3"/>
      <c r="AD63" s="3"/>
      <c r="AE63" s="3"/>
      <c r="AF63" s="3"/>
      <c r="AG63" s="3"/>
      <c r="AH63" s="3"/>
      <c r="AI63" s="3"/>
      <c r="AJ63" s="3"/>
      <c r="AK63" s="3"/>
    </row>
    <row r="64" spans="1:37" s="7" customFormat="1" ht="12.75" x14ac:dyDescent="0.2">
      <c r="A64" s="29"/>
      <c r="B64" s="59">
        <v>51</v>
      </c>
      <c r="C64" s="264"/>
      <c r="D64" s="264"/>
      <c r="E64" s="75"/>
      <c r="F64" s="62"/>
      <c r="G64" s="75"/>
      <c r="H64" s="263"/>
      <c r="I64" s="262"/>
      <c r="J64" s="63">
        <f t="shared" si="0"/>
        <v>0</v>
      </c>
      <c r="K64" s="262"/>
      <c r="L64" s="3"/>
      <c r="M64" s="3"/>
      <c r="N64" s="3"/>
      <c r="O64" s="3"/>
      <c r="P64" s="272">
        <f t="shared" si="1"/>
        <v>0</v>
      </c>
      <c r="Q64" s="15">
        <f t="shared" si="2"/>
        <v>0</v>
      </c>
      <c r="R64" s="3"/>
      <c r="S64" s="3"/>
      <c r="T64" s="3"/>
      <c r="U64" s="3"/>
      <c r="V64" s="3"/>
      <c r="W64" s="3"/>
      <c r="X64" s="3"/>
      <c r="Y64" s="3"/>
      <c r="Z64" s="3"/>
      <c r="AA64" s="3"/>
      <c r="AB64" s="3"/>
      <c r="AC64" s="3"/>
      <c r="AD64" s="3"/>
      <c r="AE64" s="3"/>
      <c r="AF64" s="3"/>
      <c r="AG64" s="3"/>
      <c r="AH64" s="3"/>
      <c r="AI64" s="3"/>
      <c r="AJ64" s="3"/>
      <c r="AK64" s="3"/>
    </row>
    <row r="65" spans="1:37" s="7" customFormat="1" ht="12.75" x14ac:dyDescent="0.2">
      <c r="A65" s="29"/>
      <c r="B65" s="59">
        <v>52</v>
      </c>
      <c r="C65" s="264"/>
      <c r="D65" s="264"/>
      <c r="E65" s="75"/>
      <c r="F65" s="62"/>
      <c r="G65" s="75"/>
      <c r="H65" s="263"/>
      <c r="I65" s="262"/>
      <c r="J65" s="63">
        <f t="shared" si="0"/>
        <v>0</v>
      </c>
      <c r="K65" s="262"/>
      <c r="L65" s="3"/>
      <c r="M65" s="3"/>
      <c r="N65" s="3"/>
      <c r="O65" s="3"/>
      <c r="P65" s="272">
        <f t="shared" si="1"/>
        <v>0</v>
      </c>
      <c r="Q65" s="15">
        <f t="shared" si="2"/>
        <v>0</v>
      </c>
      <c r="R65" s="3"/>
      <c r="S65" s="3"/>
      <c r="T65" s="3"/>
      <c r="U65" s="3"/>
      <c r="V65" s="3"/>
      <c r="W65" s="3"/>
      <c r="X65" s="3"/>
      <c r="Y65" s="3"/>
      <c r="Z65" s="3"/>
      <c r="AA65" s="3"/>
      <c r="AB65" s="3"/>
      <c r="AC65" s="3"/>
      <c r="AD65" s="3"/>
      <c r="AE65" s="3"/>
      <c r="AF65" s="3"/>
      <c r="AG65" s="3"/>
      <c r="AH65" s="3"/>
      <c r="AI65" s="3"/>
      <c r="AJ65" s="3"/>
      <c r="AK65" s="3"/>
    </row>
    <row r="66" spans="1:37" s="7" customFormat="1" ht="12.75" x14ac:dyDescent="0.2">
      <c r="A66" s="29"/>
      <c r="B66" s="59">
        <v>53</v>
      </c>
      <c r="C66" s="264"/>
      <c r="D66" s="264"/>
      <c r="E66" s="75"/>
      <c r="F66" s="62"/>
      <c r="G66" s="75"/>
      <c r="H66" s="263"/>
      <c r="I66" s="262"/>
      <c r="J66" s="63">
        <f t="shared" si="0"/>
        <v>0</v>
      </c>
      <c r="K66" s="262"/>
      <c r="L66" s="3"/>
      <c r="M66" s="3"/>
      <c r="N66" s="3"/>
      <c r="O66" s="3"/>
      <c r="P66" s="272">
        <f t="shared" si="1"/>
        <v>0</v>
      </c>
      <c r="Q66" s="15">
        <f t="shared" si="2"/>
        <v>0</v>
      </c>
      <c r="R66" s="3"/>
      <c r="S66" s="3"/>
      <c r="T66" s="3"/>
      <c r="U66" s="3"/>
      <c r="V66" s="3"/>
      <c r="W66" s="3"/>
      <c r="X66" s="3"/>
      <c r="Y66" s="3"/>
      <c r="Z66" s="3"/>
      <c r="AA66" s="3"/>
      <c r="AB66" s="3"/>
      <c r="AC66" s="3"/>
      <c r="AD66" s="3"/>
      <c r="AE66" s="3"/>
      <c r="AF66" s="3"/>
      <c r="AG66" s="3"/>
      <c r="AH66" s="3"/>
      <c r="AI66" s="3"/>
      <c r="AJ66" s="3"/>
      <c r="AK66" s="3"/>
    </row>
    <row r="67" spans="1:37" s="7" customFormat="1" ht="12.75" x14ac:dyDescent="0.2">
      <c r="A67" s="29"/>
      <c r="B67" s="59">
        <v>54</v>
      </c>
      <c r="C67" s="264"/>
      <c r="D67" s="264"/>
      <c r="E67" s="75"/>
      <c r="F67" s="62"/>
      <c r="G67" s="75"/>
      <c r="H67" s="263"/>
      <c r="I67" s="262"/>
      <c r="J67" s="63">
        <f t="shared" si="0"/>
        <v>0</v>
      </c>
      <c r="K67" s="262"/>
      <c r="L67" s="3"/>
      <c r="M67" s="3"/>
      <c r="N67" s="3"/>
      <c r="O67" s="3"/>
      <c r="P67" s="272">
        <f t="shared" si="1"/>
        <v>0</v>
      </c>
      <c r="Q67" s="15">
        <f t="shared" si="2"/>
        <v>0</v>
      </c>
      <c r="R67" s="3"/>
      <c r="S67" s="3"/>
      <c r="T67" s="3"/>
      <c r="U67" s="3"/>
      <c r="V67" s="3"/>
      <c r="W67" s="3"/>
      <c r="X67" s="3"/>
      <c r="Y67" s="3"/>
      <c r="Z67" s="3"/>
      <c r="AA67" s="3"/>
      <c r="AB67" s="3"/>
      <c r="AC67" s="3"/>
      <c r="AD67" s="3"/>
      <c r="AE67" s="3"/>
      <c r="AF67" s="3"/>
      <c r="AG67" s="3"/>
      <c r="AH67" s="3"/>
      <c r="AI67" s="3"/>
      <c r="AJ67" s="3"/>
      <c r="AK67" s="3"/>
    </row>
    <row r="68" spans="1:37" s="7" customFormat="1" ht="12.75" x14ac:dyDescent="0.2">
      <c r="A68" s="29"/>
      <c r="B68" s="59">
        <v>55</v>
      </c>
      <c r="C68" s="264"/>
      <c r="D68" s="264"/>
      <c r="E68" s="75"/>
      <c r="F68" s="62"/>
      <c r="G68" s="75"/>
      <c r="H68" s="263"/>
      <c r="I68" s="262"/>
      <c r="J68" s="63">
        <f t="shared" si="0"/>
        <v>0</v>
      </c>
      <c r="K68" s="262"/>
      <c r="L68" s="3"/>
      <c r="M68" s="3"/>
      <c r="N68" s="3"/>
      <c r="O68" s="3"/>
      <c r="P68" s="272">
        <f t="shared" si="1"/>
        <v>0</v>
      </c>
      <c r="Q68" s="15">
        <f t="shared" si="2"/>
        <v>0</v>
      </c>
      <c r="R68" s="3"/>
      <c r="S68" s="3"/>
      <c r="T68" s="3"/>
      <c r="U68" s="3"/>
      <c r="V68" s="3"/>
      <c r="W68" s="3"/>
      <c r="X68" s="3"/>
      <c r="Y68" s="3"/>
      <c r="Z68" s="3"/>
      <c r="AA68" s="3"/>
      <c r="AB68" s="3"/>
      <c r="AC68" s="3"/>
      <c r="AD68" s="3"/>
      <c r="AE68" s="3"/>
      <c r="AF68" s="3"/>
      <c r="AG68" s="3"/>
      <c r="AH68" s="3"/>
      <c r="AI68" s="3"/>
      <c r="AJ68" s="3"/>
      <c r="AK68" s="3"/>
    </row>
    <row r="69" spans="1:37" s="7" customFormat="1" ht="12.75" x14ac:dyDescent="0.2">
      <c r="A69" s="29"/>
      <c r="B69" s="59">
        <v>56</v>
      </c>
      <c r="C69" s="264"/>
      <c r="D69" s="264"/>
      <c r="E69" s="75"/>
      <c r="F69" s="62"/>
      <c r="G69" s="75"/>
      <c r="H69" s="263"/>
      <c r="I69" s="262"/>
      <c r="J69" s="63">
        <f t="shared" si="0"/>
        <v>0</v>
      </c>
      <c r="K69" s="262"/>
      <c r="L69" s="3"/>
      <c r="M69" s="3"/>
      <c r="N69" s="3"/>
      <c r="O69" s="3"/>
      <c r="P69" s="272">
        <f t="shared" si="1"/>
        <v>0</v>
      </c>
      <c r="Q69" s="15">
        <f t="shared" si="2"/>
        <v>0</v>
      </c>
      <c r="R69" s="3"/>
      <c r="S69" s="3"/>
      <c r="T69" s="3"/>
      <c r="U69" s="3"/>
      <c r="V69" s="3"/>
      <c r="W69" s="3"/>
      <c r="X69" s="3"/>
      <c r="Y69" s="3"/>
      <c r="Z69" s="3"/>
      <c r="AA69" s="3"/>
      <c r="AB69" s="3"/>
      <c r="AC69" s="3"/>
      <c r="AD69" s="3"/>
      <c r="AE69" s="3"/>
      <c r="AF69" s="3"/>
      <c r="AG69" s="3"/>
      <c r="AH69" s="3"/>
      <c r="AI69" s="3"/>
      <c r="AJ69" s="3"/>
      <c r="AK69" s="3"/>
    </row>
    <row r="70" spans="1:37" s="7" customFormat="1" ht="12.75" x14ac:dyDescent="0.2">
      <c r="A70" s="29"/>
      <c r="B70" s="59">
        <v>57</v>
      </c>
      <c r="C70" s="264"/>
      <c r="D70" s="264"/>
      <c r="E70" s="75"/>
      <c r="F70" s="62"/>
      <c r="G70" s="75"/>
      <c r="H70" s="263"/>
      <c r="I70" s="262"/>
      <c r="J70" s="63">
        <f t="shared" si="0"/>
        <v>0</v>
      </c>
      <c r="K70" s="262"/>
      <c r="L70" s="3"/>
      <c r="M70" s="3"/>
      <c r="N70" s="3"/>
      <c r="O70" s="3"/>
      <c r="P70" s="272">
        <f t="shared" si="1"/>
        <v>0</v>
      </c>
      <c r="Q70" s="15">
        <f t="shared" si="2"/>
        <v>0</v>
      </c>
      <c r="R70" s="3"/>
      <c r="S70" s="3"/>
      <c r="T70" s="3"/>
      <c r="U70" s="3"/>
      <c r="V70" s="3"/>
      <c r="W70" s="3"/>
      <c r="X70" s="3"/>
      <c r="Y70" s="3"/>
      <c r="Z70" s="3"/>
      <c r="AA70" s="3"/>
      <c r="AB70" s="3"/>
      <c r="AC70" s="3"/>
      <c r="AD70" s="3"/>
      <c r="AE70" s="3"/>
      <c r="AF70" s="3"/>
      <c r="AG70" s="3"/>
      <c r="AH70" s="3"/>
      <c r="AI70" s="3"/>
      <c r="AJ70" s="3"/>
      <c r="AK70" s="3"/>
    </row>
    <row r="71" spans="1:37" s="7" customFormat="1" ht="12.75" x14ac:dyDescent="0.2">
      <c r="A71" s="29"/>
      <c r="B71" s="59">
        <v>58</v>
      </c>
      <c r="C71" s="264"/>
      <c r="D71" s="264"/>
      <c r="E71" s="75"/>
      <c r="F71" s="62"/>
      <c r="G71" s="75"/>
      <c r="H71" s="263"/>
      <c r="I71" s="262"/>
      <c r="J71" s="63">
        <f t="shared" si="0"/>
        <v>0</v>
      </c>
      <c r="K71" s="262"/>
      <c r="L71" s="3"/>
      <c r="M71" s="3"/>
      <c r="N71" s="3"/>
      <c r="O71" s="3"/>
      <c r="P71" s="272">
        <f t="shared" si="1"/>
        <v>0</v>
      </c>
      <c r="Q71" s="15">
        <f t="shared" si="2"/>
        <v>0</v>
      </c>
      <c r="R71" s="3"/>
      <c r="S71" s="3"/>
      <c r="T71" s="3"/>
      <c r="U71" s="3"/>
      <c r="V71" s="3"/>
      <c r="W71" s="3"/>
      <c r="X71" s="3"/>
      <c r="Y71" s="3"/>
      <c r="Z71" s="3"/>
      <c r="AA71" s="3"/>
      <c r="AB71" s="3"/>
      <c r="AC71" s="3"/>
      <c r="AD71" s="3"/>
      <c r="AE71" s="3"/>
      <c r="AF71" s="3"/>
      <c r="AG71" s="3"/>
      <c r="AH71" s="3"/>
      <c r="AI71" s="3"/>
      <c r="AJ71" s="3"/>
      <c r="AK71" s="3"/>
    </row>
    <row r="72" spans="1:37" s="7" customFormat="1" ht="12.75" x14ac:dyDescent="0.2">
      <c r="A72" s="29"/>
      <c r="B72" s="59">
        <v>59</v>
      </c>
      <c r="C72" s="264"/>
      <c r="D72" s="264"/>
      <c r="E72" s="75"/>
      <c r="F72" s="62"/>
      <c r="G72" s="75"/>
      <c r="H72" s="263"/>
      <c r="I72" s="262"/>
      <c r="J72" s="63">
        <f t="shared" si="0"/>
        <v>0</v>
      </c>
      <c r="K72" s="262"/>
      <c r="L72" s="3"/>
      <c r="M72" s="3"/>
      <c r="N72" s="3"/>
      <c r="O72" s="3"/>
      <c r="P72" s="272">
        <f t="shared" si="1"/>
        <v>0</v>
      </c>
      <c r="Q72" s="15">
        <f t="shared" si="2"/>
        <v>0</v>
      </c>
      <c r="R72" s="3"/>
      <c r="S72" s="3"/>
      <c r="T72" s="3"/>
      <c r="U72" s="3"/>
      <c r="V72" s="3"/>
      <c r="W72" s="3"/>
      <c r="X72" s="3"/>
      <c r="Y72" s="3"/>
      <c r="Z72" s="3"/>
      <c r="AA72" s="3"/>
      <c r="AB72" s="3"/>
      <c r="AC72" s="3"/>
      <c r="AD72" s="3"/>
      <c r="AE72" s="3"/>
      <c r="AF72" s="3"/>
      <c r="AG72" s="3"/>
      <c r="AH72" s="3"/>
      <c r="AI72" s="3"/>
      <c r="AJ72" s="3"/>
      <c r="AK72" s="3"/>
    </row>
    <row r="73" spans="1:37" s="7" customFormat="1" ht="12.75" x14ac:dyDescent="0.2">
      <c r="A73" s="29"/>
      <c r="B73" s="59">
        <v>60</v>
      </c>
      <c r="C73" s="264"/>
      <c r="D73" s="264"/>
      <c r="E73" s="75"/>
      <c r="F73" s="62"/>
      <c r="G73" s="75"/>
      <c r="H73" s="263"/>
      <c r="I73" s="262"/>
      <c r="J73" s="63">
        <f t="shared" si="0"/>
        <v>0</v>
      </c>
      <c r="K73" s="262"/>
      <c r="L73" s="3"/>
      <c r="M73" s="3"/>
      <c r="N73" s="3"/>
      <c r="O73" s="3"/>
      <c r="P73" s="272">
        <f t="shared" si="1"/>
        <v>0</v>
      </c>
      <c r="Q73" s="15">
        <f t="shared" si="2"/>
        <v>0</v>
      </c>
      <c r="R73" s="3"/>
      <c r="S73" s="3"/>
      <c r="T73" s="3"/>
      <c r="U73" s="3"/>
      <c r="V73" s="3"/>
      <c r="W73" s="3"/>
      <c r="X73" s="3"/>
      <c r="Y73" s="3"/>
      <c r="Z73" s="3"/>
      <c r="AA73" s="3"/>
      <c r="AB73" s="3"/>
      <c r="AC73" s="3"/>
      <c r="AD73" s="3"/>
      <c r="AE73" s="3"/>
      <c r="AF73" s="3"/>
      <c r="AG73" s="3"/>
      <c r="AH73" s="3"/>
      <c r="AI73" s="3"/>
      <c r="AJ73" s="3"/>
      <c r="AK73" s="3"/>
    </row>
    <row r="74" spans="1:37" s="7" customFormat="1" ht="12.75" x14ac:dyDescent="0.2">
      <c r="A74" s="29"/>
      <c r="B74" s="59">
        <v>61</v>
      </c>
      <c r="C74" s="264"/>
      <c r="D74" s="264"/>
      <c r="E74" s="75"/>
      <c r="F74" s="62"/>
      <c r="G74" s="75"/>
      <c r="H74" s="263"/>
      <c r="I74" s="262"/>
      <c r="J74" s="63">
        <f t="shared" si="0"/>
        <v>0</v>
      </c>
      <c r="K74" s="262"/>
      <c r="L74" s="3"/>
      <c r="M74" s="3"/>
      <c r="N74" s="3"/>
      <c r="O74" s="3"/>
      <c r="P74" s="272">
        <f t="shared" si="1"/>
        <v>0</v>
      </c>
      <c r="Q74" s="15">
        <f t="shared" si="2"/>
        <v>0</v>
      </c>
      <c r="R74" s="3"/>
      <c r="S74" s="3"/>
      <c r="T74" s="3"/>
      <c r="U74" s="3"/>
      <c r="V74" s="3"/>
      <c r="W74" s="3"/>
      <c r="X74" s="3"/>
      <c r="Y74" s="3"/>
      <c r="Z74" s="3"/>
      <c r="AA74" s="3"/>
      <c r="AB74" s="3"/>
      <c r="AC74" s="3"/>
      <c r="AD74" s="3"/>
      <c r="AE74" s="3"/>
      <c r="AF74" s="3"/>
      <c r="AG74" s="3"/>
      <c r="AH74" s="3"/>
      <c r="AI74" s="3"/>
      <c r="AJ74" s="3"/>
      <c r="AK74" s="3"/>
    </row>
    <row r="75" spans="1:37" s="7" customFormat="1" ht="12.75" x14ac:dyDescent="0.2">
      <c r="A75" s="29"/>
      <c r="B75" s="59">
        <v>62</v>
      </c>
      <c r="C75" s="264"/>
      <c r="D75" s="264"/>
      <c r="E75" s="75"/>
      <c r="F75" s="62"/>
      <c r="G75" s="75"/>
      <c r="H75" s="263"/>
      <c r="I75" s="262"/>
      <c r="J75" s="63">
        <f t="shared" si="0"/>
        <v>0</v>
      </c>
      <c r="K75" s="262"/>
      <c r="L75" s="3"/>
      <c r="M75" s="3"/>
      <c r="N75" s="3"/>
      <c r="O75" s="3"/>
      <c r="P75" s="272">
        <f t="shared" si="1"/>
        <v>0</v>
      </c>
      <c r="Q75" s="15">
        <f t="shared" si="2"/>
        <v>0</v>
      </c>
      <c r="R75" s="3"/>
      <c r="S75" s="3"/>
      <c r="T75" s="3"/>
      <c r="U75" s="3"/>
      <c r="V75" s="3"/>
      <c r="W75" s="3"/>
      <c r="X75" s="3"/>
      <c r="Y75" s="3"/>
      <c r="Z75" s="3"/>
      <c r="AA75" s="3"/>
      <c r="AB75" s="3"/>
      <c r="AC75" s="3"/>
      <c r="AD75" s="3"/>
      <c r="AE75" s="3"/>
      <c r="AF75" s="3"/>
      <c r="AG75" s="3"/>
      <c r="AH75" s="3"/>
      <c r="AI75" s="3"/>
      <c r="AJ75" s="3"/>
      <c r="AK75" s="3"/>
    </row>
    <row r="76" spans="1:37" s="7" customFormat="1" ht="12.75" x14ac:dyDescent="0.2">
      <c r="A76" s="29"/>
      <c r="B76" s="59">
        <v>63</v>
      </c>
      <c r="C76" s="264"/>
      <c r="D76" s="264"/>
      <c r="E76" s="75"/>
      <c r="F76" s="62"/>
      <c r="G76" s="75"/>
      <c r="H76" s="263"/>
      <c r="I76" s="262"/>
      <c r="J76" s="63">
        <f t="shared" si="0"/>
        <v>0</v>
      </c>
      <c r="K76" s="262"/>
      <c r="L76" s="3"/>
      <c r="M76" s="3"/>
      <c r="N76" s="3"/>
      <c r="O76" s="3"/>
      <c r="P76" s="272">
        <f t="shared" si="1"/>
        <v>0</v>
      </c>
      <c r="Q76" s="15">
        <f t="shared" si="2"/>
        <v>0</v>
      </c>
      <c r="R76" s="3"/>
      <c r="S76" s="3"/>
      <c r="T76" s="3"/>
      <c r="U76" s="3"/>
      <c r="V76" s="3"/>
      <c r="W76" s="3"/>
      <c r="X76" s="3"/>
      <c r="Y76" s="3"/>
      <c r="Z76" s="3"/>
      <c r="AA76" s="3"/>
      <c r="AB76" s="3"/>
      <c r="AC76" s="3"/>
      <c r="AD76" s="3"/>
      <c r="AE76" s="3"/>
      <c r="AF76" s="3"/>
      <c r="AG76" s="3"/>
      <c r="AH76" s="3"/>
      <c r="AI76" s="3"/>
      <c r="AJ76" s="3"/>
      <c r="AK76" s="3"/>
    </row>
    <row r="77" spans="1:37" s="7" customFormat="1" ht="12.75" x14ac:dyDescent="0.2">
      <c r="A77" s="29"/>
      <c r="B77" s="59">
        <v>64</v>
      </c>
      <c r="C77" s="264"/>
      <c r="D77" s="264"/>
      <c r="E77" s="75"/>
      <c r="F77" s="62"/>
      <c r="G77" s="75"/>
      <c r="H77" s="263"/>
      <c r="I77" s="262"/>
      <c r="J77" s="63">
        <f t="shared" si="0"/>
        <v>0</v>
      </c>
      <c r="K77" s="262"/>
      <c r="L77" s="3"/>
      <c r="M77" s="3"/>
      <c r="N77" s="3"/>
      <c r="O77" s="3"/>
      <c r="P77" s="272">
        <f t="shared" si="1"/>
        <v>0</v>
      </c>
      <c r="Q77" s="15">
        <f t="shared" si="2"/>
        <v>0</v>
      </c>
      <c r="R77" s="3"/>
      <c r="S77" s="3"/>
      <c r="T77" s="3"/>
      <c r="U77" s="3"/>
      <c r="V77" s="3"/>
      <c r="W77" s="3"/>
      <c r="X77" s="3"/>
      <c r="Y77" s="3"/>
      <c r="Z77" s="3"/>
      <c r="AA77" s="3"/>
      <c r="AB77" s="3"/>
      <c r="AC77" s="3"/>
      <c r="AD77" s="3"/>
      <c r="AE77" s="3"/>
      <c r="AF77" s="3"/>
      <c r="AG77" s="3"/>
      <c r="AH77" s="3"/>
      <c r="AI77" s="3"/>
      <c r="AJ77" s="3"/>
      <c r="AK77" s="3"/>
    </row>
    <row r="78" spans="1:37" s="7" customFormat="1" ht="12.75" x14ac:dyDescent="0.2">
      <c r="A78" s="29"/>
      <c r="B78" s="59">
        <v>65</v>
      </c>
      <c r="C78" s="264"/>
      <c r="D78" s="264"/>
      <c r="E78" s="75"/>
      <c r="F78" s="62"/>
      <c r="G78" s="75"/>
      <c r="H78" s="263"/>
      <c r="I78" s="262"/>
      <c r="J78" s="63">
        <f t="shared" si="0"/>
        <v>0</v>
      </c>
      <c r="K78" s="262"/>
      <c r="L78" s="3"/>
      <c r="M78" s="3"/>
      <c r="N78" s="3"/>
      <c r="O78" s="3"/>
      <c r="P78" s="272">
        <f t="shared" si="1"/>
        <v>0</v>
      </c>
      <c r="Q78" s="15">
        <f t="shared" si="2"/>
        <v>0</v>
      </c>
      <c r="R78" s="3"/>
      <c r="S78" s="3"/>
      <c r="T78" s="3"/>
      <c r="U78" s="3"/>
      <c r="V78" s="3"/>
      <c r="W78" s="3"/>
      <c r="X78" s="3"/>
      <c r="Y78" s="3"/>
      <c r="Z78" s="3"/>
      <c r="AA78" s="3"/>
      <c r="AB78" s="3"/>
      <c r="AC78" s="3"/>
      <c r="AD78" s="3"/>
      <c r="AE78" s="3"/>
      <c r="AF78" s="3"/>
      <c r="AG78" s="3"/>
      <c r="AH78" s="3"/>
      <c r="AI78" s="3"/>
      <c r="AJ78" s="3"/>
      <c r="AK78" s="3"/>
    </row>
    <row r="79" spans="1:37" s="7" customFormat="1" ht="12.75" x14ac:dyDescent="0.2">
      <c r="A79" s="29"/>
      <c r="B79" s="59">
        <v>66</v>
      </c>
      <c r="C79" s="264"/>
      <c r="D79" s="264"/>
      <c r="E79" s="75"/>
      <c r="F79" s="62"/>
      <c r="G79" s="75"/>
      <c r="H79" s="263"/>
      <c r="I79" s="262"/>
      <c r="J79" s="63">
        <f t="shared" ref="J79:J132" si="3">P79+Q79</f>
        <v>0</v>
      </c>
      <c r="K79" s="262"/>
      <c r="L79" s="3"/>
      <c r="M79" s="3"/>
      <c r="N79" s="3"/>
      <c r="O79" s="3"/>
      <c r="P79" s="272">
        <f t="shared" ref="P79:P132" si="4">IF(C79=0,0,IF(D79=0,0,IF(E79=0,0,IF(F79=0,0,IF(G79=0,0,IF(ISNUMBER(F79),IF(YEAR(F79)=$T$1,25,0),0))))))</f>
        <v>0</v>
      </c>
      <c r="Q79" s="15">
        <f t="shared" ref="Q79:Q132" si="5">IF(P79=0,0,IF(G79="Yes",5,0))</f>
        <v>0</v>
      </c>
      <c r="R79" s="3"/>
      <c r="S79" s="3"/>
      <c r="T79" s="3"/>
      <c r="U79" s="3"/>
      <c r="V79" s="3"/>
      <c r="W79" s="3"/>
      <c r="X79" s="3"/>
      <c r="Y79" s="3"/>
      <c r="Z79" s="3"/>
      <c r="AA79" s="3"/>
      <c r="AB79" s="3"/>
      <c r="AC79" s="3"/>
      <c r="AD79" s="3"/>
      <c r="AE79" s="3"/>
      <c r="AF79" s="3"/>
      <c r="AG79" s="3"/>
      <c r="AH79" s="3"/>
      <c r="AI79" s="3"/>
      <c r="AJ79" s="3"/>
      <c r="AK79" s="3"/>
    </row>
    <row r="80" spans="1:37" s="7" customFormat="1" ht="12.75" x14ac:dyDescent="0.2">
      <c r="A80" s="29"/>
      <c r="B80" s="59">
        <v>67</v>
      </c>
      <c r="C80" s="264"/>
      <c r="D80" s="264"/>
      <c r="E80" s="75"/>
      <c r="F80" s="62"/>
      <c r="G80" s="75"/>
      <c r="H80" s="263"/>
      <c r="I80" s="262"/>
      <c r="J80" s="63">
        <f t="shared" si="3"/>
        <v>0</v>
      </c>
      <c r="K80" s="262"/>
      <c r="L80" s="3"/>
      <c r="M80" s="3"/>
      <c r="N80" s="3"/>
      <c r="O80" s="3"/>
      <c r="P80" s="272">
        <f t="shared" si="4"/>
        <v>0</v>
      </c>
      <c r="Q80" s="15">
        <f t="shared" si="5"/>
        <v>0</v>
      </c>
      <c r="R80" s="3"/>
      <c r="S80" s="3"/>
      <c r="T80" s="3"/>
      <c r="U80" s="3"/>
      <c r="V80" s="3"/>
      <c r="W80" s="3"/>
      <c r="X80" s="3"/>
      <c r="Y80" s="3"/>
      <c r="Z80" s="3"/>
      <c r="AA80" s="3"/>
      <c r="AB80" s="3"/>
      <c r="AC80" s="3"/>
      <c r="AD80" s="3"/>
      <c r="AE80" s="3"/>
      <c r="AF80" s="3"/>
      <c r="AG80" s="3"/>
      <c r="AH80" s="3"/>
      <c r="AI80" s="3"/>
      <c r="AJ80" s="3"/>
      <c r="AK80" s="3"/>
    </row>
    <row r="81" spans="1:37" s="7" customFormat="1" ht="12.75" x14ac:dyDescent="0.2">
      <c r="A81" s="29"/>
      <c r="B81" s="59">
        <v>68</v>
      </c>
      <c r="C81" s="264"/>
      <c r="D81" s="264"/>
      <c r="E81" s="75"/>
      <c r="F81" s="62"/>
      <c r="G81" s="75"/>
      <c r="H81" s="263"/>
      <c r="I81" s="262"/>
      <c r="J81" s="63">
        <f t="shared" si="3"/>
        <v>0</v>
      </c>
      <c r="K81" s="262"/>
      <c r="L81" s="3"/>
      <c r="M81" s="3"/>
      <c r="N81" s="3"/>
      <c r="O81" s="3"/>
      <c r="P81" s="272">
        <f t="shared" si="4"/>
        <v>0</v>
      </c>
      <c r="Q81" s="15">
        <f t="shared" si="5"/>
        <v>0</v>
      </c>
      <c r="R81" s="3"/>
      <c r="S81" s="3"/>
      <c r="T81" s="3"/>
      <c r="U81" s="3"/>
      <c r="V81" s="3"/>
      <c r="W81" s="3"/>
      <c r="X81" s="3"/>
      <c r="Y81" s="3"/>
      <c r="Z81" s="3"/>
      <c r="AA81" s="3"/>
      <c r="AB81" s="3"/>
      <c r="AC81" s="3"/>
      <c r="AD81" s="3"/>
      <c r="AE81" s="3"/>
      <c r="AF81" s="3"/>
      <c r="AG81" s="3"/>
      <c r="AH81" s="3"/>
      <c r="AI81" s="3"/>
      <c r="AJ81" s="3"/>
      <c r="AK81" s="3"/>
    </row>
    <row r="82" spans="1:37" s="7" customFormat="1" ht="12.75" x14ac:dyDescent="0.2">
      <c r="A82" s="29"/>
      <c r="B82" s="59">
        <v>69</v>
      </c>
      <c r="C82" s="264"/>
      <c r="D82" s="264"/>
      <c r="E82" s="75"/>
      <c r="F82" s="62"/>
      <c r="G82" s="75"/>
      <c r="H82" s="263"/>
      <c r="I82" s="262"/>
      <c r="J82" s="63">
        <f t="shared" si="3"/>
        <v>0</v>
      </c>
      <c r="K82" s="262"/>
      <c r="L82" s="3"/>
      <c r="M82" s="3"/>
      <c r="N82" s="3"/>
      <c r="O82" s="3"/>
      <c r="P82" s="272">
        <f t="shared" si="4"/>
        <v>0</v>
      </c>
      <c r="Q82" s="15">
        <f t="shared" si="5"/>
        <v>0</v>
      </c>
      <c r="R82" s="3"/>
      <c r="S82" s="3"/>
      <c r="T82" s="3"/>
      <c r="U82" s="3"/>
      <c r="V82" s="3"/>
      <c r="W82" s="3"/>
      <c r="X82" s="3"/>
      <c r="Y82" s="3"/>
      <c r="Z82" s="3"/>
      <c r="AA82" s="3"/>
      <c r="AB82" s="3"/>
      <c r="AC82" s="3"/>
      <c r="AD82" s="3"/>
      <c r="AE82" s="3"/>
      <c r="AF82" s="3"/>
      <c r="AG82" s="3"/>
      <c r="AH82" s="3"/>
      <c r="AI82" s="3"/>
      <c r="AJ82" s="3"/>
      <c r="AK82" s="3"/>
    </row>
    <row r="83" spans="1:37" s="7" customFormat="1" ht="12.75" x14ac:dyDescent="0.2">
      <c r="A83" s="204"/>
      <c r="B83" s="59">
        <v>70</v>
      </c>
      <c r="C83" s="264"/>
      <c r="D83" s="264"/>
      <c r="E83" s="75"/>
      <c r="F83" s="62"/>
      <c r="G83" s="75"/>
      <c r="H83" s="263"/>
      <c r="I83" s="262"/>
      <c r="J83" s="63">
        <f t="shared" si="3"/>
        <v>0</v>
      </c>
      <c r="K83" s="262"/>
      <c r="L83" s="3"/>
      <c r="M83" s="3"/>
      <c r="N83" s="3"/>
      <c r="O83" s="3"/>
      <c r="P83" s="272">
        <f t="shared" si="4"/>
        <v>0</v>
      </c>
      <c r="Q83" s="15">
        <f t="shared" si="5"/>
        <v>0</v>
      </c>
      <c r="R83" s="3"/>
      <c r="S83" s="3"/>
      <c r="T83" s="3"/>
      <c r="U83" s="3"/>
      <c r="V83" s="3"/>
      <c r="W83" s="3"/>
      <c r="X83" s="3"/>
      <c r="Y83" s="3"/>
      <c r="Z83" s="3"/>
      <c r="AA83" s="3"/>
      <c r="AB83" s="3"/>
      <c r="AC83" s="3"/>
      <c r="AD83" s="3"/>
      <c r="AE83" s="3"/>
      <c r="AF83" s="3"/>
      <c r="AG83" s="3"/>
      <c r="AH83" s="3"/>
      <c r="AI83" s="3"/>
      <c r="AJ83" s="3"/>
      <c r="AK83" s="3"/>
    </row>
    <row r="84" spans="1:37" s="7" customFormat="1" ht="12.75" x14ac:dyDescent="0.2">
      <c r="A84" s="204"/>
      <c r="B84" s="59">
        <v>71</v>
      </c>
      <c r="C84" s="264"/>
      <c r="D84" s="264"/>
      <c r="E84" s="75"/>
      <c r="F84" s="62"/>
      <c r="G84" s="75"/>
      <c r="H84" s="263"/>
      <c r="I84" s="262"/>
      <c r="J84" s="63">
        <f t="shared" si="3"/>
        <v>0</v>
      </c>
      <c r="K84" s="262"/>
      <c r="L84" s="3"/>
      <c r="M84" s="3"/>
      <c r="N84" s="3"/>
      <c r="O84" s="3"/>
      <c r="P84" s="272">
        <f t="shared" si="4"/>
        <v>0</v>
      </c>
      <c r="Q84" s="15">
        <f t="shared" si="5"/>
        <v>0</v>
      </c>
      <c r="R84" s="3"/>
      <c r="S84" s="3"/>
      <c r="T84" s="3"/>
      <c r="U84" s="3"/>
      <c r="V84" s="3"/>
      <c r="W84" s="3"/>
      <c r="X84" s="3"/>
      <c r="Y84" s="3"/>
      <c r="Z84" s="3"/>
      <c r="AA84" s="3"/>
      <c r="AB84" s="3"/>
      <c r="AC84" s="3"/>
      <c r="AD84" s="3"/>
      <c r="AE84" s="3"/>
      <c r="AF84" s="3"/>
      <c r="AG84" s="3"/>
      <c r="AH84" s="3"/>
      <c r="AI84" s="3"/>
      <c r="AJ84" s="3"/>
      <c r="AK84" s="3"/>
    </row>
    <row r="85" spans="1:37" s="7" customFormat="1" ht="12.75" x14ac:dyDescent="0.2">
      <c r="A85" s="204"/>
      <c r="B85" s="59">
        <v>72</v>
      </c>
      <c r="C85" s="264"/>
      <c r="D85" s="264"/>
      <c r="E85" s="75"/>
      <c r="F85" s="62"/>
      <c r="G85" s="75"/>
      <c r="H85" s="263"/>
      <c r="I85" s="262"/>
      <c r="J85" s="63">
        <f t="shared" si="3"/>
        <v>0</v>
      </c>
      <c r="K85" s="262"/>
      <c r="L85" s="3"/>
      <c r="M85" s="3"/>
      <c r="N85" s="3"/>
      <c r="O85" s="3"/>
      <c r="P85" s="272">
        <f t="shared" si="4"/>
        <v>0</v>
      </c>
      <c r="Q85" s="15">
        <f t="shared" si="5"/>
        <v>0</v>
      </c>
      <c r="R85" s="3"/>
      <c r="S85" s="3"/>
      <c r="T85" s="3"/>
      <c r="U85" s="3"/>
      <c r="V85" s="3"/>
      <c r="W85" s="3"/>
      <c r="X85" s="3"/>
      <c r="Y85" s="3"/>
      <c r="Z85" s="3"/>
      <c r="AA85" s="3"/>
      <c r="AB85" s="3"/>
      <c r="AC85" s="3"/>
      <c r="AD85" s="3"/>
      <c r="AE85" s="3"/>
      <c r="AF85" s="3"/>
      <c r="AG85" s="3"/>
      <c r="AH85" s="3"/>
      <c r="AI85" s="3"/>
      <c r="AJ85" s="3"/>
      <c r="AK85" s="3"/>
    </row>
    <row r="86" spans="1:37" s="7" customFormat="1" ht="12.75" x14ac:dyDescent="0.2">
      <c r="A86" s="204"/>
      <c r="B86" s="59">
        <v>73</v>
      </c>
      <c r="C86" s="264"/>
      <c r="D86" s="264"/>
      <c r="E86" s="75"/>
      <c r="F86" s="62"/>
      <c r="G86" s="75"/>
      <c r="H86" s="263"/>
      <c r="I86" s="262"/>
      <c r="J86" s="63">
        <f t="shared" si="3"/>
        <v>0</v>
      </c>
      <c r="K86" s="262"/>
      <c r="L86" s="3"/>
      <c r="M86" s="3"/>
      <c r="N86" s="3"/>
      <c r="O86" s="3"/>
      <c r="P86" s="272">
        <f t="shared" si="4"/>
        <v>0</v>
      </c>
      <c r="Q86" s="15">
        <f t="shared" si="5"/>
        <v>0</v>
      </c>
      <c r="R86" s="3"/>
      <c r="S86" s="3"/>
      <c r="T86" s="3"/>
      <c r="U86" s="3"/>
      <c r="V86" s="3"/>
      <c r="W86" s="3"/>
      <c r="X86" s="3"/>
      <c r="Y86" s="3"/>
      <c r="Z86" s="3"/>
      <c r="AA86" s="3"/>
      <c r="AB86" s="3"/>
      <c r="AC86" s="3"/>
      <c r="AD86" s="3"/>
      <c r="AE86" s="3"/>
      <c r="AF86" s="3"/>
      <c r="AG86" s="3"/>
      <c r="AH86" s="3"/>
      <c r="AI86" s="3"/>
      <c r="AJ86" s="3"/>
      <c r="AK86" s="3"/>
    </row>
    <row r="87" spans="1:37" s="7" customFormat="1" ht="12.75" x14ac:dyDescent="0.2">
      <c r="A87" s="204"/>
      <c r="B87" s="59">
        <v>74</v>
      </c>
      <c r="C87" s="264"/>
      <c r="D87" s="264"/>
      <c r="E87" s="75"/>
      <c r="F87" s="62"/>
      <c r="G87" s="75"/>
      <c r="H87" s="263"/>
      <c r="I87" s="262"/>
      <c r="J87" s="63">
        <f t="shared" si="3"/>
        <v>0</v>
      </c>
      <c r="K87" s="262"/>
      <c r="L87" s="3"/>
      <c r="M87" s="3"/>
      <c r="N87" s="3"/>
      <c r="O87" s="3"/>
      <c r="P87" s="272">
        <f t="shared" si="4"/>
        <v>0</v>
      </c>
      <c r="Q87" s="15">
        <f t="shared" si="5"/>
        <v>0</v>
      </c>
      <c r="R87" s="3"/>
      <c r="S87" s="3"/>
      <c r="T87" s="3"/>
      <c r="U87" s="3"/>
      <c r="V87" s="3"/>
      <c r="W87" s="3"/>
      <c r="X87" s="3"/>
      <c r="Y87" s="3"/>
      <c r="Z87" s="3"/>
      <c r="AA87" s="3"/>
      <c r="AB87" s="3"/>
      <c r="AC87" s="3"/>
      <c r="AD87" s="3"/>
      <c r="AE87" s="3"/>
      <c r="AF87" s="3"/>
      <c r="AG87" s="3"/>
      <c r="AH87" s="3"/>
      <c r="AI87" s="3"/>
      <c r="AJ87" s="3"/>
      <c r="AK87" s="3"/>
    </row>
    <row r="88" spans="1:37" s="7" customFormat="1" ht="12.75" x14ac:dyDescent="0.2">
      <c r="A88" s="204"/>
      <c r="B88" s="59">
        <v>75</v>
      </c>
      <c r="C88" s="264"/>
      <c r="D88" s="264"/>
      <c r="E88" s="75"/>
      <c r="F88" s="62"/>
      <c r="G88" s="75"/>
      <c r="H88" s="263"/>
      <c r="I88" s="262"/>
      <c r="J88" s="63">
        <f t="shared" si="3"/>
        <v>0</v>
      </c>
      <c r="K88" s="262"/>
      <c r="L88" s="3"/>
      <c r="M88" s="3"/>
      <c r="N88" s="3"/>
      <c r="O88" s="3"/>
      <c r="P88" s="272">
        <f t="shared" si="4"/>
        <v>0</v>
      </c>
      <c r="Q88" s="15">
        <f t="shared" si="5"/>
        <v>0</v>
      </c>
      <c r="R88" s="3"/>
      <c r="S88" s="3"/>
      <c r="T88" s="3"/>
      <c r="U88" s="3"/>
      <c r="V88" s="3"/>
      <c r="W88" s="3"/>
      <c r="X88" s="3"/>
      <c r="Y88" s="3"/>
      <c r="Z88" s="3"/>
      <c r="AA88" s="3"/>
      <c r="AB88" s="3"/>
      <c r="AC88" s="3"/>
      <c r="AD88" s="3"/>
      <c r="AE88" s="3"/>
      <c r="AF88" s="3"/>
      <c r="AG88" s="3"/>
      <c r="AH88" s="3"/>
      <c r="AI88" s="3"/>
      <c r="AJ88" s="3"/>
      <c r="AK88" s="3"/>
    </row>
    <row r="89" spans="1:37" s="7" customFormat="1" ht="12.75" x14ac:dyDescent="0.2">
      <c r="A89" s="204"/>
      <c r="B89" s="59">
        <v>76</v>
      </c>
      <c r="C89" s="264"/>
      <c r="D89" s="264"/>
      <c r="E89" s="75"/>
      <c r="F89" s="62"/>
      <c r="G89" s="75"/>
      <c r="H89" s="263"/>
      <c r="I89" s="262"/>
      <c r="J89" s="63">
        <f t="shared" si="3"/>
        <v>0</v>
      </c>
      <c r="K89" s="262"/>
      <c r="L89" s="3"/>
      <c r="M89" s="3"/>
      <c r="N89" s="3"/>
      <c r="O89" s="3"/>
      <c r="P89" s="272">
        <f t="shared" si="4"/>
        <v>0</v>
      </c>
      <c r="Q89" s="15">
        <f t="shared" si="5"/>
        <v>0</v>
      </c>
      <c r="R89" s="3"/>
      <c r="S89" s="3"/>
      <c r="T89" s="3"/>
      <c r="U89" s="3"/>
      <c r="V89" s="3"/>
      <c r="W89" s="3"/>
      <c r="X89" s="3"/>
      <c r="Y89" s="3"/>
      <c r="Z89" s="3"/>
      <c r="AA89" s="3"/>
      <c r="AB89" s="3"/>
      <c r="AC89" s="3"/>
      <c r="AD89" s="3"/>
      <c r="AE89" s="3"/>
      <c r="AF89" s="3"/>
      <c r="AG89" s="3"/>
      <c r="AH89" s="3"/>
      <c r="AI89" s="3"/>
      <c r="AJ89" s="3"/>
      <c r="AK89" s="3"/>
    </row>
    <row r="90" spans="1:37" s="7" customFormat="1" ht="12.75" x14ac:dyDescent="0.2">
      <c r="A90" s="204"/>
      <c r="B90" s="59">
        <v>77</v>
      </c>
      <c r="C90" s="264"/>
      <c r="D90" s="264"/>
      <c r="E90" s="75"/>
      <c r="F90" s="62"/>
      <c r="G90" s="75"/>
      <c r="H90" s="263"/>
      <c r="I90" s="262"/>
      <c r="J90" s="63">
        <f t="shared" si="3"/>
        <v>0</v>
      </c>
      <c r="K90" s="262"/>
      <c r="L90" s="3"/>
      <c r="M90" s="3"/>
      <c r="N90" s="3"/>
      <c r="O90" s="3"/>
      <c r="P90" s="272">
        <f t="shared" si="4"/>
        <v>0</v>
      </c>
      <c r="Q90" s="15">
        <f t="shared" si="5"/>
        <v>0</v>
      </c>
      <c r="R90" s="3"/>
      <c r="S90" s="3"/>
      <c r="T90" s="3"/>
      <c r="U90" s="3"/>
      <c r="V90" s="3"/>
      <c r="W90" s="3"/>
      <c r="X90" s="3"/>
      <c r="Y90" s="3"/>
      <c r="Z90" s="3"/>
      <c r="AA90" s="3"/>
      <c r="AB90" s="3"/>
      <c r="AC90" s="3"/>
      <c r="AD90" s="3"/>
      <c r="AE90" s="3"/>
      <c r="AF90" s="3"/>
      <c r="AG90" s="3"/>
      <c r="AH90" s="3"/>
      <c r="AI90" s="3"/>
      <c r="AJ90" s="3"/>
      <c r="AK90" s="3"/>
    </row>
    <row r="91" spans="1:37" s="7" customFormat="1" ht="12.75" x14ac:dyDescent="0.2">
      <c r="A91" s="204"/>
      <c r="B91" s="59">
        <v>78</v>
      </c>
      <c r="C91" s="264"/>
      <c r="D91" s="264"/>
      <c r="E91" s="75"/>
      <c r="F91" s="62"/>
      <c r="G91" s="75"/>
      <c r="H91" s="263"/>
      <c r="I91" s="262"/>
      <c r="J91" s="63">
        <f t="shared" si="3"/>
        <v>0</v>
      </c>
      <c r="K91" s="262"/>
      <c r="L91" s="3"/>
      <c r="M91" s="3"/>
      <c r="N91" s="3"/>
      <c r="O91" s="3"/>
      <c r="P91" s="272">
        <f t="shared" si="4"/>
        <v>0</v>
      </c>
      <c r="Q91" s="15">
        <f t="shared" si="5"/>
        <v>0</v>
      </c>
      <c r="R91" s="3"/>
      <c r="S91" s="3"/>
      <c r="T91" s="3"/>
      <c r="U91" s="3"/>
      <c r="V91" s="3"/>
      <c r="W91" s="3"/>
      <c r="X91" s="3"/>
      <c r="Y91" s="3"/>
      <c r="Z91" s="3"/>
      <c r="AA91" s="3"/>
      <c r="AB91" s="3"/>
      <c r="AC91" s="3"/>
      <c r="AD91" s="3"/>
      <c r="AE91" s="3"/>
      <c r="AF91" s="3"/>
      <c r="AG91" s="3"/>
      <c r="AH91" s="3"/>
      <c r="AI91" s="3"/>
      <c r="AJ91" s="3"/>
      <c r="AK91" s="3"/>
    </row>
    <row r="92" spans="1:37" s="7" customFormat="1" ht="12.75" x14ac:dyDescent="0.2">
      <c r="A92" s="204"/>
      <c r="B92" s="59">
        <v>79</v>
      </c>
      <c r="C92" s="264"/>
      <c r="D92" s="264"/>
      <c r="E92" s="75"/>
      <c r="F92" s="62"/>
      <c r="G92" s="75"/>
      <c r="H92" s="263"/>
      <c r="I92" s="262"/>
      <c r="J92" s="63">
        <f t="shared" si="3"/>
        <v>0</v>
      </c>
      <c r="K92" s="262"/>
      <c r="L92" s="3"/>
      <c r="M92" s="3"/>
      <c r="N92" s="3"/>
      <c r="O92" s="3"/>
      <c r="P92" s="272">
        <f t="shared" si="4"/>
        <v>0</v>
      </c>
      <c r="Q92" s="15">
        <f t="shared" si="5"/>
        <v>0</v>
      </c>
      <c r="R92" s="3"/>
      <c r="S92" s="3"/>
      <c r="T92" s="3"/>
      <c r="U92" s="3"/>
      <c r="V92" s="3"/>
      <c r="W92" s="3"/>
      <c r="X92" s="3"/>
      <c r="Y92" s="3"/>
      <c r="Z92" s="3"/>
      <c r="AA92" s="3"/>
      <c r="AB92" s="3"/>
      <c r="AC92" s="3"/>
      <c r="AD92" s="3"/>
      <c r="AE92" s="3"/>
      <c r="AF92" s="3"/>
      <c r="AG92" s="3"/>
      <c r="AH92" s="3"/>
      <c r="AI92" s="3"/>
      <c r="AJ92" s="3"/>
      <c r="AK92" s="3"/>
    </row>
    <row r="93" spans="1:37" s="7" customFormat="1" ht="12.75" x14ac:dyDescent="0.2">
      <c r="A93" s="204"/>
      <c r="B93" s="59">
        <v>80</v>
      </c>
      <c r="C93" s="264"/>
      <c r="D93" s="264"/>
      <c r="E93" s="75"/>
      <c r="F93" s="62"/>
      <c r="G93" s="75"/>
      <c r="H93" s="263"/>
      <c r="I93" s="262"/>
      <c r="J93" s="63">
        <f t="shared" si="3"/>
        <v>0</v>
      </c>
      <c r="K93" s="262"/>
      <c r="L93" s="3"/>
      <c r="M93" s="3"/>
      <c r="N93" s="3"/>
      <c r="O93" s="3"/>
      <c r="P93" s="272">
        <f t="shared" si="4"/>
        <v>0</v>
      </c>
      <c r="Q93" s="15">
        <f t="shared" si="5"/>
        <v>0</v>
      </c>
      <c r="R93" s="3"/>
      <c r="S93" s="3"/>
      <c r="T93" s="3"/>
      <c r="U93" s="3"/>
      <c r="V93" s="3"/>
      <c r="W93" s="3"/>
      <c r="X93" s="3"/>
      <c r="Y93" s="3"/>
      <c r="Z93" s="3"/>
      <c r="AA93" s="3"/>
      <c r="AB93" s="3"/>
      <c r="AC93" s="3"/>
      <c r="AD93" s="3"/>
      <c r="AE93" s="3"/>
      <c r="AF93" s="3"/>
      <c r="AG93" s="3"/>
      <c r="AH93" s="3"/>
      <c r="AI93" s="3"/>
      <c r="AJ93" s="3"/>
      <c r="AK93" s="3"/>
    </row>
    <row r="94" spans="1:37" s="7" customFormat="1" ht="12.75" x14ac:dyDescent="0.2">
      <c r="A94" s="204"/>
      <c r="B94" s="59">
        <v>81</v>
      </c>
      <c r="C94" s="264"/>
      <c r="D94" s="264"/>
      <c r="E94" s="75"/>
      <c r="F94" s="62"/>
      <c r="G94" s="75"/>
      <c r="H94" s="263"/>
      <c r="I94" s="262"/>
      <c r="J94" s="63">
        <f t="shared" si="3"/>
        <v>0</v>
      </c>
      <c r="K94" s="262"/>
      <c r="L94" s="3"/>
      <c r="M94" s="3"/>
      <c r="N94" s="3"/>
      <c r="O94" s="3"/>
      <c r="P94" s="272">
        <f t="shared" si="4"/>
        <v>0</v>
      </c>
      <c r="Q94" s="15">
        <f t="shared" si="5"/>
        <v>0</v>
      </c>
      <c r="R94" s="3"/>
      <c r="S94" s="3"/>
      <c r="T94" s="3"/>
      <c r="U94" s="3"/>
      <c r="V94" s="3"/>
      <c r="W94" s="3"/>
      <c r="X94" s="3"/>
      <c r="Y94" s="3"/>
      <c r="Z94" s="3"/>
      <c r="AA94" s="3"/>
      <c r="AB94" s="3"/>
      <c r="AC94" s="3"/>
      <c r="AD94" s="3"/>
      <c r="AE94" s="3"/>
      <c r="AF94" s="3"/>
      <c r="AG94" s="3"/>
      <c r="AH94" s="3"/>
      <c r="AI94" s="3"/>
      <c r="AJ94" s="3"/>
      <c r="AK94" s="3"/>
    </row>
    <row r="95" spans="1:37" s="7" customFormat="1" ht="12.75" x14ac:dyDescent="0.2">
      <c r="A95" s="204"/>
      <c r="B95" s="59">
        <v>82</v>
      </c>
      <c r="C95" s="264"/>
      <c r="D95" s="264"/>
      <c r="E95" s="75"/>
      <c r="F95" s="62"/>
      <c r="G95" s="75"/>
      <c r="H95" s="263"/>
      <c r="I95" s="262"/>
      <c r="J95" s="63">
        <f t="shared" si="3"/>
        <v>0</v>
      </c>
      <c r="K95" s="262"/>
      <c r="L95" s="3"/>
      <c r="M95" s="3"/>
      <c r="N95" s="3"/>
      <c r="O95" s="3"/>
      <c r="P95" s="272">
        <f t="shared" si="4"/>
        <v>0</v>
      </c>
      <c r="Q95" s="15">
        <f t="shared" si="5"/>
        <v>0</v>
      </c>
      <c r="R95" s="3"/>
      <c r="S95" s="3"/>
      <c r="T95" s="3"/>
      <c r="U95" s="3"/>
      <c r="V95" s="3"/>
      <c r="W95" s="3"/>
      <c r="X95" s="3"/>
      <c r="Y95" s="3"/>
      <c r="Z95" s="3"/>
      <c r="AA95" s="3"/>
      <c r="AB95" s="3"/>
      <c r="AC95" s="3"/>
      <c r="AD95" s="3"/>
      <c r="AE95" s="3"/>
      <c r="AF95" s="3"/>
      <c r="AG95" s="3"/>
      <c r="AH95" s="3"/>
      <c r="AI95" s="3"/>
      <c r="AJ95" s="3"/>
      <c r="AK95" s="3"/>
    </row>
    <row r="96" spans="1:37" s="7" customFormat="1" ht="12.75" x14ac:dyDescent="0.2">
      <c r="A96" s="204"/>
      <c r="B96" s="59">
        <v>83</v>
      </c>
      <c r="C96" s="264"/>
      <c r="D96" s="264"/>
      <c r="E96" s="75"/>
      <c r="F96" s="62"/>
      <c r="G96" s="75"/>
      <c r="H96" s="263"/>
      <c r="I96" s="262"/>
      <c r="J96" s="63">
        <f t="shared" si="3"/>
        <v>0</v>
      </c>
      <c r="K96" s="262"/>
      <c r="L96" s="3"/>
      <c r="M96" s="3"/>
      <c r="N96" s="3"/>
      <c r="O96" s="3"/>
      <c r="P96" s="272">
        <f t="shared" si="4"/>
        <v>0</v>
      </c>
      <c r="Q96" s="15">
        <f t="shared" si="5"/>
        <v>0</v>
      </c>
      <c r="R96" s="3"/>
      <c r="S96" s="3"/>
      <c r="T96" s="3"/>
      <c r="U96" s="3"/>
      <c r="V96" s="3"/>
      <c r="W96" s="3"/>
      <c r="X96" s="3"/>
      <c r="Y96" s="3"/>
      <c r="Z96" s="3"/>
      <c r="AA96" s="3"/>
      <c r="AB96" s="3"/>
      <c r="AC96" s="3"/>
      <c r="AD96" s="3"/>
      <c r="AE96" s="3"/>
      <c r="AF96" s="3"/>
      <c r="AG96" s="3"/>
      <c r="AH96" s="3"/>
      <c r="AI96" s="3"/>
      <c r="AJ96" s="3"/>
      <c r="AK96" s="3"/>
    </row>
    <row r="97" spans="1:37" s="7" customFormat="1" ht="12.75" x14ac:dyDescent="0.2">
      <c r="A97" s="204"/>
      <c r="B97" s="59">
        <v>84</v>
      </c>
      <c r="C97" s="264"/>
      <c r="D97" s="264"/>
      <c r="E97" s="75"/>
      <c r="F97" s="62"/>
      <c r="G97" s="75"/>
      <c r="H97" s="263"/>
      <c r="I97" s="262"/>
      <c r="J97" s="63">
        <f t="shared" si="3"/>
        <v>0</v>
      </c>
      <c r="K97" s="262"/>
      <c r="L97" s="3"/>
      <c r="M97" s="3"/>
      <c r="N97" s="3"/>
      <c r="O97" s="3"/>
      <c r="P97" s="272">
        <f t="shared" si="4"/>
        <v>0</v>
      </c>
      <c r="Q97" s="15">
        <f t="shared" si="5"/>
        <v>0</v>
      </c>
      <c r="R97" s="3"/>
      <c r="S97" s="3"/>
      <c r="T97" s="3"/>
      <c r="U97" s="3"/>
      <c r="V97" s="3"/>
      <c r="W97" s="3"/>
      <c r="X97" s="3"/>
      <c r="Y97" s="3"/>
      <c r="Z97" s="3"/>
      <c r="AA97" s="3"/>
      <c r="AB97" s="3"/>
      <c r="AC97" s="3"/>
      <c r="AD97" s="3"/>
      <c r="AE97" s="3"/>
      <c r="AF97" s="3"/>
      <c r="AG97" s="3"/>
      <c r="AH97" s="3"/>
      <c r="AI97" s="3"/>
      <c r="AJ97" s="3"/>
      <c r="AK97" s="3"/>
    </row>
    <row r="98" spans="1:37" s="7" customFormat="1" ht="12.75" x14ac:dyDescent="0.2">
      <c r="A98" s="204"/>
      <c r="B98" s="59">
        <v>85</v>
      </c>
      <c r="C98" s="264"/>
      <c r="D98" s="264"/>
      <c r="E98" s="75"/>
      <c r="F98" s="62"/>
      <c r="G98" s="75"/>
      <c r="H98" s="263"/>
      <c r="I98" s="262"/>
      <c r="J98" s="63">
        <f t="shared" si="3"/>
        <v>0</v>
      </c>
      <c r="K98" s="262"/>
      <c r="L98" s="3"/>
      <c r="M98" s="3"/>
      <c r="N98" s="3"/>
      <c r="O98" s="3"/>
      <c r="P98" s="272">
        <f t="shared" si="4"/>
        <v>0</v>
      </c>
      <c r="Q98" s="15">
        <f t="shared" si="5"/>
        <v>0</v>
      </c>
      <c r="R98" s="3"/>
      <c r="S98" s="3"/>
      <c r="T98" s="3"/>
      <c r="U98" s="3"/>
      <c r="V98" s="3"/>
      <c r="W98" s="3"/>
      <c r="X98" s="3"/>
      <c r="Y98" s="3"/>
      <c r="Z98" s="3"/>
      <c r="AA98" s="3"/>
      <c r="AB98" s="3"/>
      <c r="AC98" s="3"/>
      <c r="AD98" s="3"/>
      <c r="AE98" s="3"/>
      <c r="AF98" s="3"/>
      <c r="AG98" s="3"/>
      <c r="AH98" s="3"/>
      <c r="AI98" s="3"/>
      <c r="AJ98" s="3"/>
      <c r="AK98" s="3"/>
    </row>
    <row r="99" spans="1:37" s="7" customFormat="1" ht="12.75" x14ac:dyDescent="0.2">
      <c r="A99" s="204"/>
      <c r="B99" s="59">
        <v>86</v>
      </c>
      <c r="C99" s="264"/>
      <c r="D99" s="264"/>
      <c r="E99" s="75"/>
      <c r="F99" s="62"/>
      <c r="G99" s="75"/>
      <c r="H99" s="263"/>
      <c r="I99" s="262"/>
      <c r="J99" s="63">
        <f t="shared" si="3"/>
        <v>0</v>
      </c>
      <c r="K99" s="262"/>
      <c r="L99" s="3"/>
      <c r="M99" s="3"/>
      <c r="N99" s="3"/>
      <c r="O99" s="3"/>
      <c r="P99" s="272">
        <f t="shared" si="4"/>
        <v>0</v>
      </c>
      <c r="Q99" s="15">
        <f t="shared" si="5"/>
        <v>0</v>
      </c>
      <c r="R99" s="3"/>
      <c r="S99" s="3"/>
      <c r="T99" s="3"/>
      <c r="U99" s="3"/>
      <c r="V99" s="3"/>
      <c r="W99" s="3"/>
      <c r="X99" s="3"/>
      <c r="Y99" s="3"/>
      <c r="Z99" s="3"/>
      <c r="AA99" s="3"/>
      <c r="AB99" s="3"/>
      <c r="AC99" s="3"/>
      <c r="AD99" s="3"/>
      <c r="AE99" s="3"/>
      <c r="AF99" s="3"/>
      <c r="AG99" s="3"/>
      <c r="AH99" s="3"/>
      <c r="AI99" s="3"/>
      <c r="AJ99" s="3"/>
      <c r="AK99" s="3"/>
    </row>
    <row r="100" spans="1:37" s="7" customFormat="1" ht="12.75" x14ac:dyDescent="0.2">
      <c r="A100" s="204"/>
      <c r="B100" s="59">
        <v>87</v>
      </c>
      <c r="C100" s="264"/>
      <c r="D100" s="264"/>
      <c r="E100" s="75"/>
      <c r="F100" s="62"/>
      <c r="G100" s="75"/>
      <c r="H100" s="263"/>
      <c r="I100" s="262"/>
      <c r="J100" s="63">
        <f t="shared" si="3"/>
        <v>0</v>
      </c>
      <c r="K100" s="262"/>
      <c r="L100" s="3"/>
      <c r="M100" s="3"/>
      <c r="N100" s="3"/>
      <c r="O100" s="3"/>
      <c r="P100" s="272">
        <f t="shared" si="4"/>
        <v>0</v>
      </c>
      <c r="Q100" s="15">
        <f t="shared" si="5"/>
        <v>0</v>
      </c>
      <c r="R100" s="3"/>
      <c r="S100" s="3"/>
      <c r="T100" s="3"/>
      <c r="U100" s="3"/>
      <c r="V100" s="3"/>
      <c r="W100" s="3"/>
      <c r="X100" s="3"/>
      <c r="Y100" s="3"/>
      <c r="Z100" s="3"/>
      <c r="AA100" s="3"/>
      <c r="AB100" s="3"/>
      <c r="AC100" s="3"/>
      <c r="AD100" s="3"/>
      <c r="AE100" s="3"/>
      <c r="AF100" s="3"/>
      <c r="AG100" s="3"/>
      <c r="AH100" s="3"/>
      <c r="AI100" s="3"/>
      <c r="AJ100" s="3"/>
      <c r="AK100" s="3"/>
    </row>
    <row r="101" spans="1:37" s="7" customFormat="1" ht="12.75" x14ac:dyDescent="0.2">
      <c r="A101" s="204"/>
      <c r="B101" s="59">
        <v>88</v>
      </c>
      <c r="C101" s="264"/>
      <c r="D101" s="264"/>
      <c r="E101" s="75"/>
      <c r="F101" s="62"/>
      <c r="G101" s="75"/>
      <c r="H101" s="263"/>
      <c r="I101" s="262"/>
      <c r="J101" s="63">
        <f t="shared" si="3"/>
        <v>0</v>
      </c>
      <c r="K101" s="262"/>
      <c r="L101" s="3"/>
      <c r="M101" s="3"/>
      <c r="N101" s="3"/>
      <c r="O101" s="3"/>
      <c r="P101" s="272">
        <f t="shared" si="4"/>
        <v>0</v>
      </c>
      <c r="Q101" s="15">
        <f t="shared" si="5"/>
        <v>0</v>
      </c>
      <c r="R101" s="3"/>
      <c r="S101" s="3"/>
      <c r="T101" s="3"/>
      <c r="U101" s="3"/>
      <c r="V101" s="3"/>
      <c r="W101" s="3"/>
      <c r="X101" s="3"/>
      <c r="Y101" s="3"/>
      <c r="Z101" s="3"/>
      <c r="AA101" s="3"/>
      <c r="AB101" s="3"/>
      <c r="AC101" s="3"/>
      <c r="AD101" s="3"/>
      <c r="AE101" s="3"/>
      <c r="AF101" s="3"/>
      <c r="AG101" s="3"/>
      <c r="AH101" s="3"/>
      <c r="AI101" s="3"/>
      <c r="AJ101" s="3"/>
      <c r="AK101" s="3"/>
    </row>
    <row r="102" spans="1:37" s="7" customFormat="1" ht="12.75" x14ac:dyDescent="0.2">
      <c r="A102" s="204"/>
      <c r="B102" s="59">
        <v>89</v>
      </c>
      <c r="C102" s="264"/>
      <c r="D102" s="264"/>
      <c r="E102" s="75"/>
      <c r="F102" s="62"/>
      <c r="G102" s="75"/>
      <c r="H102" s="263"/>
      <c r="I102" s="262"/>
      <c r="J102" s="63">
        <f t="shared" si="3"/>
        <v>0</v>
      </c>
      <c r="K102" s="262"/>
      <c r="L102" s="3"/>
      <c r="M102" s="3"/>
      <c r="N102" s="3"/>
      <c r="O102" s="3"/>
      <c r="P102" s="272">
        <f t="shared" si="4"/>
        <v>0</v>
      </c>
      <c r="Q102" s="15">
        <f t="shared" si="5"/>
        <v>0</v>
      </c>
      <c r="R102" s="3"/>
      <c r="S102" s="3"/>
      <c r="T102" s="3"/>
      <c r="U102" s="3"/>
      <c r="V102" s="3"/>
      <c r="W102" s="3"/>
      <c r="X102" s="3"/>
      <c r="Y102" s="3"/>
      <c r="Z102" s="3"/>
      <c r="AA102" s="3"/>
      <c r="AB102" s="3"/>
      <c r="AC102" s="3"/>
      <c r="AD102" s="3"/>
      <c r="AE102" s="3"/>
      <c r="AF102" s="3"/>
      <c r="AG102" s="3"/>
      <c r="AH102" s="3"/>
      <c r="AI102" s="3"/>
      <c r="AJ102" s="3"/>
      <c r="AK102" s="3"/>
    </row>
    <row r="103" spans="1:37" s="7" customFormat="1" ht="12.75" x14ac:dyDescent="0.2">
      <c r="A103" s="204"/>
      <c r="B103" s="59">
        <v>90</v>
      </c>
      <c r="C103" s="264"/>
      <c r="D103" s="264"/>
      <c r="E103" s="75"/>
      <c r="F103" s="62"/>
      <c r="G103" s="75"/>
      <c r="H103" s="263"/>
      <c r="I103" s="262"/>
      <c r="J103" s="63">
        <f t="shared" si="3"/>
        <v>0</v>
      </c>
      <c r="K103" s="262"/>
      <c r="L103" s="3"/>
      <c r="M103" s="3"/>
      <c r="N103" s="3"/>
      <c r="O103" s="3"/>
      <c r="P103" s="272">
        <f t="shared" si="4"/>
        <v>0</v>
      </c>
      <c r="Q103" s="15">
        <f t="shared" si="5"/>
        <v>0</v>
      </c>
      <c r="R103" s="3"/>
      <c r="S103" s="3"/>
      <c r="T103" s="3"/>
      <c r="U103" s="3"/>
      <c r="V103" s="3"/>
      <c r="W103" s="3"/>
      <c r="X103" s="3"/>
      <c r="Y103" s="3"/>
      <c r="Z103" s="3"/>
      <c r="AA103" s="3"/>
      <c r="AB103" s="3"/>
      <c r="AC103" s="3"/>
      <c r="AD103" s="3"/>
      <c r="AE103" s="3"/>
      <c r="AF103" s="3"/>
      <c r="AG103" s="3"/>
      <c r="AH103" s="3"/>
      <c r="AI103" s="3"/>
      <c r="AJ103" s="3"/>
      <c r="AK103" s="3"/>
    </row>
    <row r="104" spans="1:37" s="7" customFormat="1" ht="12.75" x14ac:dyDescent="0.2">
      <c r="A104" s="204"/>
      <c r="B104" s="59">
        <v>91</v>
      </c>
      <c r="C104" s="264"/>
      <c r="D104" s="264"/>
      <c r="E104" s="75"/>
      <c r="F104" s="62"/>
      <c r="G104" s="75"/>
      <c r="H104" s="263"/>
      <c r="I104" s="262"/>
      <c r="J104" s="63">
        <f t="shared" si="3"/>
        <v>0</v>
      </c>
      <c r="K104" s="262"/>
      <c r="L104" s="3"/>
      <c r="M104" s="3"/>
      <c r="N104" s="3"/>
      <c r="O104" s="3"/>
      <c r="P104" s="272">
        <f t="shared" si="4"/>
        <v>0</v>
      </c>
      <c r="Q104" s="15">
        <f t="shared" si="5"/>
        <v>0</v>
      </c>
      <c r="R104" s="3"/>
      <c r="S104" s="3"/>
      <c r="T104" s="3"/>
      <c r="U104" s="3"/>
      <c r="V104" s="3"/>
      <c r="W104" s="3"/>
      <c r="X104" s="3"/>
      <c r="Y104" s="3"/>
      <c r="Z104" s="3"/>
      <c r="AA104" s="3"/>
      <c r="AB104" s="3"/>
      <c r="AC104" s="3"/>
      <c r="AD104" s="3"/>
      <c r="AE104" s="3"/>
      <c r="AF104" s="3"/>
      <c r="AG104" s="3"/>
      <c r="AH104" s="3"/>
      <c r="AI104" s="3"/>
      <c r="AJ104" s="3"/>
      <c r="AK104" s="3"/>
    </row>
    <row r="105" spans="1:37" s="7" customFormat="1" ht="12.75" x14ac:dyDescent="0.2">
      <c r="A105" s="204"/>
      <c r="B105" s="59">
        <v>92</v>
      </c>
      <c r="C105" s="264"/>
      <c r="D105" s="264"/>
      <c r="E105" s="75"/>
      <c r="F105" s="62"/>
      <c r="G105" s="75"/>
      <c r="H105" s="263"/>
      <c r="I105" s="262"/>
      <c r="J105" s="63">
        <f t="shared" si="3"/>
        <v>0</v>
      </c>
      <c r="K105" s="262"/>
      <c r="L105" s="3"/>
      <c r="M105" s="3"/>
      <c r="N105" s="3"/>
      <c r="O105" s="3"/>
      <c r="P105" s="272">
        <f t="shared" si="4"/>
        <v>0</v>
      </c>
      <c r="Q105" s="15">
        <f t="shared" si="5"/>
        <v>0</v>
      </c>
      <c r="R105" s="3"/>
      <c r="S105" s="3"/>
      <c r="T105" s="3"/>
      <c r="U105" s="3"/>
      <c r="V105" s="3"/>
      <c r="W105" s="3"/>
      <c r="X105" s="3"/>
      <c r="Y105" s="3"/>
      <c r="Z105" s="3"/>
      <c r="AA105" s="3"/>
      <c r="AB105" s="3"/>
      <c r="AC105" s="3"/>
      <c r="AD105" s="3"/>
      <c r="AE105" s="3"/>
      <c r="AF105" s="3"/>
      <c r="AG105" s="3"/>
      <c r="AH105" s="3"/>
      <c r="AI105" s="3"/>
      <c r="AJ105" s="3"/>
      <c r="AK105" s="3"/>
    </row>
    <row r="106" spans="1:37" s="7" customFormat="1" ht="12.75" x14ac:dyDescent="0.2">
      <c r="A106" s="204"/>
      <c r="B106" s="59">
        <v>93</v>
      </c>
      <c r="C106" s="264"/>
      <c r="D106" s="264"/>
      <c r="E106" s="75"/>
      <c r="F106" s="62"/>
      <c r="G106" s="75"/>
      <c r="H106" s="263"/>
      <c r="I106" s="262"/>
      <c r="J106" s="63">
        <f t="shared" si="3"/>
        <v>0</v>
      </c>
      <c r="K106" s="262"/>
      <c r="L106" s="3"/>
      <c r="M106" s="3"/>
      <c r="N106" s="3"/>
      <c r="O106" s="3"/>
      <c r="P106" s="272">
        <f t="shared" si="4"/>
        <v>0</v>
      </c>
      <c r="Q106" s="15">
        <f t="shared" si="5"/>
        <v>0</v>
      </c>
      <c r="R106" s="3"/>
      <c r="S106" s="3"/>
      <c r="T106" s="3"/>
      <c r="U106" s="3"/>
      <c r="V106" s="3"/>
      <c r="W106" s="3"/>
      <c r="X106" s="3"/>
      <c r="Y106" s="3"/>
      <c r="Z106" s="3"/>
      <c r="AA106" s="3"/>
      <c r="AB106" s="3"/>
      <c r="AC106" s="3"/>
      <c r="AD106" s="3"/>
      <c r="AE106" s="3"/>
      <c r="AF106" s="3"/>
      <c r="AG106" s="3"/>
      <c r="AH106" s="3"/>
      <c r="AI106" s="3"/>
      <c r="AJ106" s="3"/>
      <c r="AK106" s="3"/>
    </row>
    <row r="107" spans="1:37" s="7" customFormat="1" ht="12.75" x14ac:dyDescent="0.2">
      <c r="A107" s="204"/>
      <c r="B107" s="59">
        <v>94</v>
      </c>
      <c r="C107" s="264"/>
      <c r="D107" s="264"/>
      <c r="E107" s="75"/>
      <c r="F107" s="62"/>
      <c r="G107" s="75"/>
      <c r="H107" s="263"/>
      <c r="I107" s="262"/>
      <c r="J107" s="63">
        <f t="shared" si="3"/>
        <v>0</v>
      </c>
      <c r="K107" s="262"/>
      <c r="L107" s="3"/>
      <c r="M107" s="3"/>
      <c r="N107" s="3"/>
      <c r="O107" s="3"/>
      <c r="P107" s="272">
        <f t="shared" si="4"/>
        <v>0</v>
      </c>
      <c r="Q107" s="15">
        <f t="shared" si="5"/>
        <v>0</v>
      </c>
      <c r="R107" s="3"/>
      <c r="S107" s="3"/>
      <c r="T107" s="3"/>
      <c r="U107" s="3"/>
      <c r="V107" s="3"/>
      <c r="W107" s="3"/>
      <c r="X107" s="3"/>
      <c r="Y107" s="3"/>
      <c r="Z107" s="3"/>
      <c r="AA107" s="3"/>
      <c r="AB107" s="3"/>
      <c r="AC107" s="3"/>
      <c r="AD107" s="3"/>
      <c r="AE107" s="3"/>
      <c r="AF107" s="3"/>
      <c r="AG107" s="3"/>
      <c r="AH107" s="3"/>
      <c r="AI107" s="3"/>
      <c r="AJ107" s="3"/>
      <c r="AK107" s="3"/>
    </row>
    <row r="108" spans="1:37" s="7" customFormat="1" ht="12.75" x14ac:dyDescent="0.2">
      <c r="A108" s="204"/>
      <c r="B108" s="59">
        <v>95</v>
      </c>
      <c r="C108" s="264"/>
      <c r="D108" s="264"/>
      <c r="E108" s="75"/>
      <c r="F108" s="62"/>
      <c r="G108" s="75"/>
      <c r="H108" s="263"/>
      <c r="I108" s="262"/>
      <c r="J108" s="63">
        <f t="shared" si="3"/>
        <v>0</v>
      </c>
      <c r="K108" s="262"/>
      <c r="L108" s="3"/>
      <c r="M108" s="3"/>
      <c r="N108" s="3"/>
      <c r="O108" s="3"/>
      <c r="P108" s="272">
        <f t="shared" si="4"/>
        <v>0</v>
      </c>
      <c r="Q108" s="15">
        <f t="shared" si="5"/>
        <v>0</v>
      </c>
      <c r="R108" s="3"/>
      <c r="S108" s="3"/>
      <c r="T108" s="3"/>
      <c r="U108" s="3"/>
      <c r="V108" s="3"/>
      <c r="W108" s="3"/>
      <c r="X108" s="3"/>
      <c r="Y108" s="3"/>
      <c r="Z108" s="3"/>
      <c r="AA108" s="3"/>
      <c r="AB108" s="3"/>
      <c r="AC108" s="3"/>
      <c r="AD108" s="3"/>
      <c r="AE108" s="3"/>
      <c r="AF108" s="3"/>
      <c r="AG108" s="3"/>
      <c r="AH108" s="3"/>
      <c r="AI108" s="3"/>
      <c r="AJ108" s="3"/>
      <c r="AK108" s="3"/>
    </row>
    <row r="109" spans="1:37" s="7" customFormat="1" ht="12.75" x14ac:dyDescent="0.2">
      <c r="A109" s="204"/>
      <c r="B109" s="59">
        <v>96</v>
      </c>
      <c r="C109" s="264"/>
      <c r="D109" s="264"/>
      <c r="E109" s="75"/>
      <c r="F109" s="62"/>
      <c r="G109" s="75"/>
      <c r="H109" s="263"/>
      <c r="I109" s="262"/>
      <c r="J109" s="63">
        <f t="shared" si="3"/>
        <v>0</v>
      </c>
      <c r="K109" s="262"/>
      <c r="L109" s="3"/>
      <c r="M109" s="3"/>
      <c r="N109" s="3"/>
      <c r="O109" s="3"/>
      <c r="P109" s="272">
        <f t="shared" si="4"/>
        <v>0</v>
      </c>
      <c r="Q109" s="15">
        <f t="shared" si="5"/>
        <v>0</v>
      </c>
      <c r="R109" s="3"/>
      <c r="S109" s="3"/>
      <c r="T109" s="3"/>
      <c r="U109" s="3"/>
      <c r="V109" s="3"/>
      <c r="W109" s="3"/>
      <c r="X109" s="3"/>
      <c r="Y109" s="3"/>
      <c r="Z109" s="3"/>
      <c r="AA109" s="3"/>
      <c r="AB109" s="3"/>
      <c r="AC109" s="3"/>
      <c r="AD109" s="3"/>
      <c r="AE109" s="3"/>
      <c r="AF109" s="3"/>
      <c r="AG109" s="3"/>
      <c r="AH109" s="3"/>
      <c r="AI109" s="3"/>
      <c r="AJ109" s="3"/>
      <c r="AK109" s="3"/>
    </row>
    <row r="110" spans="1:37" s="7" customFormat="1" ht="12.75" x14ac:dyDescent="0.2">
      <c r="A110" s="204"/>
      <c r="B110" s="59">
        <v>97</v>
      </c>
      <c r="C110" s="264"/>
      <c r="D110" s="264"/>
      <c r="E110" s="75"/>
      <c r="F110" s="62"/>
      <c r="G110" s="75"/>
      <c r="H110" s="263"/>
      <c r="I110" s="262"/>
      <c r="J110" s="63">
        <f t="shared" si="3"/>
        <v>0</v>
      </c>
      <c r="K110" s="262"/>
      <c r="L110" s="3"/>
      <c r="M110" s="3"/>
      <c r="N110" s="3"/>
      <c r="O110" s="3"/>
      <c r="P110" s="272">
        <f t="shared" si="4"/>
        <v>0</v>
      </c>
      <c r="Q110" s="15">
        <f t="shared" si="5"/>
        <v>0</v>
      </c>
      <c r="R110" s="3"/>
      <c r="S110" s="3"/>
      <c r="T110" s="3"/>
      <c r="U110" s="3"/>
      <c r="V110" s="3"/>
      <c r="W110" s="3"/>
      <c r="X110" s="3"/>
      <c r="Y110" s="3"/>
      <c r="Z110" s="3"/>
      <c r="AA110" s="3"/>
      <c r="AB110" s="3"/>
      <c r="AC110" s="3"/>
      <c r="AD110" s="3"/>
      <c r="AE110" s="3"/>
      <c r="AF110" s="3"/>
      <c r="AG110" s="3"/>
      <c r="AH110" s="3"/>
      <c r="AI110" s="3"/>
      <c r="AJ110" s="3"/>
      <c r="AK110" s="3"/>
    </row>
    <row r="111" spans="1:37" s="7" customFormat="1" ht="12.75" x14ac:dyDescent="0.2">
      <c r="A111" s="204"/>
      <c r="B111" s="59">
        <v>98</v>
      </c>
      <c r="C111" s="264"/>
      <c r="D111" s="264"/>
      <c r="E111" s="75"/>
      <c r="F111" s="62"/>
      <c r="G111" s="75"/>
      <c r="H111" s="263"/>
      <c r="I111" s="262"/>
      <c r="J111" s="63">
        <f t="shared" si="3"/>
        <v>0</v>
      </c>
      <c r="K111" s="262"/>
      <c r="L111" s="3"/>
      <c r="M111" s="3"/>
      <c r="N111" s="3"/>
      <c r="O111" s="3"/>
      <c r="P111" s="272">
        <f t="shared" si="4"/>
        <v>0</v>
      </c>
      <c r="Q111" s="15">
        <f t="shared" si="5"/>
        <v>0</v>
      </c>
      <c r="R111" s="3"/>
      <c r="S111" s="3"/>
      <c r="T111" s="3"/>
      <c r="U111" s="3"/>
      <c r="V111" s="3"/>
      <c r="W111" s="3"/>
      <c r="X111" s="3"/>
      <c r="Y111" s="3"/>
      <c r="Z111" s="3"/>
      <c r="AA111" s="3"/>
      <c r="AB111" s="3"/>
      <c r="AC111" s="3"/>
      <c r="AD111" s="3"/>
      <c r="AE111" s="3"/>
      <c r="AF111" s="3"/>
      <c r="AG111" s="3"/>
      <c r="AH111" s="3"/>
      <c r="AI111" s="3"/>
      <c r="AJ111" s="3"/>
      <c r="AK111" s="3"/>
    </row>
    <row r="112" spans="1:37" s="7" customFormat="1" ht="12.75" x14ac:dyDescent="0.2">
      <c r="A112" s="204"/>
      <c r="B112" s="59">
        <v>99</v>
      </c>
      <c r="C112" s="264"/>
      <c r="D112" s="264"/>
      <c r="E112" s="75"/>
      <c r="F112" s="62"/>
      <c r="G112" s="75"/>
      <c r="H112" s="263"/>
      <c r="I112" s="262"/>
      <c r="J112" s="63">
        <f t="shared" si="3"/>
        <v>0</v>
      </c>
      <c r="K112" s="262"/>
      <c r="L112" s="3"/>
      <c r="M112" s="3"/>
      <c r="N112" s="3"/>
      <c r="O112" s="3"/>
      <c r="P112" s="272">
        <f t="shared" si="4"/>
        <v>0</v>
      </c>
      <c r="Q112" s="15">
        <f t="shared" si="5"/>
        <v>0</v>
      </c>
      <c r="R112" s="3"/>
      <c r="S112" s="3"/>
      <c r="T112" s="3"/>
      <c r="U112" s="3"/>
      <c r="V112" s="3"/>
      <c r="W112" s="3"/>
      <c r="X112" s="3"/>
      <c r="Y112" s="3"/>
      <c r="Z112" s="3"/>
      <c r="AA112" s="3"/>
      <c r="AB112" s="3"/>
      <c r="AC112" s="3"/>
      <c r="AD112" s="3"/>
      <c r="AE112" s="3"/>
      <c r="AF112" s="3"/>
      <c r="AG112" s="3"/>
      <c r="AH112" s="3"/>
      <c r="AI112" s="3"/>
      <c r="AJ112" s="3"/>
      <c r="AK112" s="3"/>
    </row>
    <row r="113" spans="1:37" s="7" customFormat="1" ht="12.75" x14ac:dyDescent="0.2">
      <c r="A113" s="242"/>
      <c r="B113" s="59">
        <v>100</v>
      </c>
      <c r="C113" s="264"/>
      <c r="D113" s="264"/>
      <c r="E113" s="75"/>
      <c r="F113" s="62"/>
      <c r="G113" s="75"/>
      <c r="H113" s="263"/>
      <c r="I113" s="262"/>
      <c r="J113" s="63">
        <f t="shared" si="3"/>
        <v>0</v>
      </c>
      <c r="K113" s="262"/>
      <c r="L113" s="3"/>
      <c r="M113" s="3"/>
      <c r="N113" s="3"/>
      <c r="O113" s="3"/>
      <c r="P113" s="272">
        <f t="shared" si="4"/>
        <v>0</v>
      </c>
      <c r="Q113" s="15">
        <f t="shared" si="5"/>
        <v>0</v>
      </c>
      <c r="R113" s="3"/>
      <c r="S113" s="3"/>
      <c r="T113" s="3"/>
      <c r="U113" s="3"/>
      <c r="V113" s="3"/>
      <c r="W113" s="3"/>
      <c r="X113" s="3"/>
      <c r="Y113" s="3"/>
      <c r="Z113" s="3"/>
      <c r="AA113" s="3"/>
      <c r="AB113" s="3"/>
      <c r="AC113" s="3"/>
      <c r="AD113" s="3"/>
      <c r="AE113" s="3"/>
      <c r="AF113" s="3"/>
      <c r="AG113" s="3"/>
      <c r="AH113" s="3"/>
      <c r="AI113" s="3"/>
      <c r="AJ113" s="3"/>
      <c r="AK113" s="3"/>
    </row>
    <row r="114" spans="1:37" s="7" customFormat="1" ht="12.75" x14ac:dyDescent="0.2">
      <c r="A114" s="242"/>
      <c r="B114" s="59">
        <v>101</v>
      </c>
      <c r="C114" s="264"/>
      <c r="D114" s="264"/>
      <c r="E114" s="75"/>
      <c r="F114" s="62"/>
      <c r="G114" s="75"/>
      <c r="H114" s="263"/>
      <c r="I114" s="262"/>
      <c r="J114" s="63">
        <f t="shared" si="3"/>
        <v>0</v>
      </c>
      <c r="K114" s="262"/>
      <c r="L114" s="3"/>
      <c r="M114" s="3"/>
      <c r="N114" s="3"/>
      <c r="O114" s="3"/>
      <c r="P114" s="272">
        <f t="shared" si="4"/>
        <v>0</v>
      </c>
      <c r="Q114" s="15">
        <f t="shared" si="5"/>
        <v>0</v>
      </c>
      <c r="R114" s="3"/>
      <c r="S114" s="3"/>
      <c r="T114" s="3"/>
      <c r="U114" s="3"/>
      <c r="V114" s="3"/>
      <c r="W114" s="3"/>
      <c r="X114" s="3"/>
      <c r="Y114" s="3"/>
      <c r="Z114" s="3"/>
      <c r="AA114" s="3"/>
      <c r="AB114" s="3"/>
      <c r="AC114" s="3"/>
      <c r="AD114" s="3"/>
      <c r="AE114" s="3"/>
      <c r="AF114" s="3"/>
      <c r="AG114" s="3"/>
      <c r="AH114" s="3"/>
      <c r="AI114" s="3"/>
      <c r="AJ114" s="3"/>
      <c r="AK114" s="3"/>
    </row>
    <row r="115" spans="1:37" s="7" customFormat="1" ht="12.75" x14ac:dyDescent="0.2">
      <c r="A115" s="242"/>
      <c r="B115" s="59">
        <v>102</v>
      </c>
      <c r="C115" s="264"/>
      <c r="D115" s="264"/>
      <c r="E115" s="75"/>
      <c r="F115" s="62"/>
      <c r="G115" s="75"/>
      <c r="H115" s="263"/>
      <c r="I115" s="262"/>
      <c r="J115" s="63">
        <f t="shared" si="3"/>
        <v>0</v>
      </c>
      <c r="K115" s="262"/>
      <c r="L115" s="3"/>
      <c r="M115" s="3"/>
      <c r="N115" s="3"/>
      <c r="O115" s="3"/>
      <c r="P115" s="272">
        <f t="shared" si="4"/>
        <v>0</v>
      </c>
      <c r="Q115" s="15">
        <f t="shared" si="5"/>
        <v>0</v>
      </c>
      <c r="R115" s="3"/>
      <c r="S115" s="3"/>
      <c r="T115" s="3"/>
      <c r="U115" s="3"/>
      <c r="V115" s="3"/>
      <c r="W115" s="3"/>
      <c r="X115" s="3"/>
      <c r="Y115" s="3"/>
      <c r="Z115" s="3"/>
      <c r="AA115" s="3"/>
      <c r="AB115" s="3"/>
      <c r="AC115" s="3"/>
      <c r="AD115" s="3"/>
      <c r="AE115" s="3"/>
      <c r="AF115" s="3"/>
      <c r="AG115" s="3"/>
      <c r="AH115" s="3"/>
      <c r="AI115" s="3"/>
      <c r="AJ115" s="3"/>
      <c r="AK115" s="3"/>
    </row>
    <row r="116" spans="1:37" s="7" customFormat="1" ht="12.75" x14ac:dyDescent="0.2">
      <c r="A116" s="242"/>
      <c r="B116" s="59">
        <v>103</v>
      </c>
      <c r="C116" s="264"/>
      <c r="D116" s="264"/>
      <c r="E116" s="75"/>
      <c r="F116" s="62"/>
      <c r="G116" s="75"/>
      <c r="H116" s="263"/>
      <c r="I116" s="262"/>
      <c r="J116" s="63">
        <f t="shared" si="3"/>
        <v>0</v>
      </c>
      <c r="K116" s="262"/>
      <c r="L116" s="3"/>
      <c r="M116" s="3"/>
      <c r="N116" s="3"/>
      <c r="O116" s="3"/>
      <c r="P116" s="272">
        <f t="shared" si="4"/>
        <v>0</v>
      </c>
      <c r="Q116" s="15">
        <f t="shared" si="5"/>
        <v>0</v>
      </c>
      <c r="R116" s="3"/>
      <c r="S116" s="3"/>
      <c r="T116" s="3"/>
      <c r="U116" s="3"/>
      <c r="V116" s="3"/>
      <c r="W116" s="3"/>
      <c r="X116" s="3"/>
      <c r="Y116" s="3"/>
      <c r="Z116" s="3"/>
      <c r="AA116" s="3"/>
      <c r="AB116" s="3"/>
      <c r="AC116" s="3"/>
      <c r="AD116" s="3"/>
      <c r="AE116" s="3"/>
      <c r="AF116" s="3"/>
      <c r="AG116" s="3"/>
      <c r="AH116" s="3"/>
      <c r="AI116" s="3"/>
      <c r="AJ116" s="3"/>
      <c r="AK116" s="3"/>
    </row>
    <row r="117" spans="1:37" s="7" customFormat="1" ht="12.75" x14ac:dyDescent="0.2">
      <c r="A117" s="242"/>
      <c r="B117" s="59">
        <v>104</v>
      </c>
      <c r="C117" s="264"/>
      <c r="D117" s="264"/>
      <c r="E117" s="75"/>
      <c r="F117" s="62"/>
      <c r="G117" s="75"/>
      <c r="H117" s="263"/>
      <c r="I117" s="262"/>
      <c r="J117" s="63">
        <f t="shared" si="3"/>
        <v>0</v>
      </c>
      <c r="K117" s="262"/>
      <c r="L117" s="3"/>
      <c r="M117" s="3"/>
      <c r="N117" s="3"/>
      <c r="O117" s="3"/>
      <c r="P117" s="272">
        <f t="shared" si="4"/>
        <v>0</v>
      </c>
      <c r="Q117" s="15">
        <f t="shared" si="5"/>
        <v>0</v>
      </c>
      <c r="R117" s="3"/>
      <c r="S117" s="3"/>
      <c r="T117" s="3"/>
      <c r="U117" s="3"/>
      <c r="V117" s="3"/>
      <c r="W117" s="3"/>
      <c r="X117" s="3"/>
      <c r="Y117" s="3"/>
      <c r="Z117" s="3"/>
      <c r="AA117" s="3"/>
      <c r="AB117" s="3"/>
      <c r="AC117" s="3"/>
      <c r="AD117" s="3"/>
      <c r="AE117" s="3"/>
      <c r="AF117" s="3"/>
      <c r="AG117" s="3"/>
      <c r="AH117" s="3"/>
      <c r="AI117" s="3"/>
      <c r="AJ117" s="3"/>
      <c r="AK117" s="3"/>
    </row>
    <row r="118" spans="1:37" s="7" customFormat="1" ht="12.75" x14ac:dyDescent="0.2">
      <c r="A118" s="242"/>
      <c r="B118" s="59">
        <v>105</v>
      </c>
      <c r="C118" s="264"/>
      <c r="D118" s="264"/>
      <c r="E118" s="75"/>
      <c r="F118" s="62"/>
      <c r="G118" s="75"/>
      <c r="H118" s="263"/>
      <c r="I118" s="262"/>
      <c r="J118" s="63">
        <f t="shared" si="3"/>
        <v>0</v>
      </c>
      <c r="K118" s="262"/>
      <c r="L118" s="3"/>
      <c r="M118" s="3"/>
      <c r="N118" s="3"/>
      <c r="O118" s="3"/>
      <c r="P118" s="272">
        <f t="shared" si="4"/>
        <v>0</v>
      </c>
      <c r="Q118" s="15">
        <f t="shared" si="5"/>
        <v>0</v>
      </c>
      <c r="R118" s="3"/>
      <c r="S118" s="3"/>
      <c r="T118" s="3"/>
      <c r="U118" s="3"/>
      <c r="V118" s="3"/>
      <c r="W118" s="3"/>
      <c r="X118" s="3"/>
      <c r="Y118" s="3"/>
      <c r="Z118" s="3"/>
      <c r="AA118" s="3"/>
      <c r="AB118" s="3"/>
      <c r="AC118" s="3"/>
      <c r="AD118" s="3"/>
      <c r="AE118" s="3"/>
      <c r="AF118" s="3"/>
      <c r="AG118" s="3"/>
      <c r="AH118" s="3"/>
      <c r="AI118" s="3"/>
      <c r="AJ118" s="3"/>
      <c r="AK118" s="3"/>
    </row>
    <row r="119" spans="1:37" s="7" customFormat="1" ht="12.75" x14ac:dyDescent="0.2">
      <c r="A119" s="242"/>
      <c r="B119" s="59">
        <v>106</v>
      </c>
      <c r="C119" s="264"/>
      <c r="D119" s="264"/>
      <c r="E119" s="75"/>
      <c r="F119" s="62"/>
      <c r="G119" s="75"/>
      <c r="H119" s="263"/>
      <c r="I119" s="262"/>
      <c r="J119" s="63">
        <f t="shared" si="3"/>
        <v>0</v>
      </c>
      <c r="K119" s="262"/>
      <c r="L119" s="3"/>
      <c r="M119" s="3"/>
      <c r="N119" s="3"/>
      <c r="O119" s="3"/>
      <c r="P119" s="272">
        <f t="shared" si="4"/>
        <v>0</v>
      </c>
      <c r="Q119" s="15">
        <f t="shared" si="5"/>
        <v>0</v>
      </c>
      <c r="R119" s="3"/>
      <c r="S119" s="3"/>
      <c r="T119" s="3"/>
      <c r="U119" s="3"/>
      <c r="V119" s="3"/>
      <c r="W119" s="3"/>
      <c r="X119" s="3"/>
      <c r="Y119" s="3"/>
      <c r="Z119" s="3"/>
      <c r="AA119" s="3"/>
      <c r="AB119" s="3"/>
      <c r="AC119" s="3"/>
      <c r="AD119" s="3"/>
      <c r="AE119" s="3"/>
      <c r="AF119" s="3"/>
      <c r="AG119" s="3"/>
      <c r="AH119" s="3"/>
      <c r="AI119" s="3"/>
      <c r="AJ119" s="3"/>
      <c r="AK119" s="3"/>
    </row>
    <row r="120" spans="1:37" s="7" customFormat="1" ht="12.75" x14ac:dyDescent="0.2">
      <c r="A120" s="242"/>
      <c r="B120" s="59">
        <v>107</v>
      </c>
      <c r="C120" s="264"/>
      <c r="D120" s="264"/>
      <c r="E120" s="75"/>
      <c r="F120" s="62"/>
      <c r="G120" s="75"/>
      <c r="H120" s="263"/>
      <c r="I120" s="262"/>
      <c r="J120" s="63">
        <f t="shared" si="3"/>
        <v>0</v>
      </c>
      <c r="K120" s="262"/>
      <c r="L120" s="3"/>
      <c r="M120" s="3"/>
      <c r="N120" s="3"/>
      <c r="O120" s="3"/>
      <c r="P120" s="272">
        <f t="shared" si="4"/>
        <v>0</v>
      </c>
      <c r="Q120" s="15">
        <f t="shared" si="5"/>
        <v>0</v>
      </c>
      <c r="R120" s="3"/>
      <c r="S120" s="3"/>
      <c r="T120" s="3"/>
      <c r="U120" s="3"/>
      <c r="V120" s="3"/>
      <c r="W120" s="3"/>
      <c r="X120" s="3"/>
      <c r="Y120" s="3"/>
      <c r="Z120" s="3"/>
      <c r="AA120" s="3"/>
      <c r="AB120" s="3"/>
      <c r="AC120" s="3"/>
      <c r="AD120" s="3"/>
      <c r="AE120" s="3"/>
      <c r="AF120" s="3"/>
      <c r="AG120" s="3"/>
      <c r="AH120" s="3"/>
      <c r="AI120" s="3"/>
      <c r="AJ120" s="3"/>
      <c r="AK120" s="3"/>
    </row>
    <row r="121" spans="1:37" s="7" customFormat="1" ht="12.75" x14ac:dyDescent="0.2">
      <c r="A121" s="242"/>
      <c r="B121" s="59">
        <v>108</v>
      </c>
      <c r="C121" s="264"/>
      <c r="D121" s="264"/>
      <c r="E121" s="75"/>
      <c r="F121" s="62"/>
      <c r="G121" s="75"/>
      <c r="H121" s="263"/>
      <c r="I121" s="262"/>
      <c r="J121" s="63">
        <f t="shared" si="3"/>
        <v>0</v>
      </c>
      <c r="K121" s="262"/>
      <c r="L121" s="3"/>
      <c r="M121" s="3"/>
      <c r="N121" s="3"/>
      <c r="O121" s="3"/>
      <c r="P121" s="272">
        <f t="shared" si="4"/>
        <v>0</v>
      </c>
      <c r="Q121" s="15">
        <f t="shared" si="5"/>
        <v>0</v>
      </c>
      <c r="R121" s="3"/>
      <c r="S121" s="3"/>
      <c r="T121" s="3"/>
      <c r="U121" s="3"/>
      <c r="V121" s="3"/>
      <c r="W121" s="3"/>
      <c r="X121" s="3"/>
      <c r="Y121" s="3"/>
      <c r="Z121" s="3"/>
      <c r="AA121" s="3"/>
      <c r="AB121" s="3"/>
      <c r="AC121" s="3"/>
      <c r="AD121" s="3"/>
      <c r="AE121" s="3"/>
      <c r="AF121" s="3"/>
      <c r="AG121" s="3"/>
      <c r="AH121" s="3"/>
      <c r="AI121" s="3"/>
      <c r="AJ121" s="3"/>
      <c r="AK121" s="3"/>
    </row>
    <row r="122" spans="1:37" s="7" customFormat="1" ht="12.75" x14ac:dyDescent="0.2">
      <c r="A122" s="242"/>
      <c r="B122" s="59">
        <v>109</v>
      </c>
      <c r="C122" s="264"/>
      <c r="D122" s="264"/>
      <c r="E122" s="75"/>
      <c r="F122" s="62"/>
      <c r="G122" s="75"/>
      <c r="H122" s="263"/>
      <c r="I122" s="262"/>
      <c r="J122" s="63">
        <f t="shared" si="3"/>
        <v>0</v>
      </c>
      <c r="K122" s="262"/>
      <c r="L122" s="3"/>
      <c r="M122" s="3"/>
      <c r="N122" s="3"/>
      <c r="O122" s="3"/>
      <c r="P122" s="272">
        <f t="shared" si="4"/>
        <v>0</v>
      </c>
      <c r="Q122" s="15">
        <f t="shared" si="5"/>
        <v>0</v>
      </c>
      <c r="R122" s="3"/>
      <c r="S122" s="3"/>
      <c r="T122" s="3"/>
      <c r="U122" s="3"/>
      <c r="V122" s="3"/>
      <c r="W122" s="3"/>
      <c r="X122" s="3"/>
      <c r="Y122" s="3"/>
      <c r="Z122" s="3"/>
      <c r="AA122" s="3"/>
      <c r="AB122" s="3"/>
      <c r="AC122" s="3"/>
      <c r="AD122" s="3"/>
      <c r="AE122" s="3"/>
      <c r="AF122" s="3"/>
      <c r="AG122" s="3"/>
      <c r="AH122" s="3"/>
      <c r="AI122" s="3"/>
      <c r="AJ122" s="3"/>
      <c r="AK122" s="3"/>
    </row>
    <row r="123" spans="1:37" s="7" customFormat="1" ht="12.75" x14ac:dyDescent="0.2">
      <c r="A123" s="242"/>
      <c r="B123" s="59">
        <v>110</v>
      </c>
      <c r="C123" s="264"/>
      <c r="D123" s="264"/>
      <c r="E123" s="75"/>
      <c r="F123" s="62"/>
      <c r="G123" s="75"/>
      <c r="H123" s="263"/>
      <c r="I123" s="262"/>
      <c r="J123" s="63">
        <f t="shared" si="3"/>
        <v>0</v>
      </c>
      <c r="K123" s="262"/>
      <c r="L123" s="3"/>
      <c r="M123" s="3"/>
      <c r="N123" s="3"/>
      <c r="O123" s="3"/>
      <c r="P123" s="272">
        <f t="shared" si="4"/>
        <v>0</v>
      </c>
      <c r="Q123" s="15">
        <f t="shared" si="5"/>
        <v>0</v>
      </c>
      <c r="R123" s="3"/>
      <c r="S123" s="3"/>
      <c r="T123" s="3"/>
      <c r="U123" s="3"/>
      <c r="V123" s="3"/>
      <c r="W123" s="3"/>
      <c r="X123" s="3"/>
      <c r="Y123" s="3"/>
      <c r="Z123" s="3"/>
      <c r="AA123" s="3"/>
      <c r="AB123" s="3"/>
      <c r="AC123" s="3"/>
      <c r="AD123" s="3"/>
      <c r="AE123" s="3"/>
      <c r="AF123" s="3"/>
      <c r="AG123" s="3"/>
      <c r="AH123" s="3"/>
      <c r="AI123" s="3"/>
      <c r="AJ123" s="3"/>
      <c r="AK123" s="3"/>
    </row>
    <row r="124" spans="1:37" s="7" customFormat="1" ht="12.75" x14ac:dyDescent="0.2">
      <c r="A124" s="242"/>
      <c r="B124" s="59">
        <v>111</v>
      </c>
      <c r="C124" s="264"/>
      <c r="D124" s="264"/>
      <c r="E124" s="75"/>
      <c r="F124" s="62"/>
      <c r="G124" s="75"/>
      <c r="H124" s="263"/>
      <c r="I124" s="262"/>
      <c r="J124" s="63">
        <f t="shared" si="3"/>
        <v>0</v>
      </c>
      <c r="K124" s="262"/>
      <c r="L124" s="3"/>
      <c r="M124" s="3"/>
      <c r="N124" s="3"/>
      <c r="O124" s="3"/>
      <c r="P124" s="272">
        <f t="shared" si="4"/>
        <v>0</v>
      </c>
      <c r="Q124" s="15">
        <f t="shared" si="5"/>
        <v>0</v>
      </c>
      <c r="R124" s="3"/>
      <c r="S124" s="3"/>
      <c r="T124" s="3"/>
      <c r="U124" s="3"/>
      <c r="V124" s="3"/>
      <c r="W124" s="3"/>
      <c r="X124" s="3"/>
      <c r="Y124" s="3"/>
      <c r="Z124" s="3"/>
      <c r="AA124" s="3"/>
      <c r="AB124" s="3"/>
      <c r="AC124" s="3"/>
      <c r="AD124" s="3"/>
      <c r="AE124" s="3"/>
      <c r="AF124" s="3"/>
      <c r="AG124" s="3"/>
      <c r="AH124" s="3"/>
      <c r="AI124" s="3"/>
      <c r="AJ124" s="3"/>
      <c r="AK124" s="3"/>
    </row>
    <row r="125" spans="1:37" s="7" customFormat="1" ht="12.75" x14ac:dyDescent="0.2">
      <c r="A125" s="242"/>
      <c r="B125" s="59">
        <v>112</v>
      </c>
      <c r="C125" s="264"/>
      <c r="D125" s="264"/>
      <c r="E125" s="75"/>
      <c r="F125" s="62"/>
      <c r="G125" s="75"/>
      <c r="H125" s="263"/>
      <c r="I125" s="262"/>
      <c r="J125" s="63">
        <f t="shared" si="3"/>
        <v>0</v>
      </c>
      <c r="K125" s="262"/>
      <c r="L125" s="3"/>
      <c r="M125" s="3"/>
      <c r="N125" s="3"/>
      <c r="O125" s="3"/>
      <c r="P125" s="272">
        <f t="shared" si="4"/>
        <v>0</v>
      </c>
      <c r="Q125" s="15">
        <f t="shared" si="5"/>
        <v>0</v>
      </c>
      <c r="R125" s="3"/>
      <c r="S125" s="3"/>
      <c r="T125" s="3"/>
      <c r="U125" s="3"/>
      <c r="V125" s="3"/>
      <c r="W125" s="3"/>
      <c r="X125" s="3"/>
      <c r="Y125" s="3"/>
      <c r="Z125" s="3"/>
      <c r="AA125" s="3"/>
      <c r="AB125" s="3"/>
      <c r="AC125" s="3"/>
      <c r="AD125" s="3"/>
      <c r="AE125" s="3"/>
      <c r="AF125" s="3"/>
      <c r="AG125" s="3"/>
      <c r="AH125" s="3"/>
      <c r="AI125" s="3"/>
      <c r="AJ125" s="3"/>
      <c r="AK125" s="3"/>
    </row>
    <row r="126" spans="1:37" s="7" customFormat="1" ht="12.75" x14ac:dyDescent="0.2">
      <c r="A126" s="242"/>
      <c r="B126" s="59">
        <v>113</v>
      </c>
      <c r="C126" s="264"/>
      <c r="D126" s="264"/>
      <c r="E126" s="75"/>
      <c r="F126" s="62"/>
      <c r="G126" s="75"/>
      <c r="H126" s="263"/>
      <c r="I126" s="262"/>
      <c r="J126" s="63">
        <f t="shared" si="3"/>
        <v>0</v>
      </c>
      <c r="K126" s="262"/>
      <c r="L126" s="3"/>
      <c r="M126" s="3"/>
      <c r="N126" s="3"/>
      <c r="O126" s="3"/>
      <c r="P126" s="272">
        <f t="shared" si="4"/>
        <v>0</v>
      </c>
      <c r="Q126" s="15">
        <f t="shared" si="5"/>
        <v>0</v>
      </c>
      <c r="R126" s="3"/>
      <c r="S126" s="3"/>
      <c r="T126" s="3"/>
      <c r="U126" s="3"/>
      <c r="V126" s="3"/>
      <c r="W126" s="3"/>
      <c r="X126" s="3"/>
      <c r="Y126" s="3"/>
      <c r="Z126" s="3"/>
      <c r="AA126" s="3"/>
      <c r="AB126" s="3"/>
      <c r="AC126" s="3"/>
      <c r="AD126" s="3"/>
      <c r="AE126" s="3"/>
      <c r="AF126" s="3"/>
      <c r="AG126" s="3"/>
      <c r="AH126" s="3"/>
      <c r="AI126" s="3"/>
      <c r="AJ126" s="3"/>
      <c r="AK126" s="3"/>
    </row>
    <row r="127" spans="1:37" s="7" customFormat="1" ht="12.75" x14ac:dyDescent="0.2">
      <c r="A127" s="242"/>
      <c r="B127" s="59">
        <v>114</v>
      </c>
      <c r="C127" s="264"/>
      <c r="D127" s="264"/>
      <c r="E127" s="75"/>
      <c r="F127" s="62"/>
      <c r="G127" s="75"/>
      <c r="H127" s="263"/>
      <c r="I127" s="262"/>
      <c r="J127" s="63">
        <f t="shared" si="3"/>
        <v>0</v>
      </c>
      <c r="K127" s="262"/>
      <c r="L127" s="3"/>
      <c r="M127" s="3"/>
      <c r="N127" s="3"/>
      <c r="O127" s="3"/>
      <c r="P127" s="272">
        <f t="shared" si="4"/>
        <v>0</v>
      </c>
      <c r="Q127" s="15">
        <f t="shared" si="5"/>
        <v>0</v>
      </c>
      <c r="R127" s="3"/>
      <c r="S127" s="3"/>
      <c r="T127" s="3"/>
      <c r="U127" s="3"/>
      <c r="V127" s="3"/>
      <c r="W127" s="3"/>
      <c r="X127" s="3"/>
      <c r="Y127" s="3"/>
      <c r="Z127" s="3"/>
      <c r="AA127" s="3"/>
      <c r="AB127" s="3"/>
      <c r="AC127" s="3"/>
      <c r="AD127" s="3"/>
      <c r="AE127" s="3"/>
      <c r="AF127" s="3"/>
      <c r="AG127" s="3"/>
      <c r="AH127" s="3"/>
      <c r="AI127" s="3"/>
      <c r="AJ127" s="3"/>
      <c r="AK127" s="3"/>
    </row>
    <row r="128" spans="1:37" s="7" customFormat="1" ht="12.75" x14ac:dyDescent="0.2">
      <c r="A128" s="242"/>
      <c r="B128" s="59">
        <v>115</v>
      </c>
      <c r="C128" s="264"/>
      <c r="D128" s="264"/>
      <c r="E128" s="75"/>
      <c r="F128" s="62"/>
      <c r="G128" s="75"/>
      <c r="H128" s="263"/>
      <c r="I128" s="262"/>
      <c r="J128" s="63">
        <f t="shared" si="3"/>
        <v>0</v>
      </c>
      <c r="K128" s="262"/>
      <c r="L128" s="3"/>
      <c r="M128" s="3"/>
      <c r="N128" s="3"/>
      <c r="O128" s="3"/>
      <c r="P128" s="272">
        <f t="shared" si="4"/>
        <v>0</v>
      </c>
      <c r="Q128" s="15">
        <f t="shared" si="5"/>
        <v>0</v>
      </c>
      <c r="R128" s="3"/>
      <c r="S128" s="3"/>
      <c r="T128" s="3"/>
      <c r="U128" s="3"/>
      <c r="V128" s="3"/>
      <c r="W128" s="3"/>
      <c r="X128" s="3"/>
      <c r="Y128" s="3"/>
      <c r="Z128" s="3"/>
      <c r="AA128" s="3"/>
      <c r="AB128" s="3"/>
      <c r="AC128" s="3"/>
      <c r="AD128" s="3"/>
      <c r="AE128" s="3"/>
      <c r="AF128" s="3"/>
      <c r="AG128" s="3"/>
      <c r="AH128" s="3"/>
      <c r="AI128" s="3"/>
      <c r="AJ128" s="3"/>
      <c r="AK128" s="3"/>
    </row>
    <row r="129" spans="1:37" s="7" customFormat="1" ht="12.75" x14ac:dyDescent="0.2">
      <c r="A129" s="242"/>
      <c r="B129" s="59">
        <v>116</v>
      </c>
      <c r="C129" s="264"/>
      <c r="D129" s="264"/>
      <c r="E129" s="75"/>
      <c r="F129" s="62"/>
      <c r="G129" s="75"/>
      <c r="H129" s="263"/>
      <c r="I129" s="262"/>
      <c r="J129" s="63">
        <f t="shared" si="3"/>
        <v>0</v>
      </c>
      <c r="K129" s="262"/>
      <c r="L129" s="3"/>
      <c r="M129" s="3"/>
      <c r="N129" s="3"/>
      <c r="O129" s="3"/>
      <c r="P129" s="272">
        <f t="shared" si="4"/>
        <v>0</v>
      </c>
      <c r="Q129" s="15">
        <f t="shared" si="5"/>
        <v>0</v>
      </c>
      <c r="R129" s="3"/>
      <c r="S129" s="3"/>
      <c r="T129" s="3"/>
      <c r="U129" s="3"/>
      <c r="V129" s="3"/>
      <c r="W129" s="3"/>
      <c r="X129" s="3"/>
      <c r="Y129" s="3"/>
      <c r="Z129" s="3"/>
      <c r="AA129" s="3"/>
      <c r="AB129" s="3"/>
      <c r="AC129" s="3"/>
      <c r="AD129" s="3"/>
      <c r="AE129" s="3"/>
      <c r="AF129" s="3"/>
      <c r="AG129" s="3"/>
      <c r="AH129" s="3"/>
      <c r="AI129" s="3"/>
      <c r="AJ129" s="3"/>
      <c r="AK129" s="3"/>
    </row>
    <row r="130" spans="1:37" s="7" customFormat="1" ht="12.75" x14ac:dyDescent="0.2">
      <c r="A130" s="242"/>
      <c r="B130" s="59">
        <v>117</v>
      </c>
      <c r="C130" s="264"/>
      <c r="D130" s="264"/>
      <c r="E130" s="75"/>
      <c r="F130" s="62"/>
      <c r="G130" s="75"/>
      <c r="H130" s="263"/>
      <c r="I130" s="262"/>
      <c r="J130" s="63">
        <f t="shared" si="3"/>
        <v>0</v>
      </c>
      <c r="K130" s="262"/>
      <c r="L130" s="3"/>
      <c r="M130" s="3"/>
      <c r="N130" s="3"/>
      <c r="O130" s="3"/>
      <c r="P130" s="272">
        <f t="shared" si="4"/>
        <v>0</v>
      </c>
      <c r="Q130" s="15">
        <f t="shared" si="5"/>
        <v>0</v>
      </c>
      <c r="R130" s="3"/>
      <c r="S130" s="3"/>
      <c r="T130" s="3"/>
      <c r="U130" s="3"/>
      <c r="V130" s="3"/>
      <c r="W130" s="3"/>
      <c r="X130" s="3"/>
      <c r="Y130" s="3"/>
      <c r="Z130" s="3"/>
      <c r="AA130" s="3"/>
      <c r="AB130" s="3"/>
      <c r="AC130" s="3"/>
      <c r="AD130" s="3"/>
      <c r="AE130" s="3"/>
      <c r="AF130" s="3"/>
      <c r="AG130" s="3"/>
      <c r="AH130" s="3"/>
      <c r="AI130" s="3"/>
      <c r="AJ130" s="3"/>
      <c r="AK130" s="3"/>
    </row>
    <row r="131" spans="1:37" s="7" customFormat="1" ht="12.75" x14ac:dyDescent="0.2">
      <c r="A131" s="242"/>
      <c r="B131" s="59">
        <v>118</v>
      </c>
      <c r="C131" s="264"/>
      <c r="D131" s="264"/>
      <c r="E131" s="75"/>
      <c r="F131" s="62"/>
      <c r="G131" s="75"/>
      <c r="H131" s="263"/>
      <c r="I131" s="262"/>
      <c r="J131" s="63">
        <f t="shared" si="3"/>
        <v>0</v>
      </c>
      <c r="K131" s="262"/>
      <c r="L131" s="3"/>
      <c r="M131" s="3"/>
      <c r="N131" s="3"/>
      <c r="O131" s="3"/>
      <c r="P131" s="272">
        <f t="shared" si="4"/>
        <v>0</v>
      </c>
      <c r="Q131" s="15">
        <f t="shared" si="5"/>
        <v>0</v>
      </c>
      <c r="R131" s="3"/>
      <c r="S131" s="3"/>
      <c r="T131" s="3"/>
      <c r="U131" s="3"/>
      <c r="V131" s="3"/>
      <c r="W131" s="3"/>
      <c r="X131" s="3"/>
      <c r="Y131" s="3"/>
      <c r="Z131" s="3"/>
      <c r="AA131" s="3"/>
      <c r="AB131" s="3"/>
      <c r="AC131" s="3"/>
      <c r="AD131" s="3"/>
      <c r="AE131" s="3"/>
      <c r="AF131" s="3"/>
      <c r="AG131" s="3"/>
      <c r="AH131" s="3"/>
      <c r="AI131" s="3"/>
      <c r="AJ131" s="3"/>
      <c r="AK131" s="3"/>
    </row>
    <row r="132" spans="1:37" s="7" customFormat="1" ht="12.75" x14ac:dyDescent="0.2">
      <c r="A132" s="242"/>
      <c r="B132" s="59">
        <v>119</v>
      </c>
      <c r="C132" s="264"/>
      <c r="D132" s="264"/>
      <c r="E132" s="75"/>
      <c r="F132" s="62"/>
      <c r="G132" s="75"/>
      <c r="H132" s="263"/>
      <c r="I132" s="262"/>
      <c r="J132" s="63">
        <f t="shared" si="3"/>
        <v>0</v>
      </c>
      <c r="K132" s="262"/>
      <c r="L132" s="3"/>
      <c r="M132" s="3"/>
      <c r="N132" s="3"/>
      <c r="O132" s="3"/>
      <c r="P132" s="272">
        <f t="shared" si="4"/>
        <v>0</v>
      </c>
      <c r="Q132" s="15">
        <f t="shared" si="5"/>
        <v>0</v>
      </c>
      <c r="R132" s="3"/>
      <c r="S132" s="3"/>
      <c r="T132" s="3"/>
      <c r="U132" s="3"/>
      <c r="V132" s="3"/>
      <c r="W132" s="3"/>
      <c r="X132" s="3"/>
      <c r="Y132" s="3"/>
      <c r="Z132" s="3"/>
      <c r="AA132" s="3"/>
      <c r="AB132" s="3"/>
      <c r="AC132" s="3"/>
      <c r="AD132" s="3"/>
      <c r="AE132" s="3"/>
      <c r="AF132" s="3"/>
      <c r="AG132" s="3"/>
      <c r="AH132" s="3"/>
      <c r="AI132" s="3"/>
      <c r="AJ132" s="3"/>
      <c r="AK132" s="3"/>
    </row>
    <row r="133" spans="1:37" s="7" customFormat="1" ht="12.75" x14ac:dyDescent="0.2">
      <c r="A133" s="281"/>
      <c r="B133" s="59">
        <v>120</v>
      </c>
      <c r="C133" s="285"/>
      <c r="D133" s="285"/>
      <c r="E133" s="75"/>
      <c r="F133" s="62"/>
      <c r="G133" s="75"/>
      <c r="H133" s="280"/>
      <c r="I133" s="281"/>
      <c r="J133" s="63">
        <f t="shared" ref="J133:J152" si="6">P133+Q133</f>
        <v>0</v>
      </c>
      <c r="K133" s="281"/>
      <c r="L133" s="3"/>
      <c r="M133" s="3"/>
      <c r="N133" s="3"/>
      <c r="O133" s="3"/>
      <c r="P133" s="272">
        <f t="shared" ref="P133:P152" si="7">IF(C133=0,0,IF(D133=0,0,IF(E133=0,0,IF(F133=0,0,IF(G133=0,0,IF(ISNUMBER(F133),IF(YEAR(F133)=$T$1,25,0),0))))))</f>
        <v>0</v>
      </c>
      <c r="Q133" s="15">
        <f t="shared" ref="Q133:Q152" si="8">IF(P133=0,0,IF(G133="Yes",5,0))</f>
        <v>0</v>
      </c>
      <c r="R133" s="3"/>
      <c r="S133" s="3"/>
      <c r="T133" s="3"/>
      <c r="U133" s="3"/>
      <c r="V133" s="3"/>
      <c r="W133" s="3"/>
      <c r="X133" s="3"/>
      <c r="Y133" s="3"/>
      <c r="Z133" s="3"/>
      <c r="AA133" s="3"/>
      <c r="AB133" s="3"/>
      <c r="AC133" s="3"/>
      <c r="AD133" s="3"/>
      <c r="AE133" s="3"/>
      <c r="AF133" s="3"/>
      <c r="AG133" s="3"/>
      <c r="AH133" s="3"/>
      <c r="AI133" s="3"/>
      <c r="AJ133" s="3"/>
      <c r="AK133" s="3"/>
    </row>
    <row r="134" spans="1:37" s="7" customFormat="1" ht="12.75" x14ac:dyDescent="0.2">
      <c r="A134" s="281"/>
      <c r="B134" s="59">
        <v>121</v>
      </c>
      <c r="C134" s="285"/>
      <c r="D134" s="285"/>
      <c r="E134" s="75"/>
      <c r="F134" s="62"/>
      <c r="G134" s="75"/>
      <c r="H134" s="280"/>
      <c r="I134" s="281"/>
      <c r="J134" s="63">
        <f t="shared" si="6"/>
        <v>0</v>
      </c>
      <c r="K134" s="281"/>
      <c r="L134" s="3"/>
      <c r="M134" s="3"/>
      <c r="N134" s="3"/>
      <c r="O134" s="3"/>
      <c r="P134" s="272">
        <f t="shared" si="7"/>
        <v>0</v>
      </c>
      <c r="Q134" s="15">
        <f t="shared" si="8"/>
        <v>0</v>
      </c>
      <c r="R134" s="3"/>
      <c r="S134" s="3"/>
      <c r="T134" s="3"/>
      <c r="U134" s="3"/>
      <c r="V134" s="3"/>
      <c r="W134" s="3"/>
      <c r="X134" s="3"/>
      <c r="Y134" s="3"/>
      <c r="Z134" s="3"/>
      <c r="AA134" s="3"/>
      <c r="AB134" s="3"/>
      <c r="AC134" s="3"/>
      <c r="AD134" s="3"/>
      <c r="AE134" s="3"/>
      <c r="AF134" s="3"/>
      <c r="AG134" s="3"/>
      <c r="AH134" s="3"/>
      <c r="AI134" s="3"/>
      <c r="AJ134" s="3"/>
      <c r="AK134" s="3"/>
    </row>
    <row r="135" spans="1:37" s="7" customFormat="1" ht="12.75" x14ac:dyDescent="0.2">
      <c r="A135" s="281"/>
      <c r="B135" s="59">
        <v>122</v>
      </c>
      <c r="C135" s="285"/>
      <c r="D135" s="285"/>
      <c r="E135" s="75"/>
      <c r="F135" s="62"/>
      <c r="G135" s="75"/>
      <c r="H135" s="280"/>
      <c r="I135" s="281"/>
      <c r="J135" s="63">
        <f t="shared" si="6"/>
        <v>0</v>
      </c>
      <c r="K135" s="281"/>
      <c r="L135" s="3"/>
      <c r="M135" s="3"/>
      <c r="N135" s="3"/>
      <c r="O135" s="3"/>
      <c r="P135" s="272">
        <f t="shared" si="7"/>
        <v>0</v>
      </c>
      <c r="Q135" s="15">
        <f t="shared" si="8"/>
        <v>0</v>
      </c>
      <c r="R135" s="3"/>
      <c r="S135" s="3"/>
      <c r="T135" s="3"/>
      <c r="U135" s="3"/>
      <c r="V135" s="3"/>
      <c r="W135" s="3"/>
      <c r="X135" s="3"/>
      <c r="Y135" s="3"/>
      <c r="Z135" s="3"/>
      <c r="AA135" s="3"/>
      <c r="AB135" s="3"/>
      <c r="AC135" s="3"/>
      <c r="AD135" s="3"/>
      <c r="AE135" s="3"/>
      <c r="AF135" s="3"/>
      <c r="AG135" s="3"/>
      <c r="AH135" s="3"/>
      <c r="AI135" s="3"/>
      <c r="AJ135" s="3"/>
      <c r="AK135" s="3"/>
    </row>
    <row r="136" spans="1:37" s="7" customFormat="1" ht="12.75" x14ac:dyDescent="0.2">
      <c r="A136" s="281"/>
      <c r="B136" s="59">
        <v>123</v>
      </c>
      <c r="C136" s="285"/>
      <c r="D136" s="285"/>
      <c r="E136" s="75"/>
      <c r="F136" s="62"/>
      <c r="G136" s="75"/>
      <c r="H136" s="280"/>
      <c r="I136" s="281"/>
      <c r="J136" s="63">
        <f t="shared" si="6"/>
        <v>0</v>
      </c>
      <c r="K136" s="281"/>
      <c r="L136" s="3"/>
      <c r="M136" s="3"/>
      <c r="N136" s="3"/>
      <c r="O136" s="3"/>
      <c r="P136" s="272">
        <f t="shared" si="7"/>
        <v>0</v>
      </c>
      <c r="Q136" s="15">
        <f t="shared" si="8"/>
        <v>0</v>
      </c>
      <c r="R136" s="3"/>
      <c r="S136" s="3"/>
      <c r="T136" s="3"/>
      <c r="U136" s="3"/>
      <c r="V136" s="3"/>
      <c r="W136" s="3"/>
      <c r="X136" s="3"/>
      <c r="Y136" s="3"/>
      <c r="Z136" s="3"/>
      <c r="AA136" s="3"/>
      <c r="AB136" s="3"/>
      <c r="AC136" s="3"/>
      <c r="AD136" s="3"/>
      <c r="AE136" s="3"/>
      <c r="AF136" s="3"/>
      <c r="AG136" s="3"/>
      <c r="AH136" s="3"/>
      <c r="AI136" s="3"/>
      <c r="AJ136" s="3"/>
      <c r="AK136" s="3"/>
    </row>
    <row r="137" spans="1:37" s="7" customFormat="1" ht="12.75" x14ac:dyDescent="0.2">
      <c r="A137" s="281"/>
      <c r="B137" s="59">
        <v>124</v>
      </c>
      <c r="C137" s="285"/>
      <c r="D137" s="285"/>
      <c r="E137" s="75"/>
      <c r="F137" s="62"/>
      <c r="G137" s="75"/>
      <c r="H137" s="280"/>
      <c r="I137" s="281"/>
      <c r="J137" s="63">
        <f t="shared" si="6"/>
        <v>0</v>
      </c>
      <c r="K137" s="281"/>
      <c r="L137" s="3"/>
      <c r="M137" s="3"/>
      <c r="N137" s="3"/>
      <c r="O137" s="3"/>
      <c r="P137" s="272">
        <f t="shared" si="7"/>
        <v>0</v>
      </c>
      <c r="Q137" s="15">
        <f t="shared" si="8"/>
        <v>0</v>
      </c>
      <c r="R137" s="3"/>
      <c r="S137" s="3"/>
      <c r="T137" s="3"/>
      <c r="U137" s="3"/>
      <c r="V137" s="3"/>
      <c r="W137" s="3"/>
      <c r="X137" s="3"/>
      <c r="Y137" s="3"/>
      <c r="Z137" s="3"/>
      <c r="AA137" s="3"/>
      <c r="AB137" s="3"/>
      <c r="AC137" s="3"/>
      <c r="AD137" s="3"/>
      <c r="AE137" s="3"/>
      <c r="AF137" s="3"/>
      <c r="AG137" s="3"/>
      <c r="AH137" s="3"/>
      <c r="AI137" s="3"/>
      <c r="AJ137" s="3"/>
      <c r="AK137" s="3"/>
    </row>
    <row r="138" spans="1:37" s="7" customFormat="1" ht="12.75" x14ac:dyDescent="0.2">
      <c r="A138" s="281"/>
      <c r="B138" s="59">
        <v>125</v>
      </c>
      <c r="C138" s="285"/>
      <c r="D138" s="285"/>
      <c r="E138" s="75"/>
      <c r="F138" s="62"/>
      <c r="G138" s="75"/>
      <c r="H138" s="280"/>
      <c r="I138" s="281"/>
      <c r="J138" s="63">
        <f t="shared" si="6"/>
        <v>0</v>
      </c>
      <c r="K138" s="281"/>
      <c r="L138" s="3"/>
      <c r="M138" s="3"/>
      <c r="N138" s="3"/>
      <c r="O138" s="3"/>
      <c r="P138" s="272">
        <f t="shared" si="7"/>
        <v>0</v>
      </c>
      <c r="Q138" s="15">
        <f t="shared" si="8"/>
        <v>0</v>
      </c>
      <c r="R138" s="3"/>
      <c r="S138" s="3"/>
      <c r="T138" s="3"/>
      <c r="U138" s="3"/>
      <c r="V138" s="3"/>
      <c r="W138" s="3"/>
      <c r="X138" s="3"/>
      <c r="Y138" s="3"/>
      <c r="Z138" s="3"/>
      <c r="AA138" s="3"/>
      <c r="AB138" s="3"/>
      <c r="AC138" s="3"/>
      <c r="AD138" s="3"/>
      <c r="AE138" s="3"/>
      <c r="AF138" s="3"/>
      <c r="AG138" s="3"/>
      <c r="AH138" s="3"/>
      <c r="AI138" s="3"/>
      <c r="AJ138" s="3"/>
      <c r="AK138" s="3"/>
    </row>
    <row r="139" spans="1:37" s="7" customFormat="1" ht="12.75" x14ac:dyDescent="0.2">
      <c r="A139" s="281"/>
      <c r="B139" s="59">
        <v>126</v>
      </c>
      <c r="C139" s="285"/>
      <c r="D139" s="285"/>
      <c r="E139" s="75"/>
      <c r="F139" s="62"/>
      <c r="G139" s="75"/>
      <c r="H139" s="280"/>
      <c r="I139" s="281"/>
      <c r="J139" s="63">
        <f t="shared" si="6"/>
        <v>0</v>
      </c>
      <c r="K139" s="281"/>
      <c r="L139" s="3"/>
      <c r="M139" s="3"/>
      <c r="N139" s="3"/>
      <c r="O139" s="3"/>
      <c r="P139" s="272">
        <f t="shared" si="7"/>
        <v>0</v>
      </c>
      <c r="Q139" s="15">
        <f t="shared" si="8"/>
        <v>0</v>
      </c>
      <c r="R139" s="3"/>
      <c r="S139" s="3"/>
      <c r="T139" s="3"/>
      <c r="U139" s="3"/>
      <c r="V139" s="3"/>
      <c r="W139" s="3"/>
      <c r="X139" s="3"/>
      <c r="Y139" s="3"/>
      <c r="Z139" s="3"/>
      <c r="AA139" s="3"/>
      <c r="AB139" s="3"/>
      <c r="AC139" s="3"/>
      <c r="AD139" s="3"/>
      <c r="AE139" s="3"/>
      <c r="AF139" s="3"/>
      <c r="AG139" s="3"/>
      <c r="AH139" s="3"/>
      <c r="AI139" s="3"/>
      <c r="AJ139" s="3"/>
      <c r="AK139" s="3"/>
    </row>
    <row r="140" spans="1:37" s="7" customFormat="1" ht="12.75" x14ac:dyDescent="0.2">
      <c r="A140" s="281"/>
      <c r="B140" s="59">
        <v>127</v>
      </c>
      <c r="C140" s="285"/>
      <c r="D140" s="285"/>
      <c r="E140" s="75"/>
      <c r="F140" s="62"/>
      <c r="G140" s="75"/>
      <c r="H140" s="280"/>
      <c r="I140" s="281"/>
      <c r="J140" s="63">
        <f t="shared" si="6"/>
        <v>0</v>
      </c>
      <c r="K140" s="281"/>
      <c r="L140" s="3"/>
      <c r="M140" s="3"/>
      <c r="N140" s="3"/>
      <c r="O140" s="3"/>
      <c r="P140" s="272">
        <f t="shared" si="7"/>
        <v>0</v>
      </c>
      <c r="Q140" s="15">
        <f t="shared" si="8"/>
        <v>0</v>
      </c>
      <c r="R140" s="3"/>
      <c r="S140" s="3"/>
      <c r="T140" s="3"/>
      <c r="U140" s="3"/>
      <c r="V140" s="3"/>
      <c r="W140" s="3"/>
      <c r="X140" s="3"/>
      <c r="Y140" s="3"/>
      <c r="Z140" s="3"/>
      <c r="AA140" s="3"/>
      <c r="AB140" s="3"/>
      <c r="AC140" s="3"/>
      <c r="AD140" s="3"/>
      <c r="AE140" s="3"/>
      <c r="AF140" s="3"/>
      <c r="AG140" s="3"/>
      <c r="AH140" s="3"/>
      <c r="AI140" s="3"/>
      <c r="AJ140" s="3"/>
      <c r="AK140" s="3"/>
    </row>
    <row r="141" spans="1:37" s="7" customFormat="1" ht="12.75" x14ac:dyDescent="0.2">
      <c r="A141" s="281"/>
      <c r="B141" s="59">
        <v>128</v>
      </c>
      <c r="C141" s="285"/>
      <c r="D141" s="285"/>
      <c r="E141" s="75"/>
      <c r="F141" s="62"/>
      <c r="G141" s="75"/>
      <c r="H141" s="280"/>
      <c r="I141" s="281"/>
      <c r="J141" s="63">
        <f t="shared" si="6"/>
        <v>0</v>
      </c>
      <c r="K141" s="281"/>
      <c r="L141" s="3"/>
      <c r="M141" s="3"/>
      <c r="N141" s="3"/>
      <c r="O141" s="3"/>
      <c r="P141" s="272">
        <f t="shared" si="7"/>
        <v>0</v>
      </c>
      <c r="Q141" s="15">
        <f t="shared" si="8"/>
        <v>0</v>
      </c>
      <c r="R141" s="3"/>
      <c r="S141" s="3"/>
      <c r="T141" s="3"/>
      <c r="U141" s="3"/>
      <c r="V141" s="3"/>
      <c r="W141" s="3"/>
      <c r="X141" s="3"/>
      <c r="Y141" s="3"/>
      <c r="Z141" s="3"/>
      <c r="AA141" s="3"/>
      <c r="AB141" s="3"/>
      <c r="AC141" s="3"/>
      <c r="AD141" s="3"/>
      <c r="AE141" s="3"/>
      <c r="AF141" s="3"/>
      <c r="AG141" s="3"/>
      <c r="AH141" s="3"/>
      <c r="AI141" s="3"/>
      <c r="AJ141" s="3"/>
      <c r="AK141" s="3"/>
    </row>
    <row r="142" spans="1:37" s="7" customFormat="1" ht="12.75" x14ac:dyDescent="0.2">
      <c r="A142" s="281"/>
      <c r="B142" s="59">
        <v>129</v>
      </c>
      <c r="C142" s="285"/>
      <c r="D142" s="285"/>
      <c r="E142" s="75"/>
      <c r="F142" s="62"/>
      <c r="G142" s="75"/>
      <c r="H142" s="280"/>
      <c r="I142" s="281"/>
      <c r="J142" s="63">
        <f t="shared" si="6"/>
        <v>0</v>
      </c>
      <c r="K142" s="281"/>
      <c r="L142" s="3"/>
      <c r="M142" s="3"/>
      <c r="N142" s="3"/>
      <c r="O142" s="3"/>
      <c r="P142" s="272">
        <f t="shared" si="7"/>
        <v>0</v>
      </c>
      <c r="Q142" s="15">
        <f t="shared" si="8"/>
        <v>0</v>
      </c>
      <c r="R142" s="3"/>
      <c r="S142" s="3"/>
      <c r="T142" s="3"/>
      <c r="U142" s="3"/>
      <c r="V142" s="3"/>
      <c r="W142" s="3"/>
      <c r="X142" s="3"/>
      <c r="Y142" s="3"/>
      <c r="Z142" s="3"/>
      <c r="AA142" s="3"/>
      <c r="AB142" s="3"/>
      <c r="AC142" s="3"/>
      <c r="AD142" s="3"/>
      <c r="AE142" s="3"/>
      <c r="AF142" s="3"/>
      <c r="AG142" s="3"/>
      <c r="AH142" s="3"/>
      <c r="AI142" s="3"/>
      <c r="AJ142" s="3"/>
      <c r="AK142" s="3"/>
    </row>
    <row r="143" spans="1:37" s="7" customFormat="1" ht="12.75" x14ac:dyDescent="0.2">
      <c r="A143" s="281"/>
      <c r="B143" s="59">
        <v>130</v>
      </c>
      <c r="C143" s="285"/>
      <c r="D143" s="285"/>
      <c r="E143" s="75"/>
      <c r="F143" s="62"/>
      <c r="G143" s="75"/>
      <c r="H143" s="280"/>
      <c r="I143" s="281"/>
      <c r="J143" s="63">
        <f t="shared" si="6"/>
        <v>0</v>
      </c>
      <c r="K143" s="281"/>
      <c r="L143" s="3"/>
      <c r="M143" s="3"/>
      <c r="N143" s="3"/>
      <c r="O143" s="3"/>
      <c r="P143" s="272">
        <f t="shared" si="7"/>
        <v>0</v>
      </c>
      <c r="Q143" s="15">
        <f t="shared" si="8"/>
        <v>0</v>
      </c>
      <c r="R143" s="3"/>
      <c r="S143" s="3"/>
      <c r="T143" s="3"/>
      <c r="U143" s="3"/>
      <c r="V143" s="3"/>
      <c r="W143" s="3"/>
      <c r="X143" s="3"/>
      <c r="Y143" s="3"/>
      <c r="Z143" s="3"/>
      <c r="AA143" s="3"/>
      <c r="AB143" s="3"/>
      <c r="AC143" s="3"/>
      <c r="AD143" s="3"/>
      <c r="AE143" s="3"/>
      <c r="AF143" s="3"/>
      <c r="AG143" s="3"/>
      <c r="AH143" s="3"/>
      <c r="AI143" s="3"/>
      <c r="AJ143" s="3"/>
      <c r="AK143" s="3"/>
    </row>
    <row r="144" spans="1:37" s="7" customFormat="1" ht="12.75" x14ac:dyDescent="0.2">
      <c r="A144" s="281"/>
      <c r="B144" s="59">
        <v>131</v>
      </c>
      <c r="C144" s="285"/>
      <c r="D144" s="285"/>
      <c r="E144" s="75"/>
      <c r="F144" s="62"/>
      <c r="G144" s="75"/>
      <c r="H144" s="280"/>
      <c r="I144" s="281"/>
      <c r="J144" s="63">
        <f t="shared" si="6"/>
        <v>0</v>
      </c>
      <c r="K144" s="281"/>
      <c r="L144" s="3"/>
      <c r="M144" s="3"/>
      <c r="N144" s="3"/>
      <c r="O144" s="3"/>
      <c r="P144" s="272">
        <f t="shared" si="7"/>
        <v>0</v>
      </c>
      <c r="Q144" s="15">
        <f t="shared" si="8"/>
        <v>0</v>
      </c>
      <c r="R144" s="3"/>
      <c r="S144" s="3"/>
      <c r="T144" s="3"/>
      <c r="U144" s="3"/>
      <c r="V144" s="3"/>
      <c r="W144" s="3"/>
      <c r="X144" s="3"/>
      <c r="Y144" s="3"/>
      <c r="Z144" s="3"/>
      <c r="AA144" s="3"/>
      <c r="AB144" s="3"/>
      <c r="AC144" s="3"/>
      <c r="AD144" s="3"/>
      <c r="AE144" s="3"/>
      <c r="AF144" s="3"/>
      <c r="AG144" s="3"/>
      <c r="AH144" s="3"/>
      <c r="AI144" s="3"/>
      <c r="AJ144" s="3"/>
      <c r="AK144" s="3"/>
    </row>
    <row r="145" spans="1:37" s="7" customFormat="1" ht="12.75" x14ac:dyDescent="0.2">
      <c r="A145" s="281"/>
      <c r="B145" s="59">
        <v>132</v>
      </c>
      <c r="C145" s="285"/>
      <c r="D145" s="285"/>
      <c r="E145" s="75"/>
      <c r="F145" s="62"/>
      <c r="G145" s="75"/>
      <c r="H145" s="280"/>
      <c r="I145" s="281"/>
      <c r="J145" s="63">
        <f t="shared" si="6"/>
        <v>0</v>
      </c>
      <c r="K145" s="281"/>
      <c r="L145" s="3"/>
      <c r="M145" s="3"/>
      <c r="N145" s="3"/>
      <c r="O145" s="3"/>
      <c r="P145" s="272">
        <f t="shared" si="7"/>
        <v>0</v>
      </c>
      <c r="Q145" s="15">
        <f t="shared" si="8"/>
        <v>0</v>
      </c>
      <c r="R145" s="3"/>
      <c r="S145" s="3"/>
      <c r="T145" s="3"/>
      <c r="U145" s="3"/>
      <c r="V145" s="3"/>
      <c r="W145" s="3"/>
      <c r="X145" s="3"/>
      <c r="Y145" s="3"/>
      <c r="Z145" s="3"/>
      <c r="AA145" s="3"/>
      <c r="AB145" s="3"/>
      <c r="AC145" s="3"/>
      <c r="AD145" s="3"/>
      <c r="AE145" s="3"/>
      <c r="AF145" s="3"/>
      <c r="AG145" s="3"/>
      <c r="AH145" s="3"/>
      <c r="AI145" s="3"/>
      <c r="AJ145" s="3"/>
      <c r="AK145" s="3"/>
    </row>
    <row r="146" spans="1:37" s="7" customFormat="1" ht="12.75" x14ac:dyDescent="0.2">
      <c r="A146" s="281"/>
      <c r="B146" s="59">
        <v>133</v>
      </c>
      <c r="C146" s="285"/>
      <c r="D146" s="285"/>
      <c r="E146" s="75"/>
      <c r="F146" s="62"/>
      <c r="G146" s="75"/>
      <c r="H146" s="280"/>
      <c r="I146" s="281"/>
      <c r="J146" s="63">
        <f t="shared" si="6"/>
        <v>0</v>
      </c>
      <c r="K146" s="281"/>
      <c r="L146" s="3"/>
      <c r="M146" s="3"/>
      <c r="N146" s="3"/>
      <c r="O146" s="3"/>
      <c r="P146" s="272">
        <f t="shared" si="7"/>
        <v>0</v>
      </c>
      <c r="Q146" s="15">
        <f t="shared" si="8"/>
        <v>0</v>
      </c>
      <c r="R146" s="3"/>
      <c r="S146" s="3"/>
      <c r="T146" s="3"/>
      <c r="U146" s="3"/>
      <c r="V146" s="3"/>
      <c r="W146" s="3"/>
      <c r="X146" s="3"/>
      <c r="Y146" s="3"/>
      <c r="Z146" s="3"/>
      <c r="AA146" s="3"/>
      <c r="AB146" s="3"/>
      <c r="AC146" s="3"/>
      <c r="AD146" s="3"/>
      <c r="AE146" s="3"/>
      <c r="AF146" s="3"/>
      <c r="AG146" s="3"/>
      <c r="AH146" s="3"/>
      <c r="AI146" s="3"/>
      <c r="AJ146" s="3"/>
      <c r="AK146" s="3"/>
    </row>
    <row r="147" spans="1:37" s="7" customFormat="1" ht="12.75" x14ac:dyDescent="0.2">
      <c r="A147" s="281"/>
      <c r="B147" s="59">
        <v>134</v>
      </c>
      <c r="C147" s="285"/>
      <c r="D147" s="285"/>
      <c r="E147" s="75"/>
      <c r="F147" s="62"/>
      <c r="G147" s="75"/>
      <c r="H147" s="280"/>
      <c r="I147" s="281"/>
      <c r="J147" s="63">
        <f t="shared" si="6"/>
        <v>0</v>
      </c>
      <c r="K147" s="281"/>
      <c r="L147" s="3"/>
      <c r="M147" s="3"/>
      <c r="N147" s="3"/>
      <c r="O147" s="3"/>
      <c r="P147" s="272">
        <f t="shared" si="7"/>
        <v>0</v>
      </c>
      <c r="Q147" s="15">
        <f t="shared" si="8"/>
        <v>0</v>
      </c>
      <c r="R147" s="3"/>
      <c r="S147" s="3"/>
      <c r="T147" s="3"/>
      <c r="U147" s="3"/>
      <c r="V147" s="3"/>
      <c r="W147" s="3"/>
      <c r="X147" s="3"/>
      <c r="Y147" s="3"/>
      <c r="Z147" s="3"/>
      <c r="AA147" s="3"/>
      <c r="AB147" s="3"/>
      <c r="AC147" s="3"/>
      <c r="AD147" s="3"/>
      <c r="AE147" s="3"/>
      <c r="AF147" s="3"/>
      <c r="AG147" s="3"/>
      <c r="AH147" s="3"/>
      <c r="AI147" s="3"/>
      <c r="AJ147" s="3"/>
      <c r="AK147" s="3"/>
    </row>
    <row r="148" spans="1:37" s="7" customFormat="1" ht="12.75" x14ac:dyDescent="0.2">
      <c r="A148" s="281"/>
      <c r="B148" s="59">
        <v>135</v>
      </c>
      <c r="C148" s="285"/>
      <c r="D148" s="285"/>
      <c r="E148" s="75"/>
      <c r="F148" s="62"/>
      <c r="G148" s="75"/>
      <c r="H148" s="280"/>
      <c r="I148" s="281"/>
      <c r="J148" s="63">
        <f t="shared" si="6"/>
        <v>0</v>
      </c>
      <c r="K148" s="281"/>
      <c r="L148" s="3"/>
      <c r="M148" s="3"/>
      <c r="N148" s="3"/>
      <c r="O148" s="3"/>
      <c r="P148" s="272">
        <f t="shared" si="7"/>
        <v>0</v>
      </c>
      <c r="Q148" s="15">
        <f t="shared" si="8"/>
        <v>0</v>
      </c>
      <c r="R148" s="3"/>
      <c r="S148" s="3"/>
      <c r="T148" s="3"/>
      <c r="U148" s="3"/>
      <c r="V148" s="3"/>
      <c r="W148" s="3"/>
      <c r="X148" s="3"/>
      <c r="Y148" s="3"/>
      <c r="Z148" s="3"/>
      <c r="AA148" s="3"/>
      <c r="AB148" s="3"/>
      <c r="AC148" s="3"/>
      <c r="AD148" s="3"/>
      <c r="AE148" s="3"/>
      <c r="AF148" s="3"/>
      <c r="AG148" s="3"/>
      <c r="AH148" s="3"/>
      <c r="AI148" s="3"/>
      <c r="AJ148" s="3"/>
      <c r="AK148" s="3"/>
    </row>
    <row r="149" spans="1:37" s="7" customFormat="1" ht="12.75" x14ac:dyDescent="0.2">
      <c r="A149" s="281"/>
      <c r="B149" s="59">
        <v>136</v>
      </c>
      <c r="C149" s="285"/>
      <c r="D149" s="285"/>
      <c r="E149" s="75"/>
      <c r="F149" s="62"/>
      <c r="G149" s="75"/>
      <c r="H149" s="280"/>
      <c r="I149" s="281"/>
      <c r="J149" s="63">
        <f t="shared" si="6"/>
        <v>0</v>
      </c>
      <c r="K149" s="281"/>
      <c r="L149" s="3"/>
      <c r="M149" s="3"/>
      <c r="N149" s="3"/>
      <c r="O149" s="3"/>
      <c r="P149" s="272">
        <f t="shared" si="7"/>
        <v>0</v>
      </c>
      <c r="Q149" s="15">
        <f t="shared" si="8"/>
        <v>0</v>
      </c>
      <c r="R149" s="3"/>
      <c r="S149" s="3"/>
      <c r="T149" s="3"/>
      <c r="U149" s="3"/>
      <c r="V149" s="3"/>
      <c r="W149" s="3"/>
      <c r="X149" s="3"/>
      <c r="Y149" s="3"/>
      <c r="Z149" s="3"/>
      <c r="AA149" s="3"/>
      <c r="AB149" s="3"/>
      <c r="AC149" s="3"/>
      <c r="AD149" s="3"/>
      <c r="AE149" s="3"/>
      <c r="AF149" s="3"/>
      <c r="AG149" s="3"/>
      <c r="AH149" s="3"/>
      <c r="AI149" s="3"/>
      <c r="AJ149" s="3"/>
      <c r="AK149" s="3"/>
    </row>
    <row r="150" spans="1:37" s="7" customFormat="1" ht="12.75" x14ac:dyDescent="0.2">
      <c r="A150" s="281"/>
      <c r="B150" s="59">
        <v>137</v>
      </c>
      <c r="C150" s="285"/>
      <c r="D150" s="285"/>
      <c r="E150" s="75"/>
      <c r="F150" s="62"/>
      <c r="G150" s="75"/>
      <c r="H150" s="280"/>
      <c r="I150" s="281"/>
      <c r="J150" s="63">
        <f t="shared" si="6"/>
        <v>0</v>
      </c>
      <c r="K150" s="281"/>
      <c r="L150" s="3"/>
      <c r="M150" s="3"/>
      <c r="N150" s="3"/>
      <c r="O150" s="3"/>
      <c r="P150" s="272">
        <f t="shared" si="7"/>
        <v>0</v>
      </c>
      <c r="Q150" s="15">
        <f t="shared" si="8"/>
        <v>0</v>
      </c>
      <c r="R150" s="3"/>
      <c r="S150" s="3"/>
      <c r="T150" s="3"/>
      <c r="U150" s="3"/>
      <c r="V150" s="3"/>
      <c r="W150" s="3"/>
      <c r="X150" s="3"/>
      <c r="Y150" s="3"/>
      <c r="Z150" s="3"/>
      <c r="AA150" s="3"/>
      <c r="AB150" s="3"/>
      <c r="AC150" s="3"/>
      <c r="AD150" s="3"/>
      <c r="AE150" s="3"/>
      <c r="AF150" s="3"/>
      <c r="AG150" s="3"/>
      <c r="AH150" s="3"/>
      <c r="AI150" s="3"/>
      <c r="AJ150" s="3"/>
      <c r="AK150" s="3"/>
    </row>
    <row r="151" spans="1:37" s="7" customFormat="1" ht="12.75" x14ac:dyDescent="0.2">
      <c r="A151" s="281"/>
      <c r="B151" s="59">
        <v>138</v>
      </c>
      <c r="C151" s="285"/>
      <c r="D151" s="285"/>
      <c r="E151" s="75"/>
      <c r="F151" s="62"/>
      <c r="G151" s="75"/>
      <c r="H151" s="280"/>
      <c r="I151" s="281"/>
      <c r="J151" s="63">
        <f t="shared" si="6"/>
        <v>0</v>
      </c>
      <c r="K151" s="281"/>
      <c r="L151" s="3"/>
      <c r="M151" s="3"/>
      <c r="N151" s="3"/>
      <c r="O151" s="3"/>
      <c r="P151" s="272">
        <f t="shared" si="7"/>
        <v>0</v>
      </c>
      <c r="Q151" s="15">
        <f t="shared" si="8"/>
        <v>0</v>
      </c>
      <c r="R151" s="3"/>
      <c r="S151" s="3"/>
      <c r="T151" s="3"/>
      <c r="U151" s="3"/>
      <c r="V151" s="3"/>
      <c r="W151" s="3"/>
      <c r="X151" s="3"/>
      <c r="Y151" s="3"/>
      <c r="Z151" s="3"/>
      <c r="AA151" s="3"/>
      <c r="AB151" s="3"/>
      <c r="AC151" s="3"/>
      <c r="AD151" s="3"/>
      <c r="AE151" s="3"/>
      <c r="AF151" s="3"/>
      <c r="AG151" s="3"/>
      <c r="AH151" s="3"/>
      <c r="AI151" s="3"/>
      <c r="AJ151" s="3"/>
      <c r="AK151" s="3"/>
    </row>
    <row r="152" spans="1:37" s="7" customFormat="1" ht="12.75" x14ac:dyDescent="0.2">
      <c r="A152" s="281"/>
      <c r="B152" s="59">
        <v>139</v>
      </c>
      <c r="C152" s="285"/>
      <c r="D152" s="285"/>
      <c r="E152" s="75"/>
      <c r="F152" s="62"/>
      <c r="G152" s="75"/>
      <c r="H152" s="280"/>
      <c r="I152" s="281"/>
      <c r="J152" s="63">
        <f t="shared" si="6"/>
        <v>0</v>
      </c>
      <c r="K152" s="281"/>
      <c r="L152" s="3"/>
      <c r="M152" s="3"/>
      <c r="N152" s="3"/>
      <c r="O152" s="3"/>
      <c r="P152" s="272">
        <f t="shared" si="7"/>
        <v>0</v>
      </c>
      <c r="Q152" s="15">
        <f t="shared" si="8"/>
        <v>0</v>
      </c>
      <c r="R152" s="3"/>
      <c r="S152" s="3"/>
      <c r="T152" s="3"/>
      <c r="U152" s="3"/>
      <c r="V152" s="3"/>
      <c r="W152" s="3"/>
      <c r="X152" s="3"/>
      <c r="Y152" s="3"/>
      <c r="Z152" s="3"/>
      <c r="AA152" s="3"/>
      <c r="AB152" s="3"/>
      <c r="AC152" s="3"/>
      <c r="AD152" s="3"/>
      <c r="AE152" s="3"/>
      <c r="AF152" s="3"/>
      <c r="AG152" s="3"/>
      <c r="AH152" s="3"/>
      <c r="AI152" s="3"/>
      <c r="AJ152" s="3"/>
      <c r="AK152" s="3"/>
    </row>
    <row r="153" spans="1:37" s="7" customFormat="1" ht="12.75" x14ac:dyDescent="0.2">
      <c r="A153" s="297"/>
      <c r="B153" s="59">
        <v>140</v>
      </c>
      <c r="C153" s="299"/>
      <c r="D153" s="299"/>
      <c r="E153" s="75"/>
      <c r="F153" s="62"/>
      <c r="G153" s="75"/>
      <c r="H153" s="296"/>
      <c r="I153" s="297"/>
      <c r="J153" s="63">
        <f t="shared" ref="J153:J162" si="9">P153+Q153</f>
        <v>0</v>
      </c>
      <c r="K153" s="297"/>
      <c r="L153" s="3"/>
      <c r="M153" s="3"/>
      <c r="N153" s="3"/>
      <c r="O153" s="3"/>
      <c r="P153" s="272">
        <f t="shared" ref="P153:P162" si="10">IF(C153=0,0,IF(D153=0,0,IF(E153=0,0,IF(F153=0,0,IF(G153=0,0,IF(ISNUMBER(F153),IF(YEAR(F153)=$T$1,25,0),0))))))</f>
        <v>0</v>
      </c>
      <c r="Q153" s="15">
        <f t="shared" ref="Q153:Q162" si="11">IF(P153=0,0,IF(G153="Yes",5,0))</f>
        <v>0</v>
      </c>
      <c r="R153" s="3"/>
      <c r="S153" s="3"/>
      <c r="T153" s="3"/>
      <c r="U153" s="3"/>
      <c r="V153" s="3"/>
      <c r="W153" s="3"/>
      <c r="X153" s="3"/>
      <c r="Y153" s="3"/>
      <c r="Z153" s="3"/>
      <c r="AA153" s="3"/>
      <c r="AB153" s="3"/>
      <c r="AC153" s="3"/>
      <c r="AD153" s="3"/>
      <c r="AE153" s="3"/>
      <c r="AF153" s="3"/>
      <c r="AG153" s="3"/>
      <c r="AH153" s="3"/>
      <c r="AI153" s="3"/>
      <c r="AJ153" s="3"/>
      <c r="AK153" s="3"/>
    </row>
    <row r="154" spans="1:37" s="7" customFormat="1" ht="12.75" x14ac:dyDescent="0.2">
      <c r="A154" s="297"/>
      <c r="B154" s="59">
        <v>141</v>
      </c>
      <c r="C154" s="299"/>
      <c r="D154" s="299"/>
      <c r="E154" s="75"/>
      <c r="F154" s="62"/>
      <c r="G154" s="75"/>
      <c r="H154" s="296"/>
      <c r="I154" s="297"/>
      <c r="J154" s="63">
        <f t="shared" si="9"/>
        <v>0</v>
      </c>
      <c r="K154" s="297"/>
      <c r="L154" s="3"/>
      <c r="M154" s="3"/>
      <c r="N154" s="3"/>
      <c r="O154" s="3"/>
      <c r="P154" s="272">
        <f t="shared" si="10"/>
        <v>0</v>
      </c>
      <c r="Q154" s="15">
        <f t="shared" si="11"/>
        <v>0</v>
      </c>
      <c r="R154" s="3"/>
      <c r="S154" s="3"/>
      <c r="T154" s="3"/>
      <c r="U154" s="3"/>
      <c r="V154" s="3"/>
      <c r="W154" s="3"/>
      <c r="X154" s="3"/>
      <c r="Y154" s="3"/>
      <c r="Z154" s="3"/>
      <c r="AA154" s="3"/>
      <c r="AB154" s="3"/>
      <c r="AC154" s="3"/>
      <c r="AD154" s="3"/>
      <c r="AE154" s="3"/>
      <c r="AF154" s="3"/>
      <c r="AG154" s="3"/>
      <c r="AH154" s="3"/>
      <c r="AI154" s="3"/>
      <c r="AJ154" s="3"/>
      <c r="AK154" s="3"/>
    </row>
    <row r="155" spans="1:37" s="7" customFormat="1" ht="12.75" x14ac:dyDescent="0.2">
      <c r="A155" s="297"/>
      <c r="B155" s="59">
        <v>142</v>
      </c>
      <c r="C155" s="299"/>
      <c r="D155" s="299"/>
      <c r="E155" s="75"/>
      <c r="F155" s="62"/>
      <c r="G155" s="75"/>
      <c r="H155" s="296"/>
      <c r="I155" s="297"/>
      <c r="J155" s="63">
        <f t="shared" si="9"/>
        <v>0</v>
      </c>
      <c r="K155" s="297"/>
      <c r="L155" s="3"/>
      <c r="M155" s="3"/>
      <c r="N155" s="3"/>
      <c r="O155" s="3"/>
      <c r="P155" s="272">
        <f t="shared" si="10"/>
        <v>0</v>
      </c>
      <c r="Q155" s="15">
        <f t="shared" si="11"/>
        <v>0</v>
      </c>
      <c r="R155" s="3"/>
      <c r="S155" s="3"/>
      <c r="T155" s="3"/>
      <c r="U155" s="3"/>
      <c r="V155" s="3"/>
      <c r="W155" s="3"/>
      <c r="X155" s="3"/>
      <c r="Y155" s="3"/>
      <c r="Z155" s="3"/>
      <c r="AA155" s="3"/>
      <c r="AB155" s="3"/>
      <c r="AC155" s="3"/>
      <c r="AD155" s="3"/>
      <c r="AE155" s="3"/>
      <c r="AF155" s="3"/>
      <c r="AG155" s="3"/>
      <c r="AH155" s="3"/>
      <c r="AI155" s="3"/>
      <c r="AJ155" s="3"/>
      <c r="AK155" s="3"/>
    </row>
    <row r="156" spans="1:37" s="7" customFormat="1" ht="12.75" x14ac:dyDescent="0.2">
      <c r="A156" s="297"/>
      <c r="B156" s="59">
        <v>143</v>
      </c>
      <c r="C156" s="299"/>
      <c r="D156" s="299"/>
      <c r="E156" s="75"/>
      <c r="F156" s="62"/>
      <c r="G156" s="75"/>
      <c r="H156" s="296"/>
      <c r="I156" s="297"/>
      <c r="J156" s="63">
        <f t="shared" si="9"/>
        <v>0</v>
      </c>
      <c r="K156" s="297"/>
      <c r="L156" s="3"/>
      <c r="M156" s="3"/>
      <c r="N156" s="3"/>
      <c r="O156" s="3"/>
      <c r="P156" s="272">
        <f t="shared" si="10"/>
        <v>0</v>
      </c>
      <c r="Q156" s="15">
        <f t="shared" si="11"/>
        <v>0</v>
      </c>
      <c r="R156" s="3"/>
      <c r="S156" s="3"/>
      <c r="T156" s="3"/>
      <c r="U156" s="3"/>
      <c r="V156" s="3"/>
      <c r="W156" s="3"/>
      <c r="X156" s="3"/>
      <c r="Y156" s="3"/>
      <c r="Z156" s="3"/>
      <c r="AA156" s="3"/>
      <c r="AB156" s="3"/>
      <c r="AC156" s="3"/>
      <c r="AD156" s="3"/>
      <c r="AE156" s="3"/>
      <c r="AF156" s="3"/>
      <c r="AG156" s="3"/>
      <c r="AH156" s="3"/>
      <c r="AI156" s="3"/>
      <c r="AJ156" s="3"/>
      <c r="AK156" s="3"/>
    </row>
    <row r="157" spans="1:37" s="7" customFormat="1" ht="12.75" x14ac:dyDescent="0.2">
      <c r="A157" s="297"/>
      <c r="B157" s="59">
        <v>144</v>
      </c>
      <c r="C157" s="299"/>
      <c r="D157" s="299"/>
      <c r="E157" s="75"/>
      <c r="F157" s="62"/>
      <c r="G157" s="75"/>
      <c r="H157" s="296"/>
      <c r="I157" s="297"/>
      <c r="J157" s="63">
        <f t="shared" si="9"/>
        <v>0</v>
      </c>
      <c r="K157" s="297"/>
      <c r="L157" s="3"/>
      <c r="M157" s="3"/>
      <c r="N157" s="3"/>
      <c r="O157" s="3"/>
      <c r="P157" s="272">
        <f t="shared" si="10"/>
        <v>0</v>
      </c>
      <c r="Q157" s="15">
        <f t="shared" si="11"/>
        <v>0</v>
      </c>
      <c r="R157" s="3"/>
      <c r="S157" s="3"/>
      <c r="T157" s="3"/>
      <c r="U157" s="3"/>
      <c r="V157" s="3"/>
      <c r="W157" s="3"/>
      <c r="X157" s="3"/>
      <c r="Y157" s="3"/>
      <c r="Z157" s="3"/>
      <c r="AA157" s="3"/>
      <c r="AB157" s="3"/>
      <c r="AC157" s="3"/>
      <c r="AD157" s="3"/>
      <c r="AE157" s="3"/>
      <c r="AF157" s="3"/>
      <c r="AG157" s="3"/>
      <c r="AH157" s="3"/>
      <c r="AI157" s="3"/>
      <c r="AJ157" s="3"/>
      <c r="AK157" s="3"/>
    </row>
    <row r="158" spans="1:37" s="7" customFormat="1" ht="12.75" x14ac:dyDescent="0.2">
      <c r="A158" s="297"/>
      <c r="B158" s="59">
        <v>145</v>
      </c>
      <c r="C158" s="299"/>
      <c r="D158" s="299"/>
      <c r="E158" s="75"/>
      <c r="F158" s="62"/>
      <c r="G158" s="75"/>
      <c r="H158" s="296"/>
      <c r="I158" s="297"/>
      <c r="J158" s="63">
        <f t="shared" si="9"/>
        <v>0</v>
      </c>
      <c r="K158" s="297"/>
      <c r="L158" s="3"/>
      <c r="M158" s="3"/>
      <c r="N158" s="3"/>
      <c r="O158" s="3"/>
      <c r="P158" s="272">
        <f t="shared" si="10"/>
        <v>0</v>
      </c>
      <c r="Q158" s="15">
        <f t="shared" si="11"/>
        <v>0</v>
      </c>
      <c r="R158" s="3"/>
      <c r="S158" s="3"/>
      <c r="T158" s="3"/>
      <c r="U158" s="3"/>
      <c r="V158" s="3"/>
      <c r="W158" s="3"/>
      <c r="X158" s="3"/>
      <c r="Y158" s="3"/>
      <c r="Z158" s="3"/>
      <c r="AA158" s="3"/>
      <c r="AB158" s="3"/>
      <c r="AC158" s="3"/>
      <c r="AD158" s="3"/>
      <c r="AE158" s="3"/>
      <c r="AF158" s="3"/>
      <c r="AG158" s="3"/>
      <c r="AH158" s="3"/>
      <c r="AI158" s="3"/>
      <c r="AJ158" s="3"/>
      <c r="AK158" s="3"/>
    </row>
    <row r="159" spans="1:37" s="7" customFormat="1" ht="12.75" x14ac:dyDescent="0.2">
      <c r="A159" s="297"/>
      <c r="B159" s="59">
        <v>146</v>
      </c>
      <c r="C159" s="299"/>
      <c r="D159" s="299"/>
      <c r="E159" s="75"/>
      <c r="F159" s="62"/>
      <c r="G159" s="75"/>
      <c r="H159" s="296"/>
      <c r="I159" s="297"/>
      <c r="J159" s="63">
        <f t="shared" si="9"/>
        <v>0</v>
      </c>
      <c r="K159" s="297"/>
      <c r="L159" s="3"/>
      <c r="M159" s="3"/>
      <c r="N159" s="3"/>
      <c r="O159" s="3"/>
      <c r="P159" s="272">
        <f t="shared" si="10"/>
        <v>0</v>
      </c>
      <c r="Q159" s="15">
        <f t="shared" si="11"/>
        <v>0</v>
      </c>
      <c r="R159" s="3"/>
      <c r="S159" s="3"/>
      <c r="T159" s="3"/>
      <c r="U159" s="3"/>
      <c r="V159" s="3"/>
      <c r="W159" s="3"/>
      <c r="X159" s="3"/>
      <c r="Y159" s="3"/>
      <c r="Z159" s="3"/>
      <c r="AA159" s="3"/>
      <c r="AB159" s="3"/>
      <c r="AC159" s="3"/>
      <c r="AD159" s="3"/>
      <c r="AE159" s="3"/>
      <c r="AF159" s="3"/>
      <c r="AG159" s="3"/>
      <c r="AH159" s="3"/>
      <c r="AI159" s="3"/>
      <c r="AJ159" s="3"/>
      <c r="AK159" s="3"/>
    </row>
    <row r="160" spans="1:37" s="7" customFormat="1" ht="12.75" x14ac:dyDescent="0.2">
      <c r="A160" s="297"/>
      <c r="B160" s="59">
        <v>147</v>
      </c>
      <c r="C160" s="299"/>
      <c r="D160" s="299"/>
      <c r="E160" s="75"/>
      <c r="F160" s="62"/>
      <c r="G160" s="75"/>
      <c r="H160" s="296"/>
      <c r="I160" s="297"/>
      <c r="J160" s="63">
        <f t="shared" si="9"/>
        <v>0</v>
      </c>
      <c r="K160" s="297"/>
      <c r="L160" s="3"/>
      <c r="M160" s="3"/>
      <c r="N160" s="3"/>
      <c r="O160" s="3"/>
      <c r="P160" s="272">
        <f t="shared" si="10"/>
        <v>0</v>
      </c>
      <c r="Q160" s="15">
        <f t="shared" si="11"/>
        <v>0</v>
      </c>
      <c r="R160" s="3"/>
      <c r="S160" s="3"/>
      <c r="T160" s="3"/>
      <c r="U160" s="3"/>
      <c r="V160" s="3"/>
      <c r="W160" s="3"/>
      <c r="X160" s="3"/>
      <c r="Y160" s="3"/>
      <c r="Z160" s="3"/>
      <c r="AA160" s="3"/>
      <c r="AB160" s="3"/>
      <c r="AC160" s="3"/>
      <c r="AD160" s="3"/>
      <c r="AE160" s="3"/>
      <c r="AF160" s="3"/>
      <c r="AG160" s="3"/>
      <c r="AH160" s="3"/>
      <c r="AI160" s="3"/>
      <c r="AJ160" s="3"/>
      <c r="AK160" s="3"/>
    </row>
    <row r="161" spans="1:37" s="7" customFormat="1" ht="12.75" x14ac:dyDescent="0.2">
      <c r="A161" s="297"/>
      <c r="B161" s="59">
        <v>148</v>
      </c>
      <c r="C161" s="299"/>
      <c r="D161" s="299"/>
      <c r="E161" s="75"/>
      <c r="F161" s="62"/>
      <c r="G161" s="75"/>
      <c r="H161" s="296"/>
      <c r="I161" s="297"/>
      <c r="J161" s="63">
        <f t="shared" si="9"/>
        <v>0</v>
      </c>
      <c r="K161" s="297"/>
      <c r="L161" s="3"/>
      <c r="M161" s="3"/>
      <c r="N161" s="3"/>
      <c r="O161" s="3"/>
      <c r="P161" s="272">
        <f t="shared" si="10"/>
        <v>0</v>
      </c>
      <c r="Q161" s="15">
        <f t="shared" si="11"/>
        <v>0</v>
      </c>
      <c r="R161" s="3"/>
      <c r="S161" s="3"/>
      <c r="T161" s="3"/>
      <c r="U161" s="3"/>
      <c r="V161" s="3"/>
      <c r="W161" s="3"/>
      <c r="X161" s="3"/>
      <c r="Y161" s="3"/>
      <c r="Z161" s="3"/>
      <c r="AA161" s="3"/>
      <c r="AB161" s="3"/>
      <c r="AC161" s="3"/>
      <c r="AD161" s="3"/>
      <c r="AE161" s="3"/>
      <c r="AF161" s="3"/>
      <c r="AG161" s="3"/>
      <c r="AH161" s="3"/>
      <c r="AI161" s="3"/>
      <c r="AJ161" s="3"/>
      <c r="AK161" s="3"/>
    </row>
    <row r="162" spans="1:37" s="7" customFormat="1" ht="12.75" x14ac:dyDescent="0.2">
      <c r="A162" s="297"/>
      <c r="B162" s="59">
        <v>149</v>
      </c>
      <c r="C162" s="299"/>
      <c r="D162" s="299"/>
      <c r="E162" s="75"/>
      <c r="F162" s="62"/>
      <c r="G162" s="75"/>
      <c r="H162" s="296"/>
      <c r="I162" s="297"/>
      <c r="J162" s="63">
        <f t="shared" si="9"/>
        <v>0</v>
      </c>
      <c r="K162" s="297"/>
      <c r="L162" s="3"/>
      <c r="M162" s="3"/>
      <c r="N162" s="3"/>
      <c r="O162" s="3"/>
      <c r="P162" s="272">
        <f t="shared" si="10"/>
        <v>0</v>
      </c>
      <c r="Q162" s="15">
        <f t="shared" si="11"/>
        <v>0</v>
      </c>
      <c r="R162" s="3"/>
      <c r="S162" s="3"/>
      <c r="T162" s="3"/>
      <c r="U162" s="3"/>
      <c r="V162" s="3"/>
      <c r="W162" s="3"/>
      <c r="X162" s="3"/>
      <c r="Y162" s="3"/>
      <c r="Z162" s="3"/>
      <c r="AA162" s="3"/>
      <c r="AB162" s="3"/>
      <c r="AC162" s="3"/>
      <c r="AD162" s="3"/>
      <c r="AE162" s="3"/>
      <c r="AF162" s="3"/>
      <c r="AG162" s="3"/>
      <c r="AH162" s="3"/>
      <c r="AI162" s="3"/>
      <c r="AJ162" s="3"/>
      <c r="AK162" s="3"/>
    </row>
    <row r="163" spans="1:37" s="7" customFormat="1" ht="12.75" x14ac:dyDescent="0.2">
      <c r="A163" s="297"/>
      <c r="B163" s="59">
        <v>150</v>
      </c>
      <c r="C163" s="299"/>
      <c r="D163" s="299"/>
      <c r="E163" s="75"/>
      <c r="F163" s="62"/>
      <c r="G163" s="75"/>
      <c r="H163" s="296"/>
      <c r="I163" s="297"/>
      <c r="J163" s="63">
        <f t="shared" ref="J163:J226" si="12">P163+Q163</f>
        <v>0</v>
      </c>
      <c r="K163" s="297"/>
      <c r="L163" s="3"/>
      <c r="M163" s="3"/>
      <c r="N163" s="3"/>
      <c r="O163" s="3"/>
      <c r="P163" s="272">
        <f t="shared" ref="P163:P226" si="13">IF(C163=0,0,IF(D163=0,0,IF(E163=0,0,IF(F163=0,0,IF(G163=0,0,IF(ISNUMBER(F163),IF(YEAR(F163)=$T$1,25,0),0))))))</f>
        <v>0</v>
      </c>
      <c r="Q163" s="15">
        <f t="shared" ref="Q163:Q226" si="14">IF(P163=0,0,IF(G163="Yes",5,0))</f>
        <v>0</v>
      </c>
      <c r="R163" s="3"/>
      <c r="S163" s="3"/>
      <c r="T163" s="3"/>
      <c r="U163" s="3"/>
      <c r="V163" s="3"/>
      <c r="W163" s="3"/>
      <c r="X163" s="3"/>
      <c r="Y163" s="3"/>
      <c r="Z163" s="3"/>
      <c r="AA163" s="3"/>
      <c r="AB163" s="3"/>
      <c r="AC163" s="3"/>
      <c r="AD163" s="3"/>
      <c r="AE163" s="3"/>
      <c r="AF163" s="3"/>
      <c r="AG163" s="3"/>
      <c r="AH163" s="3"/>
      <c r="AI163" s="3"/>
      <c r="AJ163" s="3"/>
      <c r="AK163" s="3"/>
    </row>
    <row r="164" spans="1:37" s="7" customFormat="1" ht="12.75" x14ac:dyDescent="0.2">
      <c r="A164" s="297"/>
      <c r="B164" s="59">
        <v>151</v>
      </c>
      <c r="C164" s="299"/>
      <c r="D164" s="299"/>
      <c r="E164" s="75"/>
      <c r="F164" s="62"/>
      <c r="G164" s="75"/>
      <c r="H164" s="296"/>
      <c r="I164" s="297"/>
      <c r="J164" s="63">
        <f t="shared" si="12"/>
        <v>0</v>
      </c>
      <c r="K164" s="297"/>
      <c r="L164" s="3"/>
      <c r="M164" s="3"/>
      <c r="N164" s="3"/>
      <c r="O164" s="3"/>
      <c r="P164" s="272">
        <f t="shared" si="13"/>
        <v>0</v>
      </c>
      <c r="Q164" s="15">
        <f t="shared" si="14"/>
        <v>0</v>
      </c>
      <c r="R164" s="3"/>
      <c r="S164" s="3"/>
      <c r="T164" s="3"/>
      <c r="U164" s="3"/>
      <c r="V164" s="3"/>
      <c r="W164" s="3"/>
      <c r="X164" s="3"/>
      <c r="Y164" s="3"/>
      <c r="Z164" s="3"/>
      <c r="AA164" s="3"/>
      <c r="AB164" s="3"/>
      <c r="AC164" s="3"/>
      <c r="AD164" s="3"/>
      <c r="AE164" s="3"/>
      <c r="AF164" s="3"/>
      <c r="AG164" s="3"/>
      <c r="AH164" s="3"/>
      <c r="AI164" s="3"/>
      <c r="AJ164" s="3"/>
      <c r="AK164" s="3"/>
    </row>
    <row r="165" spans="1:37" s="7" customFormat="1" ht="12.75" x14ac:dyDescent="0.2">
      <c r="A165" s="297"/>
      <c r="B165" s="59">
        <v>152</v>
      </c>
      <c r="C165" s="299"/>
      <c r="D165" s="299"/>
      <c r="E165" s="75"/>
      <c r="F165" s="62"/>
      <c r="G165" s="75"/>
      <c r="H165" s="296"/>
      <c r="I165" s="297"/>
      <c r="J165" s="63">
        <f t="shared" si="12"/>
        <v>0</v>
      </c>
      <c r="K165" s="297"/>
      <c r="L165" s="3"/>
      <c r="M165" s="3"/>
      <c r="N165" s="3"/>
      <c r="O165" s="3"/>
      <c r="P165" s="272">
        <f t="shared" si="13"/>
        <v>0</v>
      </c>
      <c r="Q165" s="15">
        <f t="shared" si="14"/>
        <v>0</v>
      </c>
      <c r="R165" s="3"/>
      <c r="S165" s="3"/>
      <c r="T165" s="3"/>
      <c r="U165" s="3"/>
      <c r="V165" s="3"/>
      <c r="W165" s="3"/>
      <c r="X165" s="3"/>
      <c r="Y165" s="3"/>
      <c r="Z165" s="3"/>
      <c r="AA165" s="3"/>
      <c r="AB165" s="3"/>
      <c r="AC165" s="3"/>
      <c r="AD165" s="3"/>
      <c r="AE165" s="3"/>
      <c r="AF165" s="3"/>
      <c r="AG165" s="3"/>
      <c r="AH165" s="3"/>
      <c r="AI165" s="3"/>
      <c r="AJ165" s="3"/>
      <c r="AK165" s="3"/>
    </row>
    <row r="166" spans="1:37" s="7" customFormat="1" ht="12.75" x14ac:dyDescent="0.2">
      <c r="A166" s="297"/>
      <c r="B166" s="59">
        <v>153</v>
      </c>
      <c r="C166" s="299"/>
      <c r="D166" s="299"/>
      <c r="E166" s="75"/>
      <c r="F166" s="62"/>
      <c r="G166" s="75"/>
      <c r="H166" s="296"/>
      <c r="I166" s="297"/>
      <c r="J166" s="63">
        <f t="shared" si="12"/>
        <v>0</v>
      </c>
      <c r="K166" s="297"/>
      <c r="L166" s="3"/>
      <c r="M166" s="3"/>
      <c r="N166" s="3"/>
      <c r="O166" s="3"/>
      <c r="P166" s="272">
        <f t="shared" si="13"/>
        <v>0</v>
      </c>
      <c r="Q166" s="15">
        <f t="shared" si="14"/>
        <v>0</v>
      </c>
      <c r="R166" s="3"/>
      <c r="S166" s="3"/>
      <c r="T166" s="3"/>
      <c r="U166" s="3"/>
      <c r="V166" s="3"/>
      <c r="W166" s="3"/>
      <c r="X166" s="3"/>
      <c r="Y166" s="3"/>
      <c r="Z166" s="3"/>
      <c r="AA166" s="3"/>
      <c r="AB166" s="3"/>
      <c r="AC166" s="3"/>
      <c r="AD166" s="3"/>
      <c r="AE166" s="3"/>
      <c r="AF166" s="3"/>
      <c r="AG166" s="3"/>
      <c r="AH166" s="3"/>
      <c r="AI166" s="3"/>
      <c r="AJ166" s="3"/>
      <c r="AK166" s="3"/>
    </row>
    <row r="167" spans="1:37" s="7" customFormat="1" ht="12.75" x14ac:dyDescent="0.2">
      <c r="A167" s="297"/>
      <c r="B167" s="59">
        <v>154</v>
      </c>
      <c r="C167" s="299"/>
      <c r="D167" s="299"/>
      <c r="E167" s="75"/>
      <c r="F167" s="62"/>
      <c r="G167" s="75"/>
      <c r="H167" s="296"/>
      <c r="I167" s="297"/>
      <c r="J167" s="63">
        <f t="shared" si="12"/>
        <v>0</v>
      </c>
      <c r="K167" s="297"/>
      <c r="L167" s="3"/>
      <c r="M167" s="3"/>
      <c r="N167" s="3"/>
      <c r="O167" s="3"/>
      <c r="P167" s="272">
        <f t="shared" si="13"/>
        <v>0</v>
      </c>
      <c r="Q167" s="15">
        <f t="shared" si="14"/>
        <v>0</v>
      </c>
      <c r="R167" s="3"/>
      <c r="S167" s="3"/>
      <c r="T167" s="3"/>
      <c r="U167" s="3"/>
      <c r="V167" s="3"/>
      <c r="W167" s="3"/>
      <c r="X167" s="3"/>
      <c r="Y167" s="3"/>
      <c r="Z167" s="3"/>
      <c r="AA167" s="3"/>
      <c r="AB167" s="3"/>
      <c r="AC167" s="3"/>
      <c r="AD167" s="3"/>
      <c r="AE167" s="3"/>
      <c r="AF167" s="3"/>
      <c r="AG167" s="3"/>
      <c r="AH167" s="3"/>
      <c r="AI167" s="3"/>
      <c r="AJ167" s="3"/>
      <c r="AK167" s="3"/>
    </row>
    <row r="168" spans="1:37" s="7" customFormat="1" ht="12.75" x14ac:dyDescent="0.2">
      <c r="A168" s="297"/>
      <c r="B168" s="59">
        <v>155</v>
      </c>
      <c r="C168" s="299"/>
      <c r="D168" s="299"/>
      <c r="E168" s="75"/>
      <c r="F168" s="62"/>
      <c r="G168" s="75"/>
      <c r="H168" s="296"/>
      <c r="I168" s="297"/>
      <c r="J168" s="63">
        <f t="shared" si="12"/>
        <v>0</v>
      </c>
      <c r="K168" s="297"/>
      <c r="L168" s="3"/>
      <c r="M168" s="3"/>
      <c r="N168" s="3"/>
      <c r="O168" s="3"/>
      <c r="P168" s="272">
        <f t="shared" si="13"/>
        <v>0</v>
      </c>
      <c r="Q168" s="15">
        <f t="shared" si="14"/>
        <v>0</v>
      </c>
      <c r="R168" s="3"/>
      <c r="S168" s="3"/>
      <c r="T168" s="3"/>
      <c r="U168" s="3"/>
      <c r="V168" s="3"/>
      <c r="W168" s="3"/>
      <c r="X168" s="3"/>
      <c r="Y168" s="3"/>
      <c r="Z168" s="3"/>
      <c r="AA168" s="3"/>
      <c r="AB168" s="3"/>
      <c r="AC168" s="3"/>
      <c r="AD168" s="3"/>
      <c r="AE168" s="3"/>
      <c r="AF168" s="3"/>
      <c r="AG168" s="3"/>
      <c r="AH168" s="3"/>
      <c r="AI168" s="3"/>
      <c r="AJ168" s="3"/>
      <c r="AK168" s="3"/>
    </row>
    <row r="169" spans="1:37" s="7" customFormat="1" ht="12.75" x14ac:dyDescent="0.2">
      <c r="A169" s="297"/>
      <c r="B169" s="59">
        <v>156</v>
      </c>
      <c r="C169" s="299"/>
      <c r="D169" s="299"/>
      <c r="E169" s="75"/>
      <c r="F169" s="62"/>
      <c r="G169" s="75"/>
      <c r="H169" s="296"/>
      <c r="I169" s="297"/>
      <c r="J169" s="63">
        <f t="shared" si="12"/>
        <v>0</v>
      </c>
      <c r="K169" s="297"/>
      <c r="L169" s="3"/>
      <c r="M169" s="3"/>
      <c r="N169" s="3"/>
      <c r="O169" s="3"/>
      <c r="P169" s="272">
        <f t="shared" si="13"/>
        <v>0</v>
      </c>
      <c r="Q169" s="15">
        <f t="shared" si="14"/>
        <v>0</v>
      </c>
      <c r="R169" s="3"/>
      <c r="S169" s="3"/>
      <c r="T169" s="3"/>
      <c r="U169" s="3"/>
      <c r="V169" s="3"/>
      <c r="W169" s="3"/>
      <c r="X169" s="3"/>
      <c r="Y169" s="3"/>
      <c r="Z169" s="3"/>
      <c r="AA169" s="3"/>
      <c r="AB169" s="3"/>
      <c r="AC169" s="3"/>
      <c r="AD169" s="3"/>
      <c r="AE169" s="3"/>
      <c r="AF169" s="3"/>
      <c r="AG169" s="3"/>
      <c r="AH169" s="3"/>
      <c r="AI169" s="3"/>
      <c r="AJ169" s="3"/>
      <c r="AK169" s="3"/>
    </row>
    <row r="170" spans="1:37" s="7" customFormat="1" ht="12.75" x14ac:dyDescent="0.2">
      <c r="A170" s="297"/>
      <c r="B170" s="59">
        <v>157</v>
      </c>
      <c r="C170" s="299"/>
      <c r="D170" s="299"/>
      <c r="E170" s="75"/>
      <c r="F170" s="62"/>
      <c r="G170" s="75"/>
      <c r="H170" s="296"/>
      <c r="I170" s="297"/>
      <c r="J170" s="63">
        <f t="shared" si="12"/>
        <v>0</v>
      </c>
      <c r="K170" s="297"/>
      <c r="L170" s="3"/>
      <c r="M170" s="3"/>
      <c r="N170" s="3"/>
      <c r="O170" s="3"/>
      <c r="P170" s="272">
        <f t="shared" si="13"/>
        <v>0</v>
      </c>
      <c r="Q170" s="15">
        <f t="shared" si="14"/>
        <v>0</v>
      </c>
      <c r="R170" s="3"/>
      <c r="S170" s="3"/>
      <c r="T170" s="3"/>
      <c r="U170" s="3"/>
      <c r="V170" s="3"/>
      <c r="W170" s="3"/>
      <c r="X170" s="3"/>
      <c r="Y170" s="3"/>
      <c r="Z170" s="3"/>
      <c r="AA170" s="3"/>
      <c r="AB170" s="3"/>
      <c r="AC170" s="3"/>
      <c r="AD170" s="3"/>
      <c r="AE170" s="3"/>
      <c r="AF170" s="3"/>
      <c r="AG170" s="3"/>
      <c r="AH170" s="3"/>
      <c r="AI170" s="3"/>
      <c r="AJ170" s="3"/>
      <c r="AK170" s="3"/>
    </row>
    <row r="171" spans="1:37" s="7" customFormat="1" ht="12.75" x14ac:dyDescent="0.2">
      <c r="A171" s="297"/>
      <c r="B171" s="59">
        <v>158</v>
      </c>
      <c r="C171" s="299"/>
      <c r="D171" s="299"/>
      <c r="E171" s="75"/>
      <c r="F171" s="62"/>
      <c r="G171" s="75"/>
      <c r="H171" s="296"/>
      <c r="I171" s="297"/>
      <c r="J171" s="63">
        <f t="shared" si="12"/>
        <v>0</v>
      </c>
      <c r="K171" s="297"/>
      <c r="L171" s="3"/>
      <c r="M171" s="3"/>
      <c r="N171" s="3"/>
      <c r="O171" s="3"/>
      <c r="P171" s="272">
        <f t="shared" si="13"/>
        <v>0</v>
      </c>
      <c r="Q171" s="15">
        <f t="shared" si="14"/>
        <v>0</v>
      </c>
      <c r="R171" s="3"/>
      <c r="S171" s="3"/>
      <c r="T171" s="3"/>
      <c r="U171" s="3"/>
      <c r="V171" s="3"/>
      <c r="W171" s="3"/>
      <c r="X171" s="3"/>
      <c r="Y171" s="3"/>
      <c r="Z171" s="3"/>
      <c r="AA171" s="3"/>
      <c r="AB171" s="3"/>
      <c r="AC171" s="3"/>
      <c r="AD171" s="3"/>
      <c r="AE171" s="3"/>
      <c r="AF171" s="3"/>
      <c r="AG171" s="3"/>
      <c r="AH171" s="3"/>
      <c r="AI171" s="3"/>
      <c r="AJ171" s="3"/>
      <c r="AK171" s="3"/>
    </row>
    <row r="172" spans="1:37" s="7" customFormat="1" ht="12.75" x14ac:dyDescent="0.2">
      <c r="A172" s="297"/>
      <c r="B172" s="59">
        <v>159</v>
      </c>
      <c r="C172" s="299"/>
      <c r="D172" s="299"/>
      <c r="E172" s="75"/>
      <c r="F172" s="62"/>
      <c r="G172" s="75"/>
      <c r="H172" s="296"/>
      <c r="I172" s="297"/>
      <c r="J172" s="63">
        <f t="shared" si="12"/>
        <v>0</v>
      </c>
      <c r="K172" s="297"/>
      <c r="L172" s="3"/>
      <c r="M172" s="3"/>
      <c r="N172" s="3"/>
      <c r="O172" s="3"/>
      <c r="P172" s="272">
        <f t="shared" si="13"/>
        <v>0</v>
      </c>
      <c r="Q172" s="15">
        <f t="shared" si="14"/>
        <v>0</v>
      </c>
      <c r="R172" s="3"/>
      <c r="S172" s="3"/>
      <c r="T172" s="3"/>
      <c r="U172" s="3"/>
      <c r="V172" s="3"/>
      <c r="W172" s="3"/>
      <c r="X172" s="3"/>
      <c r="Y172" s="3"/>
      <c r="Z172" s="3"/>
      <c r="AA172" s="3"/>
      <c r="AB172" s="3"/>
      <c r="AC172" s="3"/>
      <c r="AD172" s="3"/>
      <c r="AE172" s="3"/>
      <c r="AF172" s="3"/>
      <c r="AG172" s="3"/>
      <c r="AH172" s="3"/>
      <c r="AI172" s="3"/>
      <c r="AJ172" s="3"/>
      <c r="AK172" s="3"/>
    </row>
    <row r="173" spans="1:37" s="7" customFormat="1" ht="12.75" x14ac:dyDescent="0.2">
      <c r="A173" s="297"/>
      <c r="B173" s="59">
        <v>160</v>
      </c>
      <c r="C173" s="299"/>
      <c r="D173" s="299"/>
      <c r="E173" s="75"/>
      <c r="F173" s="62"/>
      <c r="G173" s="75"/>
      <c r="H173" s="296"/>
      <c r="I173" s="297"/>
      <c r="J173" s="63">
        <f t="shared" si="12"/>
        <v>0</v>
      </c>
      <c r="K173" s="297"/>
      <c r="L173" s="3"/>
      <c r="M173" s="3"/>
      <c r="N173" s="3"/>
      <c r="O173" s="3"/>
      <c r="P173" s="272">
        <f t="shared" si="13"/>
        <v>0</v>
      </c>
      <c r="Q173" s="15">
        <f t="shared" si="14"/>
        <v>0</v>
      </c>
      <c r="R173" s="3"/>
      <c r="S173" s="3"/>
      <c r="T173" s="3"/>
      <c r="U173" s="3"/>
      <c r="V173" s="3"/>
      <c r="W173" s="3"/>
      <c r="X173" s="3"/>
      <c r="Y173" s="3"/>
      <c r="Z173" s="3"/>
      <c r="AA173" s="3"/>
      <c r="AB173" s="3"/>
      <c r="AC173" s="3"/>
      <c r="AD173" s="3"/>
      <c r="AE173" s="3"/>
      <c r="AF173" s="3"/>
      <c r="AG173" s="3"/>
      <c r="AH173" s="3"/>
      <c r="AI173" s="3"/>
      <c r="AJ173" s="3"/>
      <c r="AK173" s="3"/>
    </row>
    <row r="174" spans="1:37" s="7" customFormat="1" ht="12.75" x14ac:dyDescent="0.2">
      <c r="A174" s="297"/>
      <c r="B174" s="59">
        <v>161</v>
      </c>
      <c r="C174" s="299"/>
      <c r="D174" s="299"/>
      <c r="E174" s="75"/>
      <c r="F174" s="62"/>
      <c r="G174" s="75"/>
      <c r="H174" s="296"/>
      <c r="I174" s="297"/>
      <c r="J174" s="63">
        <f t="shared" si="12"/>
        <v>0</v>
      </c>
      <c r="K174" s="297"/>
      <c r="L174" s="3"/>
      <c r="M174" s="3"/>
      <c r="N174" s="3"/>
      <c r="O174" s="3"/>
      <c r="P174" s="272">
        <f t="shared" si="13"/>
        <v>0</v>
      </c>
      <c r="Q174" s="15">
        <f t="shared" si="14"/>
        <v>0</v>
      </c>
      <c r="R174" s="3"/>
      <c r="S174" s="3"/>
      <c r="T174" s="3"/>
      <c r="U174" s="3"/>
      <c r="V174" s="3"/>
      <c r="W174" s="3"/>
      <c r="X174" s="3"/>
      <c r="Y174" s="3"/>
      <c r="Z174" s="3"/>
      <c r="AA174" s="3"/>
      <c r="AB174" s="3"/>
      <c r="AC174" s="3"/>
      <c r="AD174" s="3"/>
      <c r="AE174" s="3"/>
      <c r="AF174" s="3"/>
      <c r="AG174" s="3"/>
      <c r="AH174" s="3"/>
      <c r="AI174" s="3"/>
      <c r="AJ174" s="3"/>
      <c r="AK174" s="3"/>
    </row>
    <row r="175" spans="1:37" s="7" customFormat="1" ht="12.75" x14ac:dyDescent="0.2">
      <c r="A175" s="297"/>
      <c r="B175" s="59">
        <v>162</v>
      </c>
      <c r="C175" s="299"/>
      <c r="D175" s="299"/>
      <c r="E175" s="75"/>
      <c r="F175" s="62"/>
      <c r="G175" s="75"/>
      <c r="H175" s="296"/>
      <c r="I175" s="297"/>
      <c r="J175" s="63">
        <f t="shared" si="12"/>
        <v>0</v>
      </c>
      <c r="K175" s="297"/>
      <c r="L175" s="3"/>
      <c r="M175" s="3"/>
      <c r="N175" s="3"/>
      <c r="O175" s="3"/>
      <c r="P175" s="272">
        <f t="shared" si="13"/>
        <v>0</v>
      </c>
      <c r="Q175" s="15">
        <f t="shared" si="14"/>
        <v>0</v>
      </c>
      <c r="R175" s="3"/>
      <c r="S175" s="3"/>
      <c r="T175" s="3"/>
      <c r="U175" s="3"/>
      <c r="V175" s="3"/>
      <c r="W175" s="3"/>
      <c r="X175" s="3"/>
      <c r="Y175" s="3"/>
      <c r="Z175" s="3"/>
      <c r="AA175" s="3"/>
      <c r="AB175" s="3"/>
      <c r="AC175" s="3"/>
      <c r="AD175" s="3"/>
      <c r="AE175" s="3"/>
      <c r="AF175" s="3"/>
      <c r="AG175" s="3"/>
      <c r="AH175" s="3"/>
      <c r="AI175" s="3"/>
      <c r="AJ175" s="3"/>
      <c r="AK175" s="3"/>
    </row>
    <row r="176" spans="1:37" s="7" customFormat="1" ht="12.75" x14ac:dyDescent="0.2">
      <c r="A176" s="297"/>
      <c r="B176" s="59">
        <v>163</v>
      </c>
      <c r="C176" s="299"/>
      <c r="D176" s="299"/>
      <c r="E176" s="75"/>
      <c r="F176" s="62"/>
      <c r="G176" s="75"/>
      <c r="H176" s="296"/>
      <c r="I176" s="297"/>
      <c r="J176" s="63">
        <f t="shared" si="12"/>
        <v>0</v>
      </c>
      <c r="K176" s="297"/>
      <c r="L176" s="3"/>
      <c r="M176" s="3"/>
      <c r="N176" s="3"/>
      <c r="O176" s="3"/>
      <c r="P176" s="272">
        <f t="shared" si="13"/>
        <v>0</v>
      </c>
      <c r="Q176" s="15">
        <f t="shared" si="14"/>
        <v>0</v>
      </c>
      <c r="R176" s="3"/>
      <c r="S176" s="3"/>
      <c r="T176" s="3"/>
      <c r="U176" s="3"/>
      <c r="V176" s="3"/>
      <c r="W176" s="3"/>
      <c r="X176" s="3"/>
      <c r="Y176" s="3"/>
      <c r="Z176" s="3"/>
      <c r="AA176" s="3"/>
      <c r="AB176" s="3"/>
      <c r="AC176" s="3"/>
      <c r="AD176" s="3"/>
      <c r="AE176" s="3"/>
      <c r="AF176" s="3"/>
      <c r="AG176" s="3"/>
      <c r="AH176" s="3"/>
      <c r="AI176" s="3"/>
      <c r="AJ176" s="3"/>
      <c r="AK176" s="3"/>
    </row>
    <row r="177" spans="1:37" s="7" customFormat="1" ht="12.75" x14ac:dyDescent="0.2">
      <c r="A177" s="297"/>
      <c r="B177" s="59">
        <v>164</v>
      </c>
      <c r="C177" s="299"/>
      <c r="D177" s="299"/>
      <c r="E177" s="75"/>
      <c r="F177" s="62"/>
      <c r="G177" s="75"/>
      <c r="H177" s="296"/>
      <c r="I177" s="297"/>
      <c r="J177" s="63">
        <f t="shared" si="12"/>
        <v>0</v>
      </c>
      <c r="K177" s="297"/>
      <c r="L177" s="3"/>
      <c r="M177" s="3"/>
      <c r="N177" s="3"/>
      <c r="O177" s="3"/>
      <c r="P177" s="272">
        <f t="shared" si="13"/>
        <v>0</v>
      </c>
      <c r="Q177" s="15">
        <f t="shared" si="14"/>
        <v>0</v>
      </c>
      <c r="R177" s="3"/>
      <c r="S177" s="3"/>
      <c r="T177" s="3"/>
      <c r="U177" s="3"/>
      <c r="V177" s="3"/>
      <c r="W177" s="3"/>
      <c r="X177" s="3"/>
      <c r="Y177" s="3"/>
      <c r="Z177" s="3"/>
      <c r="AA177" s="3"/>
      <c r="AB177" s="3"/>
      <c r="AC177" s="3"/>
      <c r="AD177" s="3"/>
      <c r="AE177" s="3"/>
      <c r="AF177" s="3"/>
      <c r="AG177" s="3"/>
      <c r="AH177" s="3"/>
      <c r="AI177" s="3"/>
      <c r="AJ177" s="3"/>
      <c r="AK177" s="3"/>
    </row>
    <row r="178" spans="1:37" s="7" customFormat="1" ht="12.75" x14ac:dyDescent="0.2">
      <c r="A178" s="297"/>
      <c r="B178" s="59">
        <v>165</v>
      </c>
      <c r="C178" s="299"/>
      <c r="D178" s="299"/>
      <c r="E178" s="75"/>
      <c r="F178" s="62"/>
      <c r="G178" s="75"/>
      <c r="H178" s="296"/>
      <c r="I178" s="297"/>
      <c r="J178" s="63">
        <f t="shared" si="12"/>
        <v>0</v>
      </c>
      <c r="K178" s="297"/>
      <c r="L178" s="3"/>
      <c r="M178" s="3"/>
      <c r="N178" s="3"/>
      <c r="O178" s="3"/>
      <c r="P178" s="272">
        <f t="shared" si="13"/>
        <v>0</v>
      </c>
      <c r="Q178" s="15">
        <f t="shared" si="14"/>
        <v>0</v>
      </c>
      <c r="R178" s="3"/>
      <c r="S178" s="3"/>
      <c r="T178" s="3"/>
      <c r="U178" s="3"/>
      <c r="V178" s="3"/>
      <c r="W178" s="3"/>
      <c r="X178" s="3"/>
      <c r="Y178" s="3"/>
      <c r="Z178" s="3"/>
      <c r="AA178" s="3"/>
      <c r="AB178" s="3"/>
      <c r="AC178" s="3"/>
      <c r="AD178" s="3"/>
      <c r="AE178" s="3"/>
      <c r="AF178" s="3"/>
      <c r="AG178" s="3"/>
      <c r="AH178" s="3"/>
      <c r="AI178" s="3"/>
      <c r="AJ178" s="3"/>
      <c r="AK178" s="3"/>
    </row>
    <row r="179" spans="1:37" s="7" customFormat="1" ht="12.75" x14ac:dyDescent="0.2">
      <c r="A179" s="297"/>
      <c r="B179" s="59">
        <v>166</v>
      </c>
      <c r="C179" s="299"/>
      <c r="D179" s="299"/>
      <c r="E179" s="75"/>
      <c r="F179" s="62"/>
      <c r="G179" s="75"/>
      <c r="H179" s="296"/>
      <c r="I179" s="297"/>
      <c r="J179" s="63">
        <f t="shared" si="12"/>
        <v>0</v>
      </c>
      <c r="K179" s="297"/>
      <c r="L179" s="3"/>
      <c r="M179" s="3"/>
      <c r="N179" s="3"/>
      <c r="O179" s="3"/>
      <c r="P179" s="272">
        <f t="shared" si="13"/>
        <v>0</v>
      </c>
      <c r="Q179" s="15">
        <f t="shared" si="14"/>
        <v>0</v>
      </c>
      <c r="R179" s="3"/>
      <c r="S179" s="3"/>
      <c r="T179" s="3"/>
      <c r="U179" s="3"/>
      <c r="V179" s="3"/>
      <c r="W179" s="3"/>
      <c r="X179" s="3"/>
      <c r="Y179" s="3"/>
      <c r="Z179" s="3"/>
      <c r="AA179" s="3"/>
      <c r="AB179" s="3"/>
      <c r="AC179" s="3"/>
      <c r="AD179" s="3"/>
      <c r="AE179" s="3"/>
      <c r="AF179" s="3"/>
      <c r="AG179" s="3"/>
      <c r="AH179" s="3"/>
      <c r="AI179" s="3"/>
      <c r="AJ179" s="3"/>
      <c r="AK179" s="3"/>
    </row>
    <row r="180" spans="1:37" s="7" customFormat="1" ht="12.75" x14ac:dyDescent="0.2">
      <c r="A180" s="297"/>
      <c r="B180" s="59">
        <v>167</v>
      </c>
      <c r="C180" s="299"/>
      <c r="D180" s="299"/>
      <c r="E180" s="75"/>
      <c r="F180" s="62"/>
      <c r="G180" s="75"/>
      <c r="H180" s="296"/>
      <c r="I180" s="297"/>
      <c r="J180" s="63">
        <f t="shared" si="12"/>
        <v>0</v>
      </c>
      <c r="K180" s="297"/>
      <c r="L180" s="3"/>
      <c r="M180" s="3"/>
      <c r="N180" s="3"/>
      <c r="O180" s="3"/>
      <c r="P180" s="272">
        <f t="shared" si="13"/>
        <v>0</v>
      </c>
      <c r="Q180" s="15">
        <f t="shared" si="14"/>
        <v>0</v>
      </c>
      <c r="R180" s="3"/>
      <c r="S180" s="3"/>
      <c r="T180" s="3"/>
      <c r="U180" s="3"/>
      <c r="V180" s="3"/>
      <c r="W180" s="3"/>
      <c r="X180" s="3"/>
      <c r="Y180" s="3"/>
      <c r="Z180" s="3"/>
      <c r="AA180" s="3"/>
      <c r="AB180" s="3"/>
      <c r="AC180" s="3"/>
      <c r="AD180" s="3"/>
      <c r="AE180" s="3"/>
      <c r="AF180" s="3"/>
      <c r="AG180" s="3"/>
      <c r="AH180" s="3"/>
      <c r="AI180" s="3"/>
      <c r="AJ180" s="3"/>
      <c r="AK180" s="3"/>
    </row>
    <row r="181" spans="1:37" s="7" customFormat="1" ht="12.75" x14ac:dyDescent="0.2">
      <c r="A181" s="297"/>
      <c r="B181" s="59">
        <v>168</v>
      </c>
      <c r="C181" s="299"/>
      <c r="D181" s="299"/>
      <c r="E181" s="75"/>
      <c r="F181" s="62"/>
      <c r="G181" s="75"/>
      <c r="H181" s="296"/>
      <c r="I181" s="297"/>
      <c r="J181" s="63">
        <f t="shared" si="12"/>
        <v>0</v>
      </c>
      <c r="K181" s="297"/>
      <c r="L181" s="3"/>
      <c r="M181" s="3"/>
      <c r="N181" s="3"/>
      <c r="O181" s="3"/>
      <c r="P181" s="272">
        <f t="shared" si="13"/>
        <v>0</v>
      </c>
      <c r="Q181" s="15">
        <f t="shared" si="14"/>
        <v>0</v>
      </c>
      <c r="R181" s="3"/>
      <c r="S181" s="3"/>
      <c r="T181" s="3"/>
      <c r="U181" s="3"/>
      <c r="V181" s="3"/>
      <c r="W181" s="3"/>
      <c r="X181" s="3"/>
      <c r="Y181" s="3"/>
      <c r="Z181" s="3"/>
      <c r="AA181" s="3"/>
      <c r="AB181" s="3"/>
      <c r="AC181" s="3"/>
      <c r="AD181" s="3"/>
      <c r="AE181" s="3"/>
      <c r="AF181" s="3"/>
      <c r="AG181" s="3"/>
      <c r="AH181" s="3"/>
      <c r="AI181" s="3"/>
      <c r="AJ181" s="3"/>
      <c r="AK181" s="3"/>
    </row>
    <row r="182" spans="1:37" s="7" customFormat="1" ht="12.75" x14ac:dyDescent="0.2">
      <c r="A182" s="297"/>
      <c r="B182" s="59">
        <v>169</v>
      </c>
      <c r="C182" s="299"/>
      <c r="D182" s="299"/>
      <c r="E182" s="75"/>
      <c r="F182" s="62"/>
      <c r="G182" s="75"/>
      <c r="H182" s="296"/>
      <c r="I182" s="297"/>
      <c r="J182" s="63">
        <f t="shared" si="12"/>
        <v>0</v>
      </c>
      <c r="K182" s="297"/>
      <c r="L182" s="3"/>
      <c r="M182" s="3"/>
      <c r="N182" s="3"/>
      <c r="O182" s="3"/>
      <c r="P182" s="272">
        <f t="shared" si="13"/>
        <v>0</v>
      </c>
      <c r="Q182" s="15">
        <f t="shared" si="14"/>
        <v>0</v>
      </c>
      <c r="R182" s="3"/>
      <c r="S182" s="3"/>
      <c r="T182" s="3"/>
      <c r="U182" s="3"/>
      <c r="V182" s="3"/>
      <c r="W182" s="3"/>
      <c r="X182" s="3"/>
      <c r="Y182" s="3"/>
      <c r="Z182" s="3"/>
      <c r="AA182" s="3"/>
      <c r="AB182" s="3"/>
      <c r="AC182" s="3"/>
      <c r="AD182" s="3"/>
      <c r="AE182" s="3"/>
      <c r="AF182" s="3"/>
      <c r="AG182" s="3"/>
      <c r="AH182" s="3"/>
      <c r="AI182" s="3"/>
      <c r="AJ182" s="3"/>
      <c r="AK182" s="3"/>
    </row>
    <row r="183" spans="1:37" s="7" customFormat="1" ht="12.75" x14ac:dyDescent="0.2">
      <c r="A183" s="297"/>
      <c r="B183" s="59">
        <v>170</v>
      </c>
      <c r="C183" s="299"/>
      <c r="D183" s="299"/>
      <c r="E183" s="75"/>
      <c r="F183" s="62"/>
      <c r="G183" s="75"/>
      <c r="H183" s="296"/>
      <c r="I183" s="297"/>
      <c r="J183" s="63">
        <f t="shared" si="12"/>
        <v>0</v>
      </c>
      <c r="K183" s="297"/>
      <c r="L183" s="3"/>
      <c r="M183" s="3"/>
      <c r="N183" s="3"/>
      <c r="O183" s="3"/>
      <c r="P183" s="272">
        <f t="shared" si="13"/>
        <v>0</v>
      </c>
      <c r="Q183" s="15">
        <f t="shared" si="14"/>
        <v>0</v>
      </c>
      <c r="R183" s="3"/>
      <c r="S183" s="3"/>
      <c r="T183" s="3"/>
      <c r="U183" s="3"/>
      <c r="V183" s="3"/>
      <c r="W183" s="3"/>
      <c r="X183" s="3"/>
      <c r="Y183" s="3"/>
      <c r="Z183" s="3"/>
      <c r="AA183" s="3"/>
      <c r="AB183" s="3"/>
      <c r="AC183" s="3"/>
      <c r="AD183" s="3"/>
      <c r="AE183" s="3"/>
      <c r="AF183" s="3"/>
      <c r="AG183" s="3"/>
      <c r="AH183" s="3"/>
      <c r="AI183" s="3"/>
      <c r="AJ183" s="3"/>
      <c r="AK183" s="3"/>
    </row>
    <row r="184" spans="1:37" s="7" customFormat="1" ht="12.75" x14ac:dyDescent="0.2">
      <c r="A184" s="297"/>
      <c r="B184" s="59">
        <v>171</v>
      </c>
      <c r="C184" s="299"/>
      <c r="D184" s="299"/>
      <c r="E184" s="75"/>
      <c r="F184" s="62"/>
      <c r="G184" s="75"/>
      <c r="H184" s="296"/>
      <c r="I184" s="297"/>
      <c r="J184" s="63">
        <f t="shared" si="12"/>
        <v>0</v>
      </c>
      <c r="K184" s="297"/>
      <c r="L184" s="3"/>
      <c r="M184" s="3"/>
      <c r="N184" s="3"/>
      <c r="O184" s="3"/>
      <c r="P184" s="272">
        <f t="shared" si="13"/>
        <v>0</v>
      </c>
      <c r="Q184" s="15">
        <f t="shared" si="14"/>
        <v>0</v>
      </c>
      <c r="R184" s="3"/>
      <c r="S184" s="3"/>
      <c r="T184" s="3"/>
      <c r="U184" s="3"/>
      <c r="V184" s="3"/>
      <c r="W184" s="3"/>
      <c r="X184" s="3"/>
      <c r="Y184" s="3"/>
      <c r="Z184" s="3"/>
      <c r="AA184" s="3"/>
      <c r="AB184" s="3"/>
      <c r="AC184" s="3"/>
      <c r="AD184" s="3"/>
      <c r="AE184" s="3"/>
      <c r="AF184" s="3"/>
      <c r="AG184" s="3"/>
      <c r="AH184" s="3"/>
      <c r="AI184" s="3"/>
      <c r="AJ184" s="3"/>
      <c r="AK184" s="3"/>
    </row>
    <row r="185" spans="1:37" s="7" customFormat="1" ht="12.75" x14ac:dyDescent="0.2">
      <c r="A185" s="297"/>
      <c r="B185" s="59">
        <v>172</v>
      </c>
      <c r="C185" s="299"/>
      <c r="D185" s="299"/>
      <c r="E185" s="75"/>
      <c r="F185" s="62"/>
      <c r="G185" s="75"/>
      <c r="H185" s="296"/>
      <c r="I185" s="297"/>
      <c r="J185" s="63">
        <f t="shared" si="12"/>
        <v>0</v>
      </c>
      <c r="K185" s="297"/>
      <c r="L185" s="3"/>
      <c r="M185" s="3"/>
      <c r="N185" s="3"/>
      <c r="O185" s="3"/>
      <c r="P185" s="272">
        <f t="shared" si="13"/>
        <v>0</v>
      </c>
      <c r="Q185" s="15">
        <f t="shared" si="14"/>
        <v>0</v>
      </c>
      <c r="R185" s="3"/>
      <c r="S185" s="3"/>
      <c r="T185" s="3"/>
      <c r="U185" s="3"/>
      <c r="V185" s="3"/>
      <c r="W185" s="3"/>
      <c r="X185" s="3"/>
      <c r="Y185" s="3"/>
      <c r="Z185" s="3"/>
      <c r="AA185" s="3"/>
      <c r="AB185" s="3"/>
      <c r="AC185" s="3"/>
      <c r="AD185" s="3"/>
      <c r="AE185" s="3"/>
      <c r="AF185" s="3"/>
      <c r="AG185" s="3"/>
      <c r="AH185" s="3"/>
      <c r="AI185" s="3"/>
      <c r="AJ185" s="3"/>
      <c r="AK185" s="3"/>
    </row>
    <row r="186" spans="1:37" s="7" customFormat="1" ht="12.75" x14ac:dyDescent="0.2">
      <c r="A186" s="297"/>
      <c r="B186" s="59">
        <v>173</v>
      </c>
      <c r="C186" s="299"/>
      <c r="D186" s="299"/>
      <c r="E186" s="75"/>
      <c r="F186" s="62"/>
      <c r="G186" s="75"/>
      <c r="H186" s="296"/>
      <c r="I186" s="297"/>
      <c r="J186" s="63">
        <f t="shared" si="12"/>
        <v>0</v>
      </c>
      <c r="K186" s="297"/>
      <c r="L186" s="3"/>
      <c r="M186" s="3"/>
      <c r="N186" s="3"/>
      <c r="O186" s="3"/>
      <c r="P186" s="272">
        <f t="shared" si="13"/>
        <v>0</v>
      </c>
      <c r="Q186" s="15">
        <f t="shared" si="14"/>
        <v>0</v>
      </c>
      <c r="R186" s="3"/>
      <c r="S186" s="3"/>
      <c r="T186" s="3"/>
      <c r="U186" s="3"/>
      <c r="V186" s="3"/>
      <c r="W186" s="3"/>
      <c r="X186" s="3"/>
      <c r="Y186" s="3"/>
      <c r="Z186" s="3"/>
      <c r="AA186" s="3"/>
      <c r="AB186" s="3"/>
      <c r="AC186" s="3"/>
      <c r="AD186" s="3"/>
      <c r="AE186" s="3"/>
      <c r="AF186" s="3"/>
      <c r="AG186" s="3"/>
      <c r="AH186" s="3"/>
      <c r="AI186" s="3"/>
      <c r="AJ186" s="3"/>
      <c r="AK186" s="3"/>
    </row>
    <row r="187" spans="1:37" s="7" customFormat="1" ht="12.75" x14ac:dyDescent="0.2">
      <c r="A187" s="297"/>
      <c r="B187" s="59">
        <v>174</v>
      </c>
      <c r="C187" s="299"/>
      <c r="D187" s="299"/>
      <c r="E187" s="75"/>
      <c r="F187" s="62"/>
      <c r="G187" s="75"/>
      <c r="H187" s="296"/>
      <c r="I187" s="297"/>
      <c r="J187" s="63">
        <f t="shared" si="12"/>
        <v>0</v>
      </c>
      <c r="K187" s="297"/>
      <c r="L187" s="3"/>
      <c r="M187" s="3"/>
      <c r="N187" s="3"/>
      <c r="O187" s="3"/>
      <c r="P187" s="272">
        <f t="shared" si="13"/>
        <v>0</v>
      </c>
      <c r="Q187" s="15">
        <f t="shared" si="14"/>
        <v>0</v>
      </c>
      <c r="R187" s="3"/>
      <c r="S187" s="3"/>
      <c r="T187" s="3"/>
      <c r="U187" s="3"/>
      <c r="V187" s="3"/>
      <c r="W187" s="3"/>
      <c r="X187" s="3"/>
      <c r="Y187" s="3"/>
      <c r="Z187" s="3"/>
      <c r="AA187" s="3"/>
      <c r="AB187" s="3"/>
      <c r="AC187" s="3"/>
      <c r="AD187" s="3"/>
      <c r="AE187" s="3"/>
      <c r="AF187" s="3"/>
      <c r="AG187" s="3"/>
      <c r="AH187" s="3"/>
      <c r="AI187" s="3"/>
      <c r="AJ187" s="3"/>
      <c r="AK187" s="3"/>
    </row>
    <row r="188" spans="1:37" s="7" customFormat="1" ht="12.75" x14ac:dyDescent="0.2">
      <c r="A188" s="297"/>
      <c r="B188" s="59">
        <v>175</v>
      </c>
      <c r="C188" s="299"/>
      <c r="D188" s="299"/>
      <c r="E188" s="75"/>
      <c r="F188" s="62"/>
      <c r="G188" s="75"/>
      <c r="H188" s="296"/>
      <c r="I188" s="297"/>
      <c r="J188" s="63">
        <f t="shared" si="12"/>
        <v>0</v>
      </c>
      <c r="K188" s="297"/>
      <c r="L188" s="3"/>
      <c r="M188" s="3"/>
      <c r="N188" s="3"/>
      <c r="O188" s="3"/>
      <c r="P188" s="272">
        <f t="shared" si="13"/>
        <v>0</v>
      </c>
      <c r="Q188" s="15">
        <f t="shared" si="14"/>
        <v>0</v>
      </c>
      <c r="R188" s="3"/>
      <c r="S188" s="3"/>
      <c r="T188" s="3"/>
      <c r="U188" s="3"/>
      <c r="V188" s="3"/>
      <c r="W188" s="3"/>
      <c r="X188" s="3"/>
      <c r="Y188" s="3"/>
      <c r="Z188" s="3"/>
      <c r="AA188" s="3"/>
      <c r="AB188" s="3"/>
      <c r="AC188" s="3"/>
      <c r="AD188" s="3"/>
      <c r="AE188" s="3"/>
      <c r="AF188" s="3"/>
      <c r="AG188" s="3"/>
      <c r="AH188" s="3"/>
      <c r="AI188" s="3"/>
      <c r="AJ188" s="3"/>
      <c r="AK188" s="3"/>
    </row>
    <row r="189" spans="1:37" s="7" customFormat="1" ht="12.75" x14ac:dyDescent="0.2">
      <c r="A189" s="297"/>
      <c r="B189" s="59">
        <v>176</v>
      </c>
      <c r="C189" s="299"/>
      <c r="D189" s="299"/>
      <c r="E189" s="75"/>
      <c r="F189" s="62"/>
      <c r="G189" s="75"/>
      <c r="H189" s="296"/>
      <c r="I189" s="297"/>
      <c r="J189" s="63">
        <f t="shared" si="12"/>
        <v>0</v>
      </c>
      <c r="K189" s="297"/>
      <c r="L189" s="3"/>
      <c r="M189" s="3"/>
      <c r="N189" s="3"/>
      <c r="O189" s="3"/>
      <c r="P189" s="272">
        <f t="shared" si="13"/>
        <v>0</v>
      </c>
      <c r="Q189" s="15">
        <f t="shared" si="14"/>
        <v>0</v>
      </c>
      <c r="R189" s="3"/>
      <c r="S189" s="3"/>
      <c r="T189" s="3"/>
      <c r="U189" s="3"/>
      <c r="V189" s="3"/>
      <c r="W189" s="3"/>
      <c r="X189" s="3"/>
      <c r="Y189" s="3"/>
      <c r="Z189" s="3"/>
      <c r="AA189" s="3"/>
      <c r="AB189" s="3"/>
      <c r="AC189" s="3"/>
      <c r="AD189" s="3"/>
      <c r="AE189" s="3"/>
      <c r="AF189" s="3"/>
      <c r="AG189" s="3"/>
      <c r="AH189" s="3"/>
      <c r="AI189" s="3"/>
      <c r="AJ189" s="3"/>
      <c r="AK189" s="3"/>
    </row>
    <row r="190" spans="1:37" s="7" customFormat="1" ht="12.75" x14ac:dyDescent="0.2">
      <c r="A190" s="297"/>
      <c r="B190" s="59">
        <v>177</v>
      </c>
      <c r="C190" s="299"/>
      <c r="D190" s="299"/>
      <c r="E190" s="75"/>
      <c r="F190" s="62"/>
      <c r="G190" s="75"/>
      <c r="H190" s="296"/>
      <c r="I190" s="297"/>
      <c r="J190" s="63">
        <f t="shared" si="12"/>
        <v>0</v>
      </c>
      <c r="K190" s="297"/>
      <c r="L190" s="3"/>
      <c r="M190" s="3"/>
      <c r="N190" s="3"/>
      <c r="O190" s="3"/>
      <c r="P190" s="272">
        <f t="shared" si="13"/>
        <v>0</v>
      </c>
      <c r="Q190" s="15">
        <f t="shared" si="14"/>
        <v>0</v>
      </c>
      <c r="R190" s="3"/>
      <c r="S190" s="3"/>
      <c r="T190" s="3"/>
      <c r="U190" s="3"/>
      <c r="V190" s="3"/>
      <c r="W190" s="3"/>
      <c r="X190" s="3"/>
      <c r="Y190" s="3"/>
      <c r="Z190" s="3"/>
      <c r="AA190" s="3"/>
      <c r="AB190" s="3"/>
      <c r="AC190" s="3"/>
      <c r="AD190" s="3"/>
      <c r="AE190" s="3"/>
      <c r="AF190" s="3"/>
      <c r="AG190" s="3"/>
      <c r="AH190" s="3"/>
      <c r="AI190" s="3"/>
      <c r="AJ190" s="3"/>
      <c r="AK190" s="3"/>
    </row>
    <row r="191" spans="1:37" s="7" customFormat="1" ht="12.75" x14ac:dyDescent="0.2">
      <c r="A191" s="297"/>
      <c r="B191" s="59">
        <v>178</v>
      </c>
      <c r="C191" s="299"/>
      <c r="D191" s="299"/>
      <c r="E191" s="75"/>
      <c r="F191" s="62"/>
      <c r="G191" s="75"/>
      <c r="H191" s="296"/>
      <c r="I191" s="297"/>
      <c r="J191" s="63">
        <f t="shared" si="12"/>
        <v>0</v>
      </c>
      <c r="K191" s="297"/>
      <c r="L191" s="3"/>
      <c r="M191" s="3"/>
      <c r="N191" s="3"/>
      <c r="O191" s="3"/>
      <c r="P191" s="272">
        <f t="shared" si="13"/>
        <v>0</v>
      </c>
      <c r="Q191" s="15">
        <f t="shared" si="14"/>
        <v>0</v>
      </c>
      <c r="R191" s="3"/>
      <c r="S191" s="3"/>
      <c r="T191" s="3"/>
      <c r="U191" s="3"/>
      <c r="V191" s="3"/>
      <c r="W191" s="3"/>
      <c r="X191" s="3"/>
      <c r="Y191" s="3"/>
      <c r="Z191" s="3"/>
      <c r="AA191" s="3"/>
      <c r="AB191" s="3"/>
      <c r="AC191" s="3"/>
      <c r="AD191" s="3"/>
      <c r="AE191" s="3"/>
      <c r="AF191" s="3"/>
      <c r="AG191" s="3"/>
      <c r="AH191" s="3"/>
      <c r="AI191" s="3"/>
      <c r="AJ191" s="3"/>
      <c r="AK191" s="3"/>
    </row>
    <row r="192" spans="1:37" s="7" customFormat="1" ht="12.75" x14ac:dyDescent="0.2">
      <c r="A192" s="297"/>
      <c r="B192" s="59">
        <v>179</v>
      </c>
      <c r="C192" s="299"/>
      <c r="D192" s="299"/>
      <c r="E192" s="75"/>
      <c r="F192" s="62"/>
      <c r="G192" s="75"/>
      <c r="H192" s="296"/>
      <c r="I192" s="297"/>
      <c r="J192" s="63">
        <f t="shared" si="12"/>
        <v>0</v>
      </c>
      <c r="K192" s="297"/>
      <c r="L192" s="3"/>
      <c r="M192" s="3"/>
      <c r="N192" s="3"/>
      <c r="O192" s="3"/>
      <c r="P192" s="272">
        <f t="shared" si="13"/>
        <v>0</v>
      </c>
      <c r="Q192" s="15">
        <f t="shared" si="14"/>
        <v>0</v>
      </c>
      <c r="R192" s="3"/>
      <c r="S192" s="3"/>
      <c r="T192" s="3"/>
      <c r="U192" s="3"/>
      <c r="V192" s="3"/>
      <c r="W192" s="3"/>
      <c r="X192" s="3"/>
      <c r="Y192" s="3"/>
      <c r="Z192" s="3"/>
      <c r="AA192" s="3"/>
      <c r="AB192" s="3"/>
      <c r="AC192" s="3"/>
      <c r="AD192" s="3"/>
      <c r="AE192" s="3"/>
      <c r="AF192" s="3"/>
      <c r="AG192" s="3"/>
      <c r="AH192" s="3"/>
      <c r="AI192" s="3"/>
      <c r="AJ192" s="3"/>
      <c r="AK192" s="3"/>
    </row>
    <row r="193" spans="1:37" s="7" customFormat="1" ht="12.75" x14ac:dyDescent="0.2">
      <c r="A193" s="297"/>
      <c r="B193" s="59">
        <v>180</v>
      </c>
      <c r="C193" s="299"/>
      <c r="D193" s="299"/>
      <c r="E193" s="75"/>
      <c r="F193" s="62"/>
      <c r="G193" s="75"/>
      <c r="H193" s="296"/>
      <c r="I193" s="297"/>
      <c r="J193" s="63">
        <f t="shared" si="12"/>
        <v>0</v>
      </c>
      <c r="K193" s="297"/>
      <c r="L193" s="3"/>
      <c r="M193" s="3"/>
      <c r="N193" s="3"/>
      <c r="O193" s="3"/>
      <c r="P193" s="272">
        <f t="shared" si="13"/>
        <v>0</v>
      </c>
      <c r="Q193" s="15">
        <f t="shared" si="14"/>
        <v>0</v>
      </c>
      <c r="R193" s="3"/>
      <c r="S193" s="3"/>
      <c r="T193" s="3"/>
      <c r="U193" s="3"/>
      <c r="V193" s="3"/>
      <c r="W193" s="3"/>
      <c r="X193" s="3"/>
      <c r="Y193" s="3"/>
      <c r="Z193" s="3"/>
      <c r="AA193" s="3"/>
      <c r="AB193" s="3"/>
      <c r="AC193" s="3"/>
      <c r="AD193" s="3"/>
      <c r="AE193" s="3"/>
      <c r="AF193" s="3"/>
      <c r="AG193" s="3"/>
      <c r="AH193" s="3"/>
      <c r="AI193" s="3"/>
      <c r="AJ193" s="3"/>
      <c r="AK193" s="3"/>
    </row>
    <row r="194" spans="1:37" s="7" customFormat="1" ht="12.75" x14ac:dyDescent="0.2">
      <c r="A194" s="297"/>
      <c r="B194" s="59">
        <v>181</v>
      </c>
      <c r="C194" s="299"/>
      <c r="D194" s="299"/>
      <c r="E194" s="75"/>
      <c r="F194" s="62"/>
      <c r="G194" s="75"/>
      <c r="H194" s="296"/>
      <c r="I194" s="297"/>
      <c r="J194" s="63">
        <f t="shared" si="12"/>
        <v>0</v>
      </c>
      <c r="K194" s="297"/>
      <c r="L194" s="3"/>
      <c r="M194" s="3"/>
      <c r="N194" s="3"/>
      <c r="O194" s="3"/>
      <c r="P194" s="272">
        <f t="shared" si="13"/>
        <v>0</v>
      </c>
      <c r="Q194" s="15">
        <f t="shared" si="14"/>
        <v>0</v>
      </c>
      <c r="R194" s="3"/>
      <c r="S194" s="3"/>
      <c r="T194" s="3"/>
      <c r="U194" s="3"/>
      <c r="V194" s="3"/>
      <c r="W194" s="3"/>
      <c r="X194" s="3"/>
      <c r="Y194" s="3"/>
      <c r="Z194" s="3"/>
      <c r="AA194" s="3"/>
      <c r="AB194" s="3"/>
      <c r="AC194" s="3"/>
      <c r="AD194" s="3"/>
      <c r="AE194" s="3"/>
      <c r="AF194" s="3"/>
      <c r="AG194" s="3"/>
      <c r="AH194" s="3"/>
      <c r="AI194" s="3"/>
      <c r="AJ194" s="3"/>
      <c r="AK194" s="3"/>
    </row>
    <row r="195" spans="1:37" s="7" customFormat="1" ht="12.75" x14ac:dyDescent="0.2">
      <c r="A195" s="297"/>
      <c r="B195" s="59">
        <v>182</v>
      </c>
      <c r="C195" s="299"/>
      <c r="D195" s="299"/>
      <c r="E195" s="75"/>
      <c r="F195" s="62"/>
      <c r="G195" s="75"/>
      <c r="H195" s="296"/>
      <c r="I195" s="297"/>
      <c r="J195" s="63">
        <f t="shared" si="12"/>
        <v>0</v>
      </c>
      <c r="K195" s="297"/>
      <c r="L195" s="3"/>
      <c r="M195" s="3"/>
      <c r="N195" s="3"/>
      <c r="O195" s="3"/>
      <c r="P195" s="272">
        <f t="shared" si="13"/>
        <v>0</v>
      </c>
      <c r="Q195" s="15">
        <f t="shared" si="14"/>
        <v>0</v>
      </c>
      <c r="R195" s="3"/>
      <c r="S195" s="3"/>
      <c r="T195" s="3"/>
      <c r="U195" s="3"/>
      <c r="V195" s="3"/>
      <c r="W195" s="3"/>
      <c r="X195" s="3"/>
      <c r="Y195" s="3"/>
      <c r="Z195" s="3"/>
      <c r="AA195" s="3"/>
      <c r="AB195" s="3"/>
      <c r="AC195" s="3"/>
      <c r="AD195" s="3"/>
      <c r="AE195" s="3"/>
      <c r="AF195" s="3"/>
      <c r="AG195" s="3"/>
      <c r="AH195" s="3"/>
      <c r="AI195" s="3"/>
      <c r="AJ195" s="3"/>
      <c r="AK195" s="3"/>
    </row>
    <row r="196" spans="1:37" s="7" customFormat="1" ht="12.75" x14ac:dyDescent="0.2">
      <c r="A196" s="297"/>
      <c r="B196" s="59">
        <v>183</v>
      </c>
      <c r="C196" s="299"/>
      <c r="D196" s="299"/>
      <c r="E196" s="75"/>
      <c r="F196" s="62"/>
      <c r="G196" s="75"/>
      <c r="H196" s="296"/>
      <c r="I196" s="297"/>
      <c r="J196" s="63">
        <f t="shared" si="12"/>
        <v>0</v>
      </c>
      <c r="K196" s="297"/>
      <c r="L196" s="3"/>
      <c r="M196" s="3"/>
      <c r="N196" s="3"/>
      <c r="O196" s="3"/>
      <c r="P196" s="272">
        <f t="shared" si="13"/>
        <v>0</v>
      </c>
      <c r="Q196" s="15">
        <f t="shared" si="14"/>
        <v>0</v>
      </c>
      <c r="R196" s="3"/>
      <c r="S196" s="3"/>
      <c r="T196" s="3"/>
      <c r="U196" s="3"/>
      <c r="V196" s="3"/>
      <c r="W196" s="3"/>
      <c r="X196" s="3"/>
      <c r="Y196" s="3"/>
      <c r="Z196" s="3"/>
      <c r="AA196" s="3"/>
      <c r="AB196" s="3"/>
      <c r="AC196" s="3"/>
      <c r="AD196" s="3"/>
      <c r="AE196" s="3"/>
      <c r="AF196" s="3"/>
      <c r="AG196" s="3"/>
      <c r="AH196" s="3"/>
      <c r="AI196" s="3"/>
      <c r="AJ196" s="3"/>
      <c r="AK196" s="3"/>
    </row>
    <row r="197" spans="1:37" s="7" customFormat="1" ht="12.75" x14ac:dyDescent="0.2">
      <c r="A197" s="297"/>
      <c r="B197" s="59">
        <v>184</v>
      </c>
      <c r="C197" s="299"/>
      <c r="D197" s="299"/>
      <c r="E197" s="75"/>
      <c r="F197" s="62"/>
      <c r="G197" s="75"/>
      <c r="H197" s="296"/>
      <c r="I197" s="297"/>
      <c r="J197" s="63">
        <f t="shared" si="12"/>
        <v>0</v>
      </c>
      <c r="K197" s="297"/>
      <c r="L197" s="3"/>
      <c r="M197" s="3"/>
      <c r="N197" s="3"/>
      <c r="O197" s="3"/>
      <c r="P197" s="272">
        <f t="shared" si="13"/>
        <v>0</v>
      </c>
      <c r="Q197" s="15">
        <f t="shared" si="14"/>
        <v>0</v>
      </c>
      <c r="R197" s="3"/>
      <c r="S197" s="3"/>
      <c r="T197" s="3"/>
      <c r="U197" s="3"/>
      <c r="V197" s="3"/>
      <c r="W197" s="3"/>
      <c r="X197" s="3"/>
      <c r="Y197" s="3"/>
      <c r="Z197" s="3"/>
      <c r="AA197" s="3"/>
      <c r="AB197" s="3"/>
      <c r="AC197" s="3"/>
      <c r="AD197" s="3"/>
      <c r="AE197" s="3"/>
      <c r="AF197" s="3"/>
      <c r="AG197" s="3"/>
      <c r="AH197" s="3"/>
      <c r="AI197" s="3"/>
      <c r="AJ197" s="3"/>
      <c r="AK197" s="3"/>
    </row>
    <row r="198" spans="1:37" s="7" customFormat="1" ht="12.75" x14ac:dyDescent="0.2">
      <c r="A198" s="297"/>
      <c r="B198" s="59">
        <v>185</v>
      </c>
      <c r="C198" s="299"/>
      <c r="D198" s="299"/>
      <c r="E198" s="75"/>
      <c r="F198" s="62"/>
      <c r="G198" s="75"/>
      <c r="H198" s="296"/>
      <c r="I198" s="297"/>
      <c r="J198" s="63">
        <f t="shared" si="12"/>
        <v>0</v>
      </c>
      <c r="K198" s="297"/>
      <c r="L198" s="3"/>
      <c r="M198" s="3"/>
      <c r="N198" s="3"/>
      <c r="O198" s="3"/>
      <c r="P198" s="272">
        <f t="shared" si="13"/>
        <v>0</v>
      </c>
      <c r="Q198" s="15">
        <f t="shared" si="14"/>
        <v>0</v>
      </c>
      <c r="R198" s="3"/>
      <c r="S198" s="3"/>
      <c r="T198" s="3"/>
      <c r="U198" s="3"/>
      <c r="V198" s="3"/>
      <c r="W198" s="3"/>
      <c r="X198" s="3"/>
      <c r="Y198" s="3"/>
      <c r="Z198" s="3"/>
      <c r="AA198" s="3"/>
      <c r="AB198" s="3"/>
      <c r="AC198" s="3"/>
      <c r="AD198" s="3"/>
      <c r="AE198" s="3"/>
      <c r="AF198" s="3"/>
      <c r="AG198" s="3"/>
      <c r="AH198" s="3"/>
      <c r="AI198" s="3"/>
      <c r="AJ198" s="3"/>
      <c r="AK198" s="3"/>
    </row>
    <row r="199" spans="1:37" s="7" customFormat="1" ht="12.75" x14ac:dyDescent="0.2">
      <c r="A199" s="297"/>
      <c r="B199" s="59">
        <v>186</v>
      </c>
      <c r="C199" s="299"/>
      <c r="D199" s="299"/>
      <c r="E199" s="75"/>
      <c r="F199" s="62"/>
      <c r="G199" s="75"/>
      <c r="H199" s="296"/>
      <c r="I199" s="297"/>
      <c r="J199" s="63">
        <f t="shared" si="12"/>
        <v>0</v>
      </c>
      <c r="K199" s="297"/>
      <c r="L199" s="3"/>
      <c r="M199" s="3"/>
      <c r="N199" s="3"/>
      <c r="O199" s="3"/>
      <c r="P199" s="272">
        <f t="shared" si="13"/>
        <v>0</v>
      </c>
      <c r="Q199" s="15">
        <f t="shared" si="14"/>
        <v>0</v>
      </c>
      <c r="R199" s="3"/>
      <c r="S199" s="3"/>
      <c r="T199" s="3"/>
      <c r="U199" s="3"/>
      <c r="V199" s="3"/>
      <c r="W199" s="3"/>
      <c r="X199" s="3"/>
      <c r="Y199" s="3"/>
      <c r="Z199" s="3"/>
      <c r="AA199" s="3"/>
      <c r="AB199" s="3"/>
      <c r="AC199" s="3"/>
      <c r="AD199" s="3"/>
      <c r="AE199" s="3"/>
      <c r="AF199" s="3"/>
      <c r="AG199" s="3"/>
      <c r="AH199" s="3"/>
      <c r="AI199" s="3"/>
      <c r="AJ199" s="3"/>
      <c r="AK199" s="3"/>
    </row>
    <row r="200" spans="1:37" s="7" customFormat="1" ht="12.75" x14ac:dyDescent="0.2">
      <c r="A200" s="297"/>
      <c r="B200" s="59">
        <v>187</v>
      </c>
      <c r="C200" s="299"/>
      <c r="D200" s="299"/>
      <c r="E200" s="75"/>
      <c r="F200" s="62"/>
      <c r="G200" s="75"/>
      <c r="H200" s="296"/>
      <c r="I200" s="297"/>
      <c r="J200" s="63">
        <f t="shared" si="12"/>
        <v>0</v>
      </c>
      <c r="K200" s="297"/>
      <c r="L200" s="3"/>
      <c r="M200" s="3"/>
      <c r="N200" s="3"/>
      <c r="O200" s="3"/>
      <c r="P200" s="272">
        <f t="shared" si="13"/>
        <v>0</v>
      </c>
      <c r="Q200" s="15">
        <f t="shared" si="14"/>
        <v>0</v>
      </c>
      <c r="R200" s="3"/>
      <c r="S200" s="3"/>
      <c r="T200" s="3"/>
      <c r="U200" s="3"/>
      <c r="V200" s="3"/>
      <c r="W200" s="3"/>
      <c r="X200" s="3"/>
      <c r="Y200" s="3"/>
      <c r="Z200" s="3"/>
      <c r="AA200" s="3"/>
      <c r="AB200" s="3"/>
      <c r="AC200" s="3"/>
      <c r="AD200" s="3"/>
      <c r="AE200" s="3"/>
      <c r="AF200" s="3"/>
      <c r="AG200" s="3"/>
      <c r="AH200" s="3"/>
      <c r="AI200" s="3"/>
      <c r="AJ200" s="3"/>
      <c r="AK200" s="3"/>
    </row>
    <row r="201" spans="1:37" s="7" customFormat="1" ht="12.75" x14ac:dyDescent="0.2">
      <c r="A201" s="297"/>
      <c r="B201" s="59">
        <v>188</v>
      </c>
      <c r="C201" s="299"/>
      <c r="D201" s="299"/>
      <c r="E201" s="75"/>
      <c r="F201" s="62"/>
      <c r="G201" s="75"/>
      <c r="H201" s="296"/>
      <c r="I201" s="297"/>
      <c r="J201" s="63">
        <f t="shared" si="12"/>
        <v>0</v>
      </c>
      <c r="K201" s="297"/>
      <c r="L201" s="3"/>
      <c r="M201" s="3"/>
      <c r="N201" s="3"/>
      <c r="O201" s="3"/>
      <c r="P201" s="272">
        <f t="shared" si="13"/>
        <v>0</v>
      </c>
      <c r="Q201" s="15">
        <f t="shared" si="14"/>
        <v>0</v>
      </c>
      <c r="R201" s="3"/>
      <c r="S201" s="3"/>
      <c r="T201" s="3"/>
      <c r="U201" s="3"/>
      <c r="V201" s="3"/>
      <c r="W201" s="3"/>
      <c r="X201" s="3"/>
      <c r="Y201" s="3"/>
      <c r="Z201" s="3"/>
      <c r="AA201" s="3"/>
      <c r="AB201" s="3"/>
      <c r="AC201" s="3"/>
      <c r="AD201" s="3"/>
      <c r="AE201" s="3"/>
      <c r="AF201" s="3"/>
      <c r="AG201" s="3"/>
      <c r="AH201" s="3"/>
      <c r="AI201" s="3"/>
      <c r="AJ201" s="3"/>
      <c r="AK201" s="3"/>
    </row>
    <row r="202" spans="1:37" s="7" customFormat="1" ht="12.75" x14ac:dyDescent="0.2">
      <c r="A202" s="297"/>
      <c r="B202" s="59">
        <v>189</v>
      </c>
      <c r="C202" s="299"/>
      <c r="D202" s="299"/>
      <c r="E202" s="75"/>
      <c r="F202" s="62"/>
      <c r="G202" s="75"/>
      <c r="H202" s="296"/>
      <c r="I202" s="297"/>
      <c r="J202" s="63">
        <f t="shared" si="12"/>
        <v>0</v>
      </c>
      <c r="K202" s="297"/>
      <c r="L202" s="3"/>
      <c r="M202" s="3"/>
      <c r="N202" s="3"/>
      <c r="O202" s="3"/>
      <c r="P202" s="272">
        <f t="shared" si="13"/>
        <v>0</v>
      </c>
      <c r="Q202" s="15">
        <f t="shared" si="14"/>
        <v>0</v>
      </c>
      <c r="R202" s="3"/>
      <c r="S202" s="3"/>
      <c r="T202" s="3"/>
      <c r="U202" s="3"/>
      <c r="V202" s="3"/>
      <c r="W202" s="3"/>
      <c r="X202" s="3"/>
      <c r="Y202" s="3"/>
      <c r="Z202" s="3"/>
      <c r="AA202" s="3"/>
      <c r="AB202" s="3"/>
      <c r="AC202" s="3"/>
      <c r="AD202" s="3"/>
      <c r="AE202" s="3"/>
      <c r="AF202" s="3"/>
      <c r="AG202" s="3"/>
      <c r="AH202" s="3"/>
      <c r="AI202" s="3"/>
      <c r="AJ202" s="3"/>
      <c r="AK202" s="3"/>
    </row>
    <row r="203" spans="1:37" s="7" customFormat="1" ht="12.75" x14ac:dyDescent="0.2">
      <c r="A203" s="297"/>
      <c r="B203" s="59">
        <v>190</v>
      </c>
      <c r="C203" s="299"/>
      <c r="D203" s="299"/>
      <c r="E203" s="75"/>
      <c r="F203" s="62"/>
      <c r="G203" s="75"/>
      <c r="H203" s="296"/>
      <c r="I203" s="297"/>
      <c r="J203" s="63">
        <f t="shared" si="12"/>
        <v>0</v>
      </c>
      <c r="K203" s="297"/>
      <c r="L203" s="3"/>
      <c r="M203" s="3"/>
      <c r="N203" s="3"/>
      <c r="O203" s="3"/>
      <c r="P203" s="272">
        <f t="shared" si="13"/>
        <v>0</v>
      </c>
      <c r="Q203" s="15">
        <f t="shared" si="14"/>
        <v>0</v>
      </c>
      <c r="R203" s="3"/>
      <c r="S203" s="3"/>
      <c r="T203" s="3"/>
      <c r="U203" s="3"/>
      <c r="V203" s="3"/>
      <c r="W203" s="3"/>
      <c r="X203" s="3"/>
      <c r="Y203" s="3"/>
      <c r="Z203" s="3"/>
      <c r="AA203" s="3"/>
      <c r="AB203" s="3"/>
      <c r="AC203" s="3"/>
      <c r="AD203" s="3"/>
      <c r="AE203" s="3"/>
      <c r="AF203" s="3"/>
      <c r="AG203" s="3"/>
      <c r="AH203" s="3"/>
      <c r="AI203" s="3"/>
      <c r="AJ203" s="3"/>
      <c r="AK203" s="3"/>
    </row>
    <row r="204" spans="1:37" s="7" customFormat="1" ht="12.75" x14ac:dyDescent="0.2">
      <c r="A204" s="297"/>
      <c r="B204" s="59">
        <v>191</v>
      </c>
      <c r="C204" s="299"/>
      <c r="D204" s="299"/>
      <c r="E204" s="75"/>
      <c r="F204" s="62"/>
      <c r="G204" s="75"/>
      <c r="H204" s="296"/>
      <c r="I204" s="297"/>
      <c r="J204" s="63">
        <f t="shared" si="12"/>
        <v>0</v>
      </c>
      <c r="K204" s="297"/>
      <c r="L204" s="3"/>
      <c r="M204" s="3"/>
      <c r="N204" s="3"/>
      <c r="O204" s="3"/>
      <c r="P204" s="272">
        <f t="shared" si="13"/>
        <v>0</v>
      </c>
      <c r="Q204" s="15">
        <f t="shared" si="14"/>
        <v>0</v>
      </c>
      <c r="R204" s="3"/>
      <c r="S204" s="3"/>
      <c r="T204" s="3"/>
      <c r="U204" s="3"/>
      <c r="V204" s="3"/>
      <c r="W204" s="3"/>
      <c r="X204" s="3"/>
      <c r="Y204" s="3"/>
      <c r="Z204" s="3"/>
      <c r="AA204" s="3"/>
      <c r="AB204" s="3"/>
      <c r="AC204" s="3"/>
      <c r="AD204" s="3"/>
      <c r="AE204" s="3"/>
      <c r="AF204" s="3"/>
      <c r="AG204" s="3"/>
      <c r="AH204" s="3"/>
      <c r="AI204" s="3"/>
      <c r="AJ204" s="3"/>
      <c r="AK204" s="3"/>
    </row>
    <row r="205" spans="1:37" s="7" customFormat="1" ht="12.75" x14ac:dyDescent="0.2">
      <c r="A205" s="297"/>
      <c r="B205" s="59">
        <v>192</v>
      </c>
      <c r="C205" s="299"/>
      <c r="D205" s="299"/>
      <c r="E205" s="75"/>
      <c r="F205" s="62"/>
      <c r="G205" s="75"/>
      <c r="H205" s="296"/>
      <c r="I205" s="297"/>
      <c r="J205" s="63">
        <f t="shared" si="12"/>
        <v>0</v>
      </c>
      <c r="K205" s="297"/>
      <c r="L205" s="3"/>
      <c r="M205" s="3"/>
      <c r="N205" s="3"/>
      <c r="O205" s="3"/>
      <c r="P205" s="272">
        <f t="shared" si="13"/>
        <v>0</v>
      </c>
      <c r="Q205" s="15">
        <f t="shared" si="14"/>
        <v>0</v>
      </c>
      <c r="R205" s="3"/>
      <c r="S205" s="3"/>
      <c r="T205" s="3"/>
      <c r="U205" s="3"/>
      <c r="V205" s="3"/>
      <c r="W205" s="3"/>
      <c r="X205" s="3"/>
      <c r="Y205" s="3"/>
      <c r="Z205" s="3"/>
      <c r="AA205" s="3"/>
      <c r="AB205" s="3"/>
      <c r="AC205" s="3"/>
      <c r="AD205" s="3"/>
      <c r="AE205" s="3"/>
      <c r="AF205" s="3"/>
      <c r="AG205" s="3"/>
      <c r="AH205" s="3"/>
      <c r="AI205" s="3"/>
      <c r="AJ205" s="3"/>
      <c r="AK205" s="3"/>
    </row>
    <row r="206" spans="1:37" s="7" customFormat="1" ht="12.75" x14ac:dyDescent="0.2">
      <c r="A206" s="297"/>
      <c r="B206" s="59">
        <v>193</v>
      </c>
      <c r="C206" s="299"/>
      <c r="D206" s="299"/>
      <c r="E206" s="75"/>
      <c r="F206" s="62"/>
      <c r="G206" s="75"/>
      <c r="H206" s="296"/>
      <c r="I206" s="297"/>
      <c r="J206" s="63">
        <f t="shared" si="12"/>
        <v>0</v>
      </c>
      <c r="K206" s="297"/>
      <c r="L206" s="3"/>
      <c r="M206" s="3"/>
      <c r="N206" s="3"/>
      <c r="O206" s="3"/>
      <c r="P206" s="272">
        <f t="shared" si="13"/>
        <v>0</v>
      </c>
      <c r="Q206" s="15">
        <f t="shared" si="14"/>
        <v>0</v>
      </c>
      <c r="R206" s="3"/>
      <c r="S206" s="3"/>
      <c r="T206" s="3"/>
      <c r="U206" s="3"/>
      <c r="V206" s="3"/>
      <c r="W206" s="3"/>
      <c r="X206" s="3"/>
      <c r="Y206" s="3"/>
      <c r="Z206" s="3"/>
      <c r="AA206" s="3"/>
      <c r="AB206" s="3"/>
      <c r="AC206" s="3"/>
      <c r="AD206" s="3"/>
      <c r="AE206" s="3"/>
      <c r="AF206" s="3"/>
      <c r="AG206" s="3"/>
      <c r="AH206" s="3"/>
      <c r="AI206" s="3"/>
      <c r="AJ206" s="3"/>
      <c r="AK206" s="3"/>
    </row>
    <row r="207" spans="1:37" s="7" customFormat="1" ht="12.75" x14ac:dyDescent="0.2">
      <c r="A207" s="297"/>
      <c r="B207" s="59">
        <v>194</v>
      </c>
      <c r="C207" s="299"/>
      <c r="D207" s="299"/>
      <c r="E207" s="75"/>
      <c r="F207" s="62"/>
      <c r="G207" s="75"/>
      <c r="H207" s="296"/>
      <c r="I207" s="297"/>
      <c r="J207" s="63">
        <f t="shared" si="12"/>
        <v>0</v>
      </c>
      <c r="K207" s="297"/>
      <c r="L207" s="3"/>
      <c r="M207" s="3"/>
      <c r="N207" s="3"/>
      <c r="O207" s="3"/>
      <c r="P207" s="272">
        <f t="shared" si="13"/>
        <v>0</v>
      </c>
      <c r="Q207" s="15">
        <f t="shared" si="14"/>
        <v>0</v>
      </c>
      <c r="R207" s="3"/>
      <c r="S207" s="3"/>
      <c r="T207" s="3"/>
      <c r="U207" s="3"/>
      <c r="V207" s="3"/>
      <c r="W207" s="3"/>
      <c r="X207" s="3"/>
      <c r="Y207" s="3"/>
      <c r="Z207" s="3"/>
      <c r="AA207" s="3"/>
      <c r="AB207" s="3"/>
      <c r="AC207" s="3"/>
      <c r="AD207" s="3"/>
      <c r="AE207" s="3"/>
      <c r="AF207" s="3"/>
      <c r="AG207" s="3"/>
      <c r="AH207" s="3"/>
      <c r="AI207" s="3"/>
      <c r="AJ207" s="3"/>
      <c r="AK207" s="3"/>
    </row>
    <row r="208" spans="1:37" s="7" customFormat="1" ht="12.75" x14ac:dyDescent="0.2">
      <c r="A208" s="297"/>
      <c r="B208" s="59">
        <v>195</v>
      </c>
      <c r="C208" s="299"/>
      <c r="D208" s="299"/>
      <c r="E208" s="75"/>
      <c r="F208" s="62"/>
      <c r="G208" s="75"/>
      <c r="H208" s="296"/>
      <c r="I208" s="297"/>
      <c r="J208" s="63">
        <f t="shared" si="12"/>
        <v>0</v>
      </c>
      <c r="K208" s="297"/>
      <c r="L208" s="3"/>
      <c r="M208" s="3"/>
      <c r="N208" s="3"/>
      <c r="O208" s="3"/>
      <c r="P208" s="272">
        <f t="shared" si="13"/>
        <v>0</v>
      </c>
      <c r="Q208" s="15">
        <f t="shared" si="14"/>
        <v>0</v>
      </c>
      <c r="R208" s="3"/>
      <c r="S208" s="3"/>
      <c r="T208" s="3"/>
      <c r="U208" s="3"/>
      <c r="V208" s="3"/>
      <c r="W208" s="3"/>
      <c r="X208" s="3"/>
      <c r="Y208" s="3"/>
      <c r="Z208" s="3"/>
      <c r="AA208" s="3"/>
      <c r="AB208" s="3"/>
      <c r="AC208" s="3"/>
      <c r="AD208" s="3"/>
      <c r="AE208" s="3"/>
      <c r="AF208" s="3"/>
      <c r="AG208" s="3"/>
      <c r="AH208" s="3"/>
      <c r="AI208" s="3"/>
      <c r="AJ208" s="3"/>
      <c r="AK208" s="3"/>
    </row>
    <row r="209" spans="1:37" s="7" customFormat="1" ht="12.75" x14ac:dyDescent="0.2">
      <c r="A209" s="297"/>
      <c r="B209" s="59">
        <v>196</v>
      </c>
      <c r="C209" s="299"/>
      <c r="D209" s="299"/>
      <c r="E209" s="75"/>
      <c r="F209" s="62"/>
      <c r="G209" s="75"/>
      <c r="H209" s="296"/>
      <c r="I209" s="297"/>
      <c r="J209" s="63">
        <f t="shared" si="12"/>
        <v>0</v>
      </c>
      <c r="K209" s="297"/>
      <c r="L209" s="3"/>
      <c r="M209" s="3"/>
      <c r="N209" s="3"/>
      <c r="O209" s="3"/>
      <c r="P209" s="272">
        <f t="shared" si="13"/>
        <v>0</v>
      </c>
      <c r="Q209" s="15">
        <f t="shared" si="14"/>
        <v>0</v>
      </c>
      <c r="R209" s="3"/>
      <c r="S209" s="3"/>
      <c r="T209" s="3"/>
      <c r="U209" s="3"/>
      <c r="V209" s="3"/>
      <c r="W209" s="3"/>
      <c r="X209" s="3"/>
      <c r="Y209" s="3"/>
      <c r="Z209" s="3"/>
      <c r="AA209" s="3"/>
      <c r="AB209" s="3"/>
      <c r="AC209" s="3"/>
      <c r="AD209" s="3"/>
      <c r="AE209" s="3"/>
      <c r="AF209" s="3"/>
      <c r="AG209" s="3"/>
      <c r="AH209" s="3"/>
      <c r="AI209" s="3"/>
      <c r="AJ209" s="3"/>
      <c r="AK209" s="3"/>
    </row>
    <row r="210" spans="1:37" s="7" customFormat="1" ht="12.75" x14ac:dyDescent="0.2">
      <c r="A210" s="297"/>
      <c r="B210" s="59">
        <v>197</v>
      </c>
      <c r="C210" s="299"/>
      <c r="D210" s="299"/>
      <c r="E210" s="75"/>
      <c r="F210" s="62"/>
      <c r="G210" s="75"/>
      <c r="H210" s="296"/>
      <c r="I210" s="297"/>
      <c r="J210" s="63">
        <f t="shared" si="12"/>
        <v>0</v>
      </c>
      <c r="K210" s="297"/>
      <c r="L210" s="3"/>
      <c r="M210" s="3"/>
      <c r="N210" s="3"/>
      <c r="O210" s="3"/>
      <c r="P210" s="272">
        <f t="shared" si="13"/>
        <v>0</v>
      </c>
      <c r="Q210" s="15">
        <f t="shared" si="14"/>
        <v>0</v>
      </c>
      <c r="R210" s="3"/>
      <c r="S210" s="3"/>
      <c r="T210" s="3"/>
      <c r="U210" s="3"/>
      <c r="V210" s="3"/>
      <c r="W210" s="3"/>
      <c r="X210" s="3"/>
      <c r="Y210" s="3"/>
      <c r="Z210" s="3"/>
      <c r="AA210" s="3"/>
      <c r="AB210" s="3"/>
      <c r="AC210" s="3"/>
      <c r="AD210" s="3"/>
      <c r="AE210" s="3"/>
      <c r="AF210" s="3"/>
      <c r="AG210" s="3"/>
      <c r="AH210" s="3"/>
      <c r="AI210" s="3"/>
      <c r="AJ210" s="3"/>
      <c r="AK210" s="3"/>
    </row>
    <row r="211" spans="1:37" s="7" customFormat="1" ht="12.75" x14ac:dyDescent="0.2">
      <c r="A211" s="297"/>
      <c r="B211" s="59">
        <v>198</v>
      </c>
      <c r="C211" s="299"/>
      <c r="D211" s="299"/>
      <c r="E211" s="75"/>
      <c r="F211" s="62"/>
      <c r="G211" s="75"/>
      <c r="H211" s="296"/>
      <c r="I211" s="297"/>
      <c r="J211" s="63">
        <f t="shared" si="12"/>
        <v>0</v>
      </c>
      <c r="K211" s="297"/>
      <c r="L211" s="3"/>
      <c r="M211" s="3"/>
      <c r="N211" s="3"/>
      <c r="O211" s="3"/>
      <c r="P211" s="272">
        <f t="shared" si="13"/>
        <v>0</v>
      </c>
      <c r="Q211" s="15">
        <f t="shared" si="14"/>
        <v>0</v>
      </c>
      <c r="R211" s="3"/>
      <c r="S211" s="3"/>
      <c r="T211" s="3"/>
      <c r="U211" s="3"/>
      <c r="V211" s="3"/>
      <c r="W211" s="3"/>
      <c r="X211" s="3"/>
      <c r="Y211" s="3"/>
      <c r="Z211" s="3"/>
      <c r="AA211" s="3"/>
      <c r="AB211" s="3"/>
      <c r="AC211" s="3"/>
      <c r="AD211" s="3"/>
      <c r="AE211" s="3"/>
      <c r="AF211" s="3"/>
      <c r="AG211" s="3"/>
      <c r="AH211" s="3"/>
      <c r="AI211" s="3"/>
      <c r="AJ211" s="3"/>
      <c r="AK211" s="3"/>
    </row>
    <row r="212" spans="1:37" s="7" customFormat="1" ht="12.75" x14ac:dyDescent="0.2">
      <c r="A212" s="297"/>
      <c r="B212" s="59">
        <v>199</v>
      </c>
      <c r="C212" s="299"/>
      <c r="D212" s="299"/>
      <c r="E212" s="75"/>
      <c r="F212" s="62"/>
      <c r="G212" s="75"/>
      <c r="H212" s="296"/>
      <c r="I212" s="297"/>
      <c r="J212" s="63">
        <f t="shared" si="12"/>
        <v>0</v>
      </c>
      <c r="K212" s="297"/>
      <c r="L212" s="3"/>
      <c r="M212" s="3"/>
      <c r="N212" s="3"/>
      <c r="O212" s="3"/>
      <c r="P212" s="272">
        <f t="shared" si="13"/>
        <v>0</v>
      </c>
      <c r="Q212" s="15">
        <f t="shared" si="14"/>
        <v>0</v>
      </c>
      <c r="R212" s="3"/>
      <c r="S212" s="3"/>
      <c r="T212" s="3"/>
      <c r="U212" s="3"/>
      <c r="V212" s="3"/>
      <c r="W212" s="3"/>
      <c r="X212" s="3"/>
      <c r="Y212" s="3"/>
      <c r="Z212" s="3"/>
      <c r="AA212" s="3"/>
      <c r="AB212" s="3"/>
      <c r="AC212" s="3"/>
      <c r="AD212" s="3"/>
      <c r="AE212" s="3"/>
      <c r="AF212" s="3"/>
      <c r="AG212" s="3"/>
      <c r="AH212" s="3"/>
      <c r="AI212" s="3"/>
      <c r="AJ212" s="3"/>
      <c r="AK212" s="3"/>
    </row>
    <row r="213" spans="1:37" s="7" customFormat="1" ht="12.75" x14ac:dyDescent="0.2">
      <c r="A213" s="297"/>
      <c r="B213" s="59">
        <v>200</v>
      </c>
      <c r="C213" s="299"/>
      <c r="D213" s="299"/>
      <c r="E213" s="75"/>
      <c r="F213" s="62"/>
      <c r="G213" s="75"/>
      <c r="H213" s="296"/>
      <c r="I213" s="297"/>
      <c r="J213" s="63">
        <f t="shared" si="12"/>
        <v>0</v>
      </c>
      <c r="K213" s="297"/>
      <c r="L213" s="3"/>
      <c r="M213" s="3"/>
      <c r="N213" s="3"/>
      <c r="O213" s="3"/>
      <c r="P213" s="272">
        <f t="shared" si="13"/>
        <v>0</v>
      </c>
      <c r="Q213" s="15">
        <f t="shared" si="14"/>
        <v>0</v>
      </c>
      <c r="R213" s="3"/>
      <c r="S213" s="3"/>
      <c r="T213" s="3"/>
      <c r="U213" s="3"/>
      <c r="V213" s="3"/>
      <c r="W213" s="3"/>
      <c r="X213" s="3"/>
      <c r="Y213" s="3"/>
      <c r="Z213" s="3"/>
      <c r="AA213" s="3"/>
      <c r="AB213" s="3"/>
      <c r="AC213" s="3"/>
      <c r="AD213" s="3"/>
      <c r="AE213" s="3"/>
      <c r="AF213" s="3"/>
      <c r="AG213" s="3"/>
      <c r="AH213" s="3"/>
      <c r="AI213" s="3"/>
      <c r="AJ213" s="3"/>
      <c r="AK213" s="3"/>
    </row>
    <row r="214" spans="1:37" s="7" customFormat="1" ht="12.75" x14ac:dyDescent="0.2">
      <c r="A214" s="297"/>
      <c r="B214" s="59">
        <v>201</v>
      </c>
      <c r="C214" s="299"/>
      <c r="D214" s="299"/>
      <c r="E214" s="75"/>
      <c r="F214" s="62"/>
      <c r="G214" s="75"/>
      <c r="H214" s="296"/>
      <c r="I214" s="297"/>
      <c r="J214" s="63">
        <f t="shared" si="12"/>
        <v>0</v>
      </c>
      <c r="K214" s="297"/>
      <c r="L214" s="3"/>
      <c r="M214" s="3"/>
      <c r="N214" s="3"/>
      <c r="O214" s="3"/>
      <c r="P214" s="272">
        <f t="shared" si="13"/>
        <v>0</v>
      </c>
      <c r="Q214" s="15">
        <f t="shared" si="14"/>
        <v>0</v>
      </c>
      <c r="R214" s="3"/>
      <c r="S214" s="3"/>
      <c r="T214" s="3"/>
      <c r="U214" s="3"/>
      <c r="V214" s="3"/>
      <c r="W214" s="3"/>
      <c r="X214" s="3"/>
      <c r="Y214" s="3"/>
      <c r="Z214" s="3"/>
      <c r="AA214" s="3"/>
      <c r="AB214" s="3"/>
      <c r="AC214" s="3"/>
      <c r="AD214" s="3"/>
      <c r="AE214" s="3"/>
      <c r="AF214" s="3"/>
      <c r="AG214" s="3"/>
      <c r="AH214" s="3"/>
      <c r="AI214" s="3"/>
      <c r="AJ214" s="3"/>
      <c r="AK214" s="3"/>
    </row>
    <row r="215" spans="1:37" s="7" customFormat="1" ht="12.75" x14ac:dyDescent="0.2">
      <c r="A215" s="297"/>
      <c r="B215" s="59">
        <v>202</v>
      </c>
      <c r="C215" s="299"/>
      <c r="D215" s="299"/>
      <c r="E215" s="75"/>
      <c r="F215" s="62"/>
      <c r="G215" s="75"/>
      <c r="H215" s="296"/>
      <c r="I215" s="297"/>
      <c r="J215" s="63">
        <f t="shared" si="12"/>
        <v>0</v>
      </c>
      <c r="K215" s="297"/>
      <c r="L215" s="3"/>
      <c r="M215" s="3"/>
      <c r="N215" s="3"/>
      <c r="O215" s="3"/>
      <c r="P215" s="272">
        <f t="shared" si="13"/>
        <v>0</v>
      </c>
      <c r="Q215" s="15">
        <f t="shared" si="14"/>
        <v>0</v>
      </c>
      <c r="R215" s="3"/>
      <c r="S215" s="3"/>
      <c r="T215" s="3"/>
      <c r="U215" s="3"/>
      <c r="V215" s="3"/>
      <c r="W215" s="3"/>
      <c r="X215" s="3"/>
      <c r="Y215" s="3"/>
      <c r="Z215" s="3"/>
      <c r="AA215" s="3"/>
      <c r="AB215" s="3"/>
      <c r="AC215" s="3"/>
      <c r="AD215" s="3"/>
      <c r="AE215" s="3"/>
      <c r="AF215" s="3"/>
      <c r="AG215" s="3"/>
      <c r="AH215" s="3"/>
      <c r="AI215" s="3"/>
      <c r="AJ215" s="3"/>
      <c r="AK215" s="3"/>
    </row>
    <row r="216" spans="1:37" s="7" customFormat="1" ht="12.75" x14ac:dyDescent="0.2">
      <c r="A216" s="297"/>
      <c r="B216" s="59">
        <v>203</v>
      </c>
      <c r="C216" s="299"/>
      <c r="D216" s="299"/>
      <c r="E216" s="75"/>
      <c r="F216" s="62"/>
      <c r="G216" s="75"/>
      <c r="H216" s="296"/>
      <c r="I216" s="297"/>
      <c r="J216" s="63">
        <f t="shared" si="12"/>
        <v>0</v>
      </c>
      <c r="K216" s="297"/>
      <c r="L216" s="3"/>
      <c r="M216" s="3"/>
      <c r="N216" s="3"/>
      <c r="O216" s="3"/>
      <c r="P216" s="272">
        <f t="shared" si="13"/>
        <v>0</v>
      </c>
      <c r="Q216" s="15">
        <f t="shared" si="14"/>
        <v>0</v>
      </c>
      <c r="R216" s="3"/>
      <c r="S216" s="3"/>
      <c r="T216" s="3"/>
      <c r="U216" s="3"/>
      <c r="V216" s="3"/>
      <c r="W216" s="3"/>
      <c r="X216" s="3"/>
      <c r="Y216" s="3"/>
      <c r="Z216" s="3"/>
      <c r="AA216" s="3"/>
      <c r="AB216" s="3"/>
      <c r="AC216" s="3"/>
      <c r="AD216" s="3"/>
      <c r="AE216" s="3"/>
      <c r="AF216" s="3"/>
      <c r="AG216" s="3"/>
      <c r="AH216" s="3"/>
      <c r="AI216" s="3"/>
      <c r="AJ216" s="3"/>
      <c r="AK216" s="3"/>
    </row>
    <row r="217" spans="1:37" s="7" customFormat="1" ht="12.75" x14ac:dyDescent="0.2">
      <c r="A217" s="297"/>
      <c r="B217" s="59">
        <v>204</v>
      </c>
      <c r="C217" s="299"/>
      <c r="D217" s="299"/>
      <c r="E217" s="75"/>
      <c r="F217" s="62"/>
      <c r="G217" s="75"/>
      <c r="H217" s="296"/>
      <c r="I217" s="297"/>
      <c r="J217" s="63">
        <f t="shared" si="12"/>
        <v>0</v>
      </c>
      <c r="K217" s="297"/>
      <c r="L217" s="3"/>
      <c r="M217" s="3"/>
      <c r="N217" s="3"/>
      <c r="O217" s="3"/>
      <c r="P217" s="272">
        <f t="shared" si="13"/>
        <v>0</v>
      </c>
      <c r="Q217" s="15">
        <f t="shared" si="14"/>
        <v>0</v>
      </c>
      <c r="R217" s="3"/>
      <c r="S217" s="3"/>
      <c r="T217" s="3"/>
      <c r="U217" s="3"/>
      <c r="V217" s="3"/>
      <c r="W217" s="3"/>
      <c r="X217" s="3"/>
      <c r="Y217" s="3"/>
      <c r="Z217" s="3"/>
      <c r="AA217" s="3"/>
      <c r="AB217" s="3"/>
      <c r="AC217" s="3"/>
      <c r="AD217" s="3"/>
      <c r="AE217" s="3"/>
      <c r="AF217" s="3"/>
      <c r="AG217" s="3"/>
      <c r="AH217" s="3"/>
      <c r="AI217" s="3"/>
      <c r="AJ217" s="3"/>
      <c r="AK217" s="3"/>
    </row>
    <row r="218" spans="1:37" s="7" customFormat="1" ht="12.75" x14ac:dyDescent="0.2">
      <c r="A218" s="297"/>
      <c r="B218" s="59">
        <v>205</v>
      </c>
      <c r="C218" s="299"/>
      <c r="D218" s="299"/>
      <c r="E218" s="75"/>
      <c r="F218" s="62"/>
      <c r="G218" s="75"/>
      <c r="H218" s="296"/>
      <c r="I218" s="297"/>
      <c r="J218" s="63">
        <f t="shared" si="12"/>
        <v>0</v>
      </c>
      <c r="K218" s="297"/>
      <c r="L218" s="3"/>
      <c r="M218" s="3"/>
      <c r="N218" s="3"/>
      <c r="O218" s="3"/>
      <c r="P218" s="272">
        <f t="shared" si="13"/>
        <v>0</v>
      </c>
      <c r="Q218" s="15">
        <f t="shared" si="14"/>
        <v>0</v>
      </c>
      <c r="R218" s="3"/>
      <c r="S218" s="3"/>
      <c r="T218" s="3"/>
      <c r="U218" s="3"/>
      <c r="V218" s="3"/>
      <c r="W218" s="3"/>
      <c r="X218" s="3"/>
      <c r="Y218" s="3"/>
      <c r="Z218" s="3"/>
      <c r="AA218" s="3"/>
      <c r="AB218" s="3"/>
      <c r="AC218" s="3"/>
      <c r="AD218" s="3"/>
      <c r="AE218" s="3"/>
      <c r="AF218" s="3"/>
      <c r="AG218" s="3"/>
      <c r="AH218" s="3"/>
      <c r="AI218" s="3"/>
      <c r="AJ218" s="3"/>
      <c r="AK218" s="3"/>
    </row>
    <row r="219" spans="1:37" s="7" customFormat="1" ht="12.75" x14ac:dyDescent="0.2">
      <c r="A219" s="297"/>
      <c r="B219" s="59">
        <v>206</v>
      </c>
      <c r="C219" s="299"/>
      <c r="D219" s="299"/>
      <c r="E219" s="75"/>
      <c r="F219" s="62"/>
      <c r="G219" s="75"/>
      <c r="H219" s="296"/>
      <c r="I219" s="297"/>
      <c r="J219" s="63">
        <f t="shared" si="12"/>
        <v>0</v>
      </c>
      <c r="K219" s="297"/>
      <c r="L219" s="3"/>
      <c r="M219" s="3"/>
      <c r="N219" s="3"/>
      <c r="O219" s="3"/>
      <c r="P219" s="272">
        <f t="shared" si="13"/>
        <v>0</v>
      </c>
      <c r="Q219" s="15">
        <f t="shared" si="14"/>
        <v>0</v>
      </c>
      <c r="R219" s="3"/>
      <c r="S219" s="3"/>
      <c r="T219" s="3"/>
      <c r="U219" s="3"/>
      <c r="V219" s="3"/>
      <c r="W219" s="3"/>
      <c r="X219" s="3"/>
      <c r="Y219" s="3"/>
      <c r="Z219" s="3"/>
      <c r="AA219" s="3"/>
      <c r="AB219" s="3"/>
      <c r="AC219" s="3"/>
      <c r="AD219" s="3"/>
      <c r="AE219" s="3"/>
      <c r="AF219" s="3"/>
      <c r="AG219" s="3"/>
      <c r="AH219" s="3"/>
      <c r="AI219" s="3"/>
      <c r="AJ219" s="3"/>
      <c r="AK219" s="3"/>
    </row>
    <row r="220" spans="1:37" s="7" customFormat="1" ht="12.75" x14ac:dyDescent="0.2">
      <c r="A220" s="297"/>
      <c r="B220" s="59">
        <v>207</v>
      </c>
      <c r="C220" s="299"/>
      <c r="D220" s="299"/>
      <c r="E220" s="75"/>
      <c r="F220" s="62"/>
      <c r="G220" s="75"/>
      <c r="H220" s="296"/>
      <c r="I220" s="297"/>
      <c r="J220" s="63">
        <f t="shared" si="12"/>
        <v>0</v>
      </c>
      <c r="K220" s="297"/>
      <c r="L220" s="3"/>
      <c r="M220" s="3"/>
      <c r="N220" s="3"/>
      <c r="O220" s="3"/>
      <c r="P220" s="272">
        <f t="shared" si="13"/>
        <v>0</v>
      </c>
      <c r="Q220" s="15">
        <f t="shared" si="14"/>
        <v>0</v>
      </c>
      <c r="R220" s="3"/>
      <c r="S220" s="3"/>
      <c r="T220" s="3"/>
      <c r="U220" s="3"/>
      <c r="V220" s="3"/>
      <c r="W220" s="3"/>
      <c r="X220" s="3"/>
      <c r="Y220" s="3"/>
      <c r="Z220" s="3"/>
      <c r="AA220" s="3"/>
      <c r="AB220" s="3"/>
      <c r="AC220" s="3"/>
      <c r="AD220" s="3"/>
      <c r="AE220" s="3"/>
      <c r="AF220" s="3"/>
      <c r="AG220" s="3"/>
      <c r="AH220" s="3"/>
      <c r="AI220" s="3"/>
      <c r="AJ220" s="3"/>
      <c r="AK220" s="3"/>
    </row>
    <row r="221" spans="1:37" s="7" customFormat="1" ht="12.75" x14ac:dyDescent="0.2">
      <c r="A221" s="297"/>
      <c r="B221" s="59">
        <v>208</v>
      </c>
      <c r="C221" s="299"/>
      <c r="D221" s="299"/>
      <c r="E221" s="75"/>
      <c r="F221" s="62"/>
      <c r="G221" s="75"/>
      <c r="H221" s="296"/>
      <c r="I221" s="297"/>
      <c r="J221" s="63">
        <f t="shared" si="12"/>
        <v>0</v>
      </c>
      <c r="K221" s="297"/>
      <c r="L221" s="3"/>
      <c r="M221" s="3"/>
      <c r="N221" s="3"/>
      <c r="O221" s="3"/>
      <c r="P221" s="272">
        <f t="shared" si="13"/>
        <v>0</v>
      </c>
      <c r="Q221" s="15">
        <f t="shared" si="14"/>
        <v>0</v>
      </c>
      <c r="R221" s="3"/>
      <c r="S221" s="3"/>
      <c r="T221" s="3"/>
      <c r="U221" s="3"/>
      <c r="V221" s="3"/>
      <c r="W221" s="3"/>
      <c r="X221" s="3"/>
      <c r="Y221" s="3"/>
      <c r="Z221" s="3"/>
      <c r="AA221" s="3"/>
      <c r="AB221" s="3"/>
      <c r="AC221" s="3"/>
      <c r="AD221" s="3"/>
      <c r="AE221" s="3"/>
      <c r="AF221" s="3"/>
      <c r="AG221" s="3"/>
      <c r="AH221" s="3"/>
      <c r="AI221" s="3"/>
      <c r="AJ221" s="3"/>
      <c r="AK221" s="3"/>
    </row>
    <row r="222" spans="1:37" s="7" customFormat="1" ht="12.75" x14ac:dyDescent="0.2">
      <c r="A222" s="297"/>
      <c r="B222" s="59">
        <v>209</v>
      </c>
      <c r="C222" s="299"/>
      <c r="D222" s="299"/>
      <c r="E222" s="75"/>
      <c r="F222" s="62"/>
      <c r="G222" s="75"/>
      <c r="H222" s="296"/>
      <c r="I222" s="297"/>
      <c r="J222" s="63">
        <f t="shared" si="12"/>
        <v>0</v>
      </c>
      <c r="K222" s="297"/>
      <c r="L222" s="3"/>
      <c r="M222" s="3"/>
      <c r="N222" s="3"/>
      <c r="O222" s="3"/>
      <c r="P222" s="272">
        <f t="shared" si="13"/>
        <v>0</v>
      </c>
      <c r="Q222" s="15">
        <f t="shared" si="14"/>
        <v>0</v>
      </c>
      <c r="R222" s="3"/>
      <c r="S222" s="3"/>
      <c r="T222" s="3"/>
      <c r="U222" s="3"/>
      <c r="V222" s="3"/>
      <c r="W222" s="3"/>
      <c r="X222" s="3"/>
      <c r="Y222" s="3"/>
      <c r="Z222" s="3"/>
      <c r="AA222" s="3"/>
      <c r="AB222" s="3"/>
      <c r="AC222" s="3"/>
      <c r="AD222" s="3"/>
      <c r="AE222" s="3"/>
      <c r="AF222" s="3"/>
      <c r="AG222" s="3"/>
      <c r="AH222" s="3"/>
      <c r="AI222" s="3"/>
      <c r="AJ222" s="3"/>
      <c r="AK222" s="3"/>
    </row>
    <row r="223" spans="1:37" s="7" customFormat="1" ht="12.75" x14ac:dyDescent="0.2">
      <c r="A223" s="297"/>
      <c r="B223" s="59">
        <v>210</v>
      </c>
      <c r="C223" s="299"/>
      <c r="D223" s="299"/>
      <c r="E223" s="75"/>
      <c r="F223" s="62"/>
      <c r="G223" s="75"/>
      <c r="H223" s="296"/>
      <c r="I223" s="297"/>
      <c r="J223" s="63">
        <f t="shared" si="12"/>
        <v>0</v>
      </c>
      <c r="K223" s="297"/>
      <c r="L223" s="3"/>
      <c r="M223" s="3"/>
      <c r="N223" s="3"/>
      <c r="O223" s="3"/>
      <c r="P223" s="272">
        <f t="shared" si="13"/>
        <v>0</v>
      </c>
      <c r="Q223" s="15">
        <f t="shared" si="14"/>
        <v>0</v>
      </c>
      <c r="R223" s="3"/>
      <c r="S223" s="3"/>
      <c r="T223" s="3"/>
      <c r="U223" s="3"/>
      <c r="V223" s="3"/>
      <c r="W223" s="3"/>
      <c r="X223" s="3"/>
      <c r="Y223" s="3"/>
      <c r="Z223" s="3"/>
      <c r="AA223" s="3"/>
      <c r="AB223" s="3"/>
      <c r="AC223" s="3"/>
      <c r="AD223" s="3"/>
      <c r="AE223" s="3"/>
      <c r="AF223" s="3"/>
      <c r="AG223" s="3"/>
      <c r="AH223" s="3"/>
      <c r="AI223" s="3"/>
      <c r="AJ223" s="3"/>
      <c r="AK223" s="3"/>
    </row>
    <row r="224" spans="1:37" s="7" customFormat="1" ht="12.75" x14ac:dyDescent="0.2">
      <c r="A224" s="297"/>
      <c r="B224" s="59">
        <v>211</v>
      </c>
      <c r="C224" s="299"/>
      <c r="D224" s="299"/>
      <c r="E224" s="75"/>
      <c r="F224" s="62"/>
      <c r="G224" s="75"/>
      <c r="H224" s="296"/>
      <c r="I224" s="297"/>
      <c r="J224" s="63">
        <f t="shared" si="12"/>
        <v>0</v>
      </c>
      <c r="K224" s="297"/>
      <c r="L224" s="3"/>
      <c r="M224" s="3"/>
      <c r="N224" s="3"/>
      <c r="O224" s="3"/>
      <c r="P224" s="272">
        <f t="shared" si="13"/>
        <v>0</v>
      </c>
      <c r="Q224" s="15">
        <f t="shared" si="14"/>
        <v>0</v>
      </c>
      <c r="R224" s="3"/>
      <c r="S224" s="3"/>
      <c r="T224" s="3"/>
      <c r="U224" s="3"/>
      <c r="V224" s="3"/>
      <c r="W224" s="3"/>
      <c r="X224" s="3"/>
      <c r="Y224" s="3"/>
      <c r="Z224" s="3"/>
      <c r="AA224" s="3"/>
      <c r="AB224" s="3"/>
      <c r="AC224" s="3"/>
      <c r="AD224" s="3"/>
      <c r="AE224" s="3"/>
      <c r="AF224" s="3"/>
      <c r="AG224" s="3"/>
      <c r="AH224" s="3"/>
      <c r="AI224" s="3"/>
      <c r="AJ224" s="3"/>
      <c r="AK224" s="3"/>
    </row>
    <row r="225" spans="1:37" s="7" customFormat="1" ht="12.75" x14ac:dyDescent="0.2">
      <c r="A225" s="297"/>
      <c r="B225" s="59">
        <v>212</v>
      </c>
      <c r="C225" s="299"/>
      <c r="D225" s="299"/>
      <c r="E225" s="75"/>
      <c r="F225" s="62"/>
      <c r="G225" s="75"/>
      <c r="H225" s="296"/>
      <c r="I225" s="297"/>
      <c r="J225" s="63">
        <f t="shared" si="12"/>
        <v>0</v>
      </c>
      <c r="K225" s="297"/>
      <c r="L225" s="3"/>
      <c r="M225" s="3"/>
      <c r="N225" s="3"/>
      <c r="O225" s="3"/>
      <c r="P225" s="272">
        <f t="shared" si="13"/>
        <v>0</v>
      </c>
      <c r="Q225" s="15">
        <f t="shared" si="14"/>
        <v>0</v>
      </c>
      <c r="R225" s="3"/>
      <c r="S225" s="3"/>
      <c r="T225" s="3"/>
      <c r="U225" s="3"/>
      <c r="V225" s="3"/>
      <c r="W225" s="3"/>
      <c r="X225" s="3"/>
      <c r="Y225" s="3"/>
      <c r="Z225" s="3"/>
      <c r="AA225" s="3"/>
      <c r="AB225" s="3"/>
      <c r="AC225" s="3"/>
      <c r="AD225" s="3"/>
      <c r="AE225" s="3"/>
      <c r="AF225" s="3"/>
      <c r="AG225" s="3"/>
      <c r="AH225" s="3"/>
      <c r="AI225" s="3"/>
      <c r="AJ225" s="3"/>
      <c r="AK225" s="3"/>
    </row>
    <row r="226" spans="1:37" s="7" customFormat="1" ht="12.75" x14ac:dyDescent="0.2">
      <c r="A226" s="297"/>
      <c r="B226" s="59">
        <v>213</v>
      </c>
      <c r="C226" s="299"/>
      <c r="D226" s="299"/>
      <c r="E226" s="75"/>
      <c r="F226" s="62"/>
      <c r="G226" s="75"/>
      <c r="H226" s="296"/>
      <c r="I226" s="297"/>
      <c r="J226" s="63">
        <f t="shared" si="12"/>
        <v>0</v>
      </c>
      <c r="K226" s="297"/>
      <c r="L226" s="3"/>
      <c r="M226" s="3"/>
      <c r="N226" s="3"/>
      <c r="O226" s="3"/>
      <c r="P226" s="272">
        <f t="shared" si="13"/>
        <v>0</v>
      </c>
      <c r="Q226" s="15">
        <f t="shared" si="14"/>
        <v>0</v>
      </c>
      <c r="R226" s="3"/>
      <c r="S226" s="3"/>
      <c r="T226" s="3"/>
      <c r="U226" s="3"/>
      <c r="V226" s="3"/>
      <c r="W226" s="3"/>
      <c r="X226" s="3"/>
      <c r="Y226" s="3"/>
      <c r="Z226" s="3"/>
      <c r="AA226" s="3"/>
      <c r="AB226" s="3"/>
      <c r="AC226" s="3"/>
      <c r="AD226" s="3"/>
      <c r="AE226" s="3"/>
      <c r="AF226" s="3"/>
      <c r="AG226" s="3"/>
      <c r="AH226" s="3"/>
      <c r="AI226" s="3"/>
      <c r="AJ226" s="3"/>
      <c r="AK226" s="3"/>
    </row>
    <row r="227" spans="1:37" s="7" customFormat="1" ht="12.75" x14ac:dyDescent="0.2">
      <c r="A227" s="297"/>
      <c r="B227" s="59">
        <v>214</v>
      </c>
      <c r="C227" s="299"/>
      <c r="D227" s="299"/>
      <c r="E227" s="75"/>
      <c r="F227" s="62"/>
      <c r="G227" s="75"/>
      <c r="H227" s="296"/>
      <c r="I227" s="297"/>
      <c r="J227" s="63">
        <f t="shared" ref="J227:J263" si="15">P227+Q227</f>
        <v>0</v>
      </c>
      <c r="K227" s="297"/>
      <c r="L227" s="3"/>
      <c r="M227" s="3"/>
      <c r="N227" s="3"/>
      <c r="O227" s="3"/>
      <c r="P227" s="272">
        <f t="shared" ref="P227:P263" si="16">IF(C227=0,0,IF(D227=0,0,IF(E227=0,0,IF(F227=0,0,IF(G227=0,0,IF(ISNUMBER(F227),IF(YEAR(F227)=$T$1,25,0),0))))))</f>
        <v>0</v>
      </c>
      <c r="Q227" s="15">
        <f t="shared" ref="Q227:Q263" si="17">IF(P227=0,0,IF(G227="Yes",5,0))</f>
        <v>0</v>
      </c>
      <c r="R227" s="3"/>
      <c r="S227" s="3"/>
      <c r="T227" s="3"/>
      <c r="U227" s="3"/>
      <c r="V227" s="3"/>
      <c r="W227" s="3"/>
      <c r="X227" s="3"/>
      <c r="Y227" s="3"/>
      <c r="Z227" s="3"/>
      <c r="AA227" s="3"/>
      <c r="AB227" s="3"/>
      <c r="AC227" s="3"/>
      <c r="AD227" s="3"/>
      <c r="AE227" s="3"/>
      <c r="AF227" s="3"/>
      <c r="AG227" s="3"/>
      <c r="AH227" s="3"/>
      <c r="AI227" s="3"/>
      <c r="AJ227" s="3"/>
      <c r="AK227" s="3"/>
    </row>
    <row r="228" spans="1:37" s="7" customFormat="1" ht="12.75" x14ac:dyDescent="0.2">
      <c r="A228" s="297"/>
      <c r="B228" s="59">
        <v>215</v>
      </c>
      <c r="C228" s="299"/>
      <c r="D228" s="299"/>
      <c r="E228" s="75"/>
      <c r="F228" s="62"/>
      <c r="G228" s="75"/>
      <c r="H228" s="296"/>
      <c r="I228" s="297"/>
      <c r="J228" s="63">
        <f t="shared" si="15"/>
        <v>0</v>
      </c>
      <c r="K228" s="297"/>
      <c r="L228" s="3"/>
      <c r="M228" s="3"/>
      <c r="N228" s="3"/>
      <c r="O228" s="3"/>
      <c r="P228" s="272">
        <f t="shared" si="16"/>
        <v>0</v>
      </c>
      <c r="Q228" s="15">
        <f t="shared" si="17"/>
        <v>0</v>
      </c>
      <c r="R228" s="3"/>
      <c r="S228" s="3"/>
      <c r="T228" s="3"/>
      <c r="U228" s="3"/>
      <c r="V228" s="3"/>
      <c r="W228" s="3"/>
      <c r="X228" s="3"/>
      <c r="Y228" s="3"/>
      <c r="Z228" s="3"/>
      <c r="AA228" s="3"/>
      <c r="AB228" s="3"/>
      <c r="AC228" s="3"/>
      <c r="AD228" s="3"/>
      <c r="AE228" s="3"/>
      <c r="AF228" s="3"/>
      <c r="AG228" s="3"/>
      <c r="AH228" s="3"/>
      <c r="AI228" s="3"/>
      <c r="AJ228" s="3"/>
      <c r="AK228" s="3"/>
    </row>
    <row r="229" spans="1:37" s="7" customFormat="1" ht="12.75" x14ac:dyDescent="0.2">
      <c r="A229" s="297"/>
      <c r="B229" s="59">
        <v>216</v>
      </c>
      <c r="C229" s="299"/>
      <c r="D229" s="299"/>
      <c r="E229" s="75"/>
      <c r="F229" s="62"/>
      <c r="G229" s="75"/>
      <c r="H229" s="296"/>
      <c r="I229" s="297"/>
      <c r="J229" s="63">
        <f t="shared" si="15"/>
        <v>0</v>
      </c>
      <c r="K229" s="297"/>
      <c r="L229" s="3"/>
      <c r="M229" s="3"/>
      <c r="N229" s="3"/>
      <c r="O229" s="3"/>
      <c r="P229" s="272">
        <f t="shared" si="16"/>
        <v>0</v>
      </c>
      <c r="Q229" s="15">
        <f t="shared" si="17"/>
        <v>0</v>
      </c>
      <c r="R229" s="3"/>
      <c r="S229" s="3"/>
      <c r="T229" s="3"/>
      <c r="U229" s="3"/>
      <c r="V229" s="3"/>
      <c r="W229" s="3"/>
      <c r="X229" s="3"/>
      <c r="Y229" s="3"/>
      <c r="Z229" s="3"/>
      <c r="AA229" s="3"/>
      <c r="AB229" s="3"/>
      <c r="AC229" s="3"/>
      <c r="AD229" s="3"/>
      <c r="AE229" s="3"/>
      <c r="AF229" s="3"/>
      <c r="AG229" s="3"/>
      <c r="AH229" s="3"/>
      <c r="AI229" s="3"/>
      <c r="AJ229" s="3"/>
      <c r="AK229" s="3"/>
    </row>
    <row r="230" spans="1:37" s="7" customFormat="1" ht="12.75" x14ac:dyDescent="0.2">
      <c r="A230" s="297"/>
      <c r="B230" s="59">
        <v>217</v>
      </c>
      <c r="C230" s="299"/>
      <c r="D230" s="299"/>
      <c r="E230" s="75"/>
      <c r="F230" s="62"/>
      <c r="G230" s="75"/>
      <c r="H230" s="296"/>
      <c r="I230" s="297"/>
      <c r="J230" s="63">
        <f t="shared" si="15"/>
        <v>0</v>
      </c>
      <c r="K230" s="297"/>
      <c r="L230" s="3"/>
      <c r="M230" s="3"/>
      <c r="N230" s="3"/>
      <c r="O230" s="3"/>
      <c r="P230" s="272">
        <f t="shared" si="16"/>
        <v>0</v>
      </c>
      <c r="Q230" s="15">
        <f t="shared" si="17"/>
        <v>0</v>
      </c>
      <c r="R230" s="3"/>
      <c r="S230" s="3"/>
      <c r="T230" s="3"/>
      <c r="U230" s="3"/>
      <c r="V230" s="3"/>
      <c r="W230" s="3"/>
      <c r="X230" s="3"/>
      <c r="Y230" s="3"/>
      <c r="Z230" s="3"/>
      <c r="AA230" s="3"/>
      <c r="AB230" s="3"/>
      <c r="AC230" s="3"/>
      <c r="AD230" s="3"/>
      <c r="AE230" s="3"/>
      <c r="AF230" s="3"/>
      <c r="AG230" s="3"/>
      <c r="AH230" s="3"/>
      <c r="AI230" s="3"/>
      <c r="AJ230" s="3"/>
      <c r="AK230" s="3"/>
    </row>
    <row r="231" spans="1:37" s="7" customFormat="1" ht="12.75" x14ac:dyDescent="0.2">
      <c r="A231" s="297"/>
      <c r="B231" s="59">
        <v>218</v>
      </c>
      <c r="C231" s="299"/>
      <c r="D231" s="299"/>
      <c r="E231" s="75"/>
      <c r="F231" s="62"/>
      <c r="G231" s="75"/>
      <c r="H231" s="296"/>
      <c r="I231" s="297"/>
      <c r="J231" s="63">
        <f t="shared" si="15"/>
        <v>0</v>
      </c>
      <c r="K231" s="297"/>
      <c r="L231" s="3"/>
      <c r="M231" s="3"/>
      <c r="N231" s="3"/>
      <c r="O231" s="3"/>
      <c r="P231" s="272">
        <f t="shared" si="16"/>
        <v>0</v>
      </c>
      <c r="Q231" s="15">
        <f t="shared" si="17"/>
        <v>0</v>
      </c>
      <c r="R231" s="3"/>
      <c r="S231" s="3"/>
      <c r="T231" s="3"/>
      <c r="U231" s="3"/>
      <c r="V231" s="3"/>
      <c r="W231" s="3"/>
      <c r="X231" s="3"/>
      <c r="Y231" s="3"/>
      <c r="Z231" s="3"/>
      <c r="AA231" s="3"/>
      <c r="AB231" s="3"/>
      <c r="AC231" s="3"/>
      <c r="AD231" s="3"/>
      <c r="AE231" s="3"/>
      <c r="AF231" s="3"/>
      <c r="AG231" s="3"/>
      <c r="AH231" s="3"/>
      <c r="AI231" s="3"/>
      <c r="AJ231" s="3"/>
      <c r="AK231" s="3"/>
    </row>
    <row r="232" spans="1:37" s="7" customFormat="1" ht="12.75" x14ac:dyDescent="0.2">
      <c r="A232" s="297"/>
      <c r="B232" s="59">
        <v>219</v>
      </c>
      <c r="C232" s="299"/>
      <c r="D232" s="299"/>
      <c r="E232" s="75"/>
      <c r="F232" s="62"/>
      <c r="G232" s="75"/>
      <c r="H232" s="296"/>
      <c r="I232" s="297"/>
      <c r="J232" s="63">
        <f t="shared" si="15"/>
        <v>0</v>
      </c>
      <c r="K232" s="297"/>
      <c r="L232" s="3"/>
      <c r="M232" s="3"/>
      <c r="N232" s="3"/>
      <c r="O232" s="3"/>
      <c r="P232" s="272">
        <f t="shared" si="16"/>
        <v>0</v>
      </c>
      <c r="Q232" s="15">
        <f t="shared" si="17"/>
        <v>0</v>
      </c>
      <c r="R232" s="3"/>
      <c r="S232" s="3"/>
      <c r="T232" s="3"/>
      <c r="U232" s="3"/>
      <c r="V232" s="3"/>
      <c r="W232" s="3"/>
      <c r="X232" s="3"/>
      <c r="Y232" s="3"/>
      <c r="Z232" s="3"/>
      <c r="AA232" s="3"/>
      <c r="AB232" s="3"/>
      <c r="AC232" s="3"/>
      <c r="AD232" s="3"/>
      <c r="AE232" s="3"/>
      <c r="AF232" s="3"/>
      <c r="AG232" s="3"/>
      <c r="AH232" s="3"/>
      <c r="AI232" s="3"/>
      <c r="AJ232" s="3"/>
      <c r="AK232" s="3"/>
    </row>
    <row r="233" spans="1:37" s="7" customFormat="1" ht="12.75" x14ac:dyDescent="0.2">
      <c r="A233" s="297"/>
      <c r="B233" s="59">
        <v>220</v>
      </c>
      <c r="C233" s="299"/>
      <c r="D233" s="299"/>
      <c r="E233" s="75"/>
      <c r="F233" s="62"/>
      <c r="G233" s="75"/>
      <c r="H233" s="296"/>
      <c r="I233" s="297"/>
      <c r="J233" s="63">
        <f t="shared" si="15"/>
        <v>0</v>
      </c>
      <c r="K233" s="297"/>
      <c r="L233" s="3"/>
      <c r="M233" s="3"/>
      <c r="N233" s="3"/>
      <c r="O233" s="3"/>
      <c r="P233" s="272">
        <f t="shared" si="16"/>
        <v>0</v>
      </c>
      <c r="Q233" s="15">
        <f t="shared" si="17"/>
        <v>0</v>
      </c>
      <c r="R233" s="3"/>
      <c r="S233" s="3"/>
      <c r="T233" s="3"/>
      <c r="U233" s="3"/>
      <c r="V233" s="3"/>
      <c r="W233" s="3"/>
      <c r="X233" s="3"/>
      <c r="Y233" s="3"/>
      <c r="Z233" s="3"/>
      <c r="AA233" s="3"/>
      <c r="AB233" s="3"/>
      <c r="AC233" s="3"/>
      <c r="AD233" s="3"/>
      <c r="AE233" s="3"/>
      <c r="AF233" s="3"/>
      <c r="AG233" s="3"/>
      <c r="AH233" s="3"/>
      <c r="AI233" s="3"/>
      <c r="AJ233" s="3"/>
      <c r="AK233" s="3"/>
    </row>
    <row r="234" spans="1:37" s="7" customFormat="1" ht="12.75" x14ac:dyDescent="0.2">
      <c r="A234" s="297"/>
      <c r="B234" s="59">
        <v>221</v>
      </c>
      <c r="C234" s="299"/>
      <c r="D234" s="299"/>
      <c r="E234" s="75"/>
      <c r="F234" s="62"/>
      <c r="G234" s="75"/>
      <c r="H234" s="296"/>
      <c r="I234" s="297"/>
      <c r="J234" s="63">
        <f t="shared" si="15"/>
        <v>0</v>
      </c>
      <c r="K234" s="297"/>
      <c r="L234" s="3"/>
      <c r="M234" s="3"/>
      <c r="N234" s="3"/>
      <c r="O234" s="3"/>
      <c r="P234" s="272">
        <f t="shared" si="16"/>
        <v>0</v>
      </c>
      <c r="Q234" s="15">
        <f t="shared" si="17"/>
        <v>0</v>
      </c>
      <c r="R234" s="3"/>
      <c r="S234" s="3"/>
      <c r="T234" s="3"/>
      <c r="U234" s="3"/>
      <c r="V234" s="3"/>
      <c r="W234" s="3"/>
      <c r="X234" s="3"/>
      <c r="Y234" s="3"/>
      <c r="Z234" s="3"/>
      <c r="AA234" s="3"/>
      <c r="AB234" s="3"/>
      <c r="AC234" s="3"/>
      <c r="AD234" s="3"/>
      <c r="AE234" s="3"/>
      <c r="AF234" s="3"/>
      <c r="AG234" s="3"/>
      <c r="AH234" s="3"/>
      <c r="AI234" s="3"/>
      <c r="AJ234" s="3"/>
      <c r="AK234" s="3"/>
    </row>
    <row r="235" spans="1:37" s="7" customFormat="1" ht="12.75" x14ac:dyDescent="0.2">
      <c r="A235" s="297"/>
      <c r="B235" s="59">
        <v>222</v>
      </c>
      <c r="C235" s="299"/>
      <c r="D235" s="299"/>
      <c r="E235" s="75"/>
      <c r="F235" s="62"/>
      <c r="G235" s="75"/>
      <c r="H235" s="296"/>
      <c r="I235" s="297"/>
      <c r="J235" s="63">
        <f t="shared" si="15"/>
        <v>0</v>
      </c>
      <c r="K235" s="297"/>
      <c r="L235" s="3"/>
      <c r="M235" s="3"/>
      <c r="N235" s="3"/>
      <c r="O235" s="3"/>
      <c r="P235" s="272">
        <f t="shared" si="16"/>
        <v>0</v>
      </c>
      <c r="Q235" s="15">
        <f t="shared" si="17"/>
        <v>0</v>
      </c>
      <c r="R235" s="3"/>
      <c r="S235" s="3"/>
      <c r="T235" s="3"/>
      <c r="U235" s="3"/>
      <c r="V235" s="3"/>
      <c r="W235" s="3"/>
      <c r="X235" s="3"/>
      <c r="Y235" s="3"/>
      <c r="Z235" s="3"/>
      <c r="AA235" s="3"/>
      <c r="AB235" s="3"/>
      <c r="AC235" s="3"/>
      <c r="AD235" s="3"/>
      <c r="AE235" s="3"/>
      <c r="AF235" s="3"/>
      <c r="AG235" s="3"/>
      <c r="AH235" s="3"/>
      <c r="AI235" s="3"/>
      <c r="AJ235" s="3"/>
      <c r="AK235" s="3"/>
    </row>
    <row r="236" spans="1:37" s="7" customFormat="1" ht="12.75" x14ac:dyDescent="0.2">
      <c r="A236" s="297"/>
      <c r="B236" s="59">
        <v>223</v>
      </c>
      <c r="C236" s="299"/>
      <c r="D236" s="299"/>
      <c r="E236" s="75"/>
      <c r="F236" s="62"/>
      <c r="G236" s="75"/>
      <c r="H236" s="296"/>
      <c r="I236" s="297"/>
      <c r="J236" s="63">
        <f t="shared" si="15"/>
        <v>0</v>
      </c>
      <c r="K236" s="297"/>
      <c r="L236" s="3"/>
      <c r="M236" s="3"/>
      <c r="N236" s="3"/>
      <c r="O236" s="3"/>
      <c r="P236" s="272">
        <f t="shared" si="16"/>
        <v>0</v>
      </c>
      <c r="Q236" s="15">
        <f t="shared" si="17"/>
        <v>0</v>
      </c>
      <c r="R236" s="3"/>
      <c r="S236" s="3"/>
      <c r="T236" s="3"/>
      <c r="U236" s="3"/>
      <c r="V236" s="3"/>
      <c r="W236" s="3"/>
      <c r="X236" s="3"/>
      <c r="Y236" s="3"/>
      <c r="Z236" s="3"/>
      <c r="AA236" s="3"/>
      <c r="AB236" s="3"/>
      <c r="AC236" s="3"/>
      <c r="AD236" s="3"/>
      <c r="AE236" s="3"/>
      <c r="AF236" s="3"/>
      <c r="AG236" s="3"/>
      <c r="AH236" s="3"/>
      <c r="AI236" s="3"/>
      <c r="AJ236" s="3"/>
      <c r="AK236" s="3"/>
    </row>
    <row r="237" spans="1:37" s="7" customFormat="1" ht="12.75" x14ac:dyDescent="0.2">
      <c r="A237" s="297"/>
      <c r="B237" s="59">
        <v>224</v>
      </c>
      <c r="C237" s="299"/>
      <c r="D237" s="299"/>
      <c r="E237" s="75"/>
      <c r="F237" s="62"/>
      <c r="G237" s="75"/>
      <c r="H237" s="296"/>
      <c r="I237" s="297"/>
      <c r="J237" s="63">
        <f t="shared" si="15"/>
        <v>0</v>
      </c>
      <c r="K237" s="297"/>
      <c r="L237" s="3"/>
      <c r="M237" s="3"/>
      <c r="N237" s="3"/>
      <c r="O237" s="3"/>
      <c r="P237" s="272">
        <f t="shared" si="16"/>
        <v>0</v>
      </c>
      <c r="Q237" s="15">
        <f t="shared" si="17"/>
        <v>0</v>
      </c>
      <c r="R237" s="3"/>
      <c r="S237" s="3"/>
      <c r="T237" s="3"/>
      <c r="U237" s="3"/>
      <c r="V237" s="3"/>
      <c r="W237" s="3"/>
      <c r="X237" s="3"/>
      <c r="Y237" s="3"/>
      <c r="Z237" s="3"/>
      <c r="AA237" s="3"/>
      <c r="AB237" s="3"/>
      <c r="AC237" s="3"/>
      <c r="AD237" s="3"/>
      <c r="AE237" s="3"/>
      <c r="AF237" s="3"/>
      <c r="AG237" s="3"/>
      <c r="AH237" s="3"/>
      <c r="AI237" s="3"/>
      <c r="AJ237" s="3"/>
      <c r="AK237" s="3"/>
    </row>
    <row r="238" spans="1:37" s="7" customFormat="1" ht="12.75" x14ac:dyDescent="0.2">
      <c r="A238" s="297"/>
      <c r="B238" s="59">
        <v>225</v>
      </c>
      <c r="C238" s="299"/>
      <c r="D238" s="299"/>
      <c r="E238" s="75"/>
      <c r="F238" s="62"/>
      <c r="G238" s="75"/>
      <c r="H238" s="296"/>
      <c r="I238" s="297"/>
      <c r="J238" s="63">
        <f t="shared" si="15"/>
        <v>0</v>
      </c>
      <c r="K238" s="297"/>
      <c r="L238" s="3"/>
      <c r="M238" s="3"/>
      <c r="N238" s="3"/>
      <c r="O238" s="3"/>
      <c r="P238" s="272">
        <f t="shared" si="16"/>
        <v>0</v>
      </c>
      <c r="Q238" s="15">
        <f t="shared" si="17"/>
        <v>0</v>
      </c>
      <c r="R238" s="3"/>
      <c r="S238" s="3"/>
      <c r="T238" s="3"/>
      <c r="U238" s="3"/>
      <c r="V238" s="3"/>
      <c r="W238" s="3"/>
      <c r="X238" s="3"/>
      <c r="Y238" s="3"/>
      <c r="Z238" s="3"/>
      <c r="AA238" s="3"/>
      <c r="AB238" s="3"/>
      <c r="AC238" s="3"/>
      <c r="AD238" s="3"/>
      <c r="AE238" s="3"/>
      <c r="AF238" s="3"/>
      <c r="AG238" s="3"/>
      <c r="AH238" s="3"/>
      <c r="AI238" s="3"/>
      <c r="AJ238" s="3"/>
      <c r="AK238" s="3"/>
    </row>
    <row r="239" spans="1:37" s="7" customFormat="1" ht="12.75" x14ac:dyDescent="0.2">
      <c r="A239" s="297"/>
      <c r="B239" s="59">
        <v>226</v>
      </c>
      <c r="C239" s="299"/>
      <c r="D239" s="299"/>
      <c r="E239" s="75"/>
      <c r="F239" s="62"/>
      <c r="G239" s="75"/>
      <c r="H239" s="296"/>
      <c r="I239" s="297"/>
      <c r="J239" s="63">
        <f t="shared" si="15"/>
        <v>0</v>
      </c>
      <c r="K239" s="297"/>
      <c r="L239" s="3"/>
      <c r="M239" s="3"/>
      <c r="N239" s="3"/>
      <c r="O239" s="3"/>
      <c r="P239" s="272">
        <f t="shared" si="16"/>
        <v>0</v>
      </c>
      <c r="Q239" s="15">
        <f t="shared" si="17"/>
        <v>0</v>
      </c>
      <c r="R239" s="3"/>
      <c r="S239" s="3"/>
      <c r="T239" s="3"/>
      <c r="U239" s="3"/>
      <c r="V239" s="3"/>
      <c r="W239" s="3"/>
      <c r="X239" s="3"/>
      <c r="Y239" s="3"/>
      <c r="Z239" s="3"/>
      <c r="AA239" s="3"/>
      <c r="AB239" s="3"/>
      <c r="AC239" s="3"/>
      <c r="AD239" s="3"/>
      <c r="AE239" s="3"/>
      <c r="AF239" s="3"/>
      <c r="AG239" s="3"/>
      <c r="AH239" s="3"/>
      <c r="AI239" s="3"/>
      <c r="AJ239" s="3"/>
      <c r="AK239" s="3"/>
    </row>
    <row r="240" spans="1:37" s="7" customFormat="1" ht="12.75" x14ac:dyDescent="0.2">
      <c r="A240" s="297"/>
      <c r="B240" s="59">
        <v>227</v>
      </c>
      <c r="C240" s="299"/>
      <c r="D240" s="299"/>
      <c r="E240" s="75"/>
      <c r="F240" s="62"/>
      <c r="G240" s="75"/>
      <c r="H240" s="296"/>
      <c r="I240" s="297"/>
      <c r="J240" s="63">
        <f t="shared" si="15"/>
        <v>0</v>
      </c>
      <c r="K240" s="297"/>
      <c r="L240" s="3"/>
      <c r="M240" s="3"/>
      <c r="N240" s="3"/>
      <c r="O240" s="3"/>
      <c r="P240" s="272">
        <f t="shared" si="16"/>
        <v>0</v>
      </c>
      <c r="Q240" s="15">
        <f t="shared" si="17"/>
        <v>0</v>
      </c>
      <c r="R240" s="3"/>
      <c r="S240" s="3"/>
      <c r="T240" s="3"/>
      <c r="U240" s="3"/>
      <c r="V240" s="3"/>
      <c r="W240" s="3"/>
      <c r="X240" s="3"/>
      <c r="Y240" s="3"/>
      <c r="Z240" s="3"/>
      <c r="AA240" s="3"/>
      <c r="AB240" s="3"/>
      <c r="AC240" s="3"/>
      <c r="AD240" s="3"/>
      <c r="AE240" s="3"/>
      <c r="AF240" s="3"/>
      <c r="AG240" s="3"/>
      <c r="AH240" s="3"/>
      <c r="AI240" s="3"/>
      <c r="AJ240" s="3"/>
      <c r="AK240" s="3"/>
    </row>
    <row r="241" spans="1:37" s="7" customFormat="1" ht="12.75" x14ac:dyDescent="0.2">
      <c r="A241" s="297"/>
      <c r="B241" s="59">
        <v>228</v>
      </c>
      <c r="C241" s="299"/>
      <c r="D241" s="299"/>
      <c r="E241" s="75"/>
      <c r="F241" s="62"/>
      <c r="G241" s="75"/>
      <c r="H241" s="296"/>
      <c r="I241" s="297"/>
      <c r="J241" s="63">
        <f t="shared" si="15"/>
        <v>0</v>
      </c>
      <c r="K241" s="297"/>
      <c r="L241" s="3"/>
      <c r="M241" s="3"/>
      <c r="N241" s="3"/>
      <c r="O241" s="3"/>
      <c r="P241" s="272">
        <f t="shared" si="16"/>
        <v>0</v>
      </c>
      <c r="Q241" s="15">
        <f t="shared" si="17"/>
        <v>0</v>
      </c>
      <c r="R241" s="3"/>
      <c r="S241" s="3"/>
      <c r="T241" s="3"/>
      <c r="U241" s="3"/>
      <c r="V241" s="3"/>
      <c r="W241" s="3"/>
      <c r="X241" s="3"/>
      <c r="Y241" s="3"/>
      <c r="Z241" s="3"/>
      <c r="AA241" s="3"/>
      <c r="AB241" s="3"/>
      <c r="AC241" s="3"/>
      <c r="AD241" s="3"/>
      <c r="AE241" s="3"/>
      <c r="AF241" s="3"/>
      <c r="AG241" s="3"/>
      <c r="AH241" s="3"/>
      <c r="AI241" s="3"/>
      <c r="AJ241" s="3"/>
      <c r="AK241" s="3"/>
    </row>
    <row r="242" spans="1:37" s="7" customFormat="1" ht="12.75" x14ac:dyDescent="0.2">
      <c r="A242" s="297"/>
      <c r="B242" s="59">
        <v>229</v>
      </c>
      <c r="C242" s="299"/>
      <c r="D242" s="299"/>
      <c r="E242" s="75"/>
      <c r="F242" s="62"/>
      <c r="G242" s="75"/>
      <c r="H242" s="296"/>
      <c r="I242" s="297"/>
      <c r="J242" s="63">
        <f t="shared" si="15"/>
        <v>0</v>
      </c>
      <c r="K242" s="297"/>
      <c r="L242" s="3"/>
      <c r="M242" s="3"/>
      <c r="N242" s="3"/>
      <c r="O242" s="3"/>
      <c r="P242" s="272">
        <f t="shared" si="16"/>
        <v>0</v>
      </c>
      <c r="Q242" s="15">
        <f t="shared" si="17"/>
        <v>0</v>
      </c>
      <c r="R242" s="3"/>
      <c r="S242" s="3"/>
      <c r="T242" s="3"/>
      <c r="U242" s="3"/>
      <c r="V242" s="3"/>
      <c r="W242" s="3"/>
      <c r="X242" s="3"/>
      <c r="Y242" s="3"/>
      <c r="Z242" s="3"/>
      <c r="AA242" s="3"/>
      <c r="AB242" s="3"/>
      <c r="AC242" s="3"/>
      <c r="AD242" s="3"/>
      <c r="AE242" s="3"/>
      <c r="AF242" s="3"/>
      <c r="AG242" s="3"/>
      <c r="AH242" s="3"/>
      <c r="AI242" s="3"/>
      <c r="AJ242" s="3"/>
      <c r="AK242" s="3"/>
    </row>
    <row r="243" spans="1:37" s="7" customFormat="1" ht="12.75" x14ac:dyDescent="0.2">
      <c r="A243" s="297"/>
      <c r="B243" s="59">
        <v>230</v>
      </c>
      <c r="C243" s="299"/>
      <c r="D243" s="299"/>
      <c r="E243" s="75"/>
      <c r="F243" s="62"/>
      <c r="G243" s="75"/>
      <c r="H243" s="296"/>
      <c r="I243" s="297"/>
      <c r="J243" s="63">
        <f t="shared" si="15"/>
        <v>0</v>
      </c>
      <c r="K243" s="297"/>
      <c r="L243" s="3"/>
      <c r="M243" s="3"/>
      <c r="N243" s="3"/>
      <c r="O243" s="3"/>
      <c r="P243" s="272">
        <f t="shared" si="16"/>
        <v>0</v>
      </c>
      <c r="Q243" s="15">
        <f t="shared" si="17"/>
        <v>0</v>
      </c>
      <c r="R243" s="3"/>
      <c r="S243" s="3"/>
      <c r="T243" s="3"/>
      <c r="U243" s="3"/>
      <c r="V243" s="3"/>
      <c r="W243" s="3"/>
      <c r="X243" s="3"/>
      <c r="Y243" s="3"/>
      <c r="Z243" s="3"/>
      <c r="AA243" s="3"/>
      <c r="AB243" s="3"/>
      <c r="AC243" s="3"/>
      <c r="AD243" s="3"/>
      <c r="AE243" s="3"/>
      <c r="AF243" s="3"/>
      <c r="AG243" s="3"/>
      <c r="AH243" s="3"/>
      <c r="AI243" s="3"/>
      <c r="AJ243" s="3"/>
      <c r="AK243" s="3"/>
    </row>
    <row r="244" spans="1:37" s="7" customFormat="1" ht="12.75" x14ac:dyDescent="0.2">
      <c r="A244" s="297"/>
      <c r="B244" s="59">
        <v>231</v>
      </c>
      <c r="C244" s="299"/>
      <c r="D244" s="299"/>
      <c r="E244" s="75"/>
      <c r="F244" s="62"/>
      <c r="G244" s="75"/>
      <c r="H244" s="296"/>
      <c r="I244" s="297"/>
      <c r="J244" s="63">
        <f t="shared" si="15"/>
        <v>0</v>
      </c>
      <c r="K244" s="297"/>
      <c r="L244" s="3"/>
      <c r="M244" s="3"/>
      <c r="N244" s="3"/>
      <c r="O244" s="3"/>
      <c r="P244" s="272">
        <f t="shared" si="16"/>
        <v>0</v>
      </c>
      <c r="Q244" s="15">
        <f t="shared" si="17"/>
        <v>0</v>
      </c>
      <c r="R244" s="3"/>
      <c r="S244" s="3"/>
      <c r="T244" s="3"/>
      <c r="U244" s="3"/>
      <c r="V244" s="3"/>
      <c r="W244" s="3"/>
      <c r="X244" s="3"/>
      <c r="Y244" s="3"/>
      <c r="Z244" s="3"/>
      <c r="AA244" s="3"/>
      <c r="AB244" s="3"/>
      <c r="AC244" s="3"/>
      <c r="AD244" s="3"/>
      <c r="AE244" s="3"/>
      <c r="AF244" s="3"/>
      <c r="AG244" s="3"/>
      <c r="AH244" s="3"/>
      <c r="AI244" s="3"/>
      <c r="AJ244" s="3"/>
      <c r="AK244" s="3"/>
    </row>
    <row r="245" spans="1:37" s="7" customFormat="1" ht="12.75" x14ac:dyDescent="0.2">
      <c r="A245" s="297"/>
      <c r="B245" s="59">
        <v>232</v>
      </c>
      <c r="C245" s="299"/>
      <c r="D245" s="299"/>
      <c r="E245" s="75"/>
      <c r="F245" s="62"/>
      <c r="G245" s="75"/>
      <c r="H245" s="296"/>
      <c r="I245" s="297"/>
      <c r="J245" s="63">
        <f t="shared" si="15"/>
        <v>0</v>
      </c>
      <c r="K245" s="297"/>
      <c r="L245" s="3"/>
      <c r="M245" s="3"/>
      <c r="N245" s="3"/>
      <c r="O245" s="3"/>
      <c r="P245" s="272">
        <f t="shared" si="16"/>
        <v>0</v>
      </c>
      <c r="Q245" s="15">
        <f t="shared" si="17"/>
        <v>0</v>
      </c>
      <c r="R245" s="3"/>
      <c r="S245" s="3"/>
      <c r="T245" s="3"/>
      <c r="U245" s="3"/>
      <c r="V245" s="3"/>
      <c r="W245" s="3"/>
      <c r="X245" s="3"/>
      <c r="Y245" s="3"/>
      <c r="Z245" s="3"/>
      <c r="AA245" s="3"/>
      <c r="AB245" s="3"/>
      <c r="AC245" s="3"/>
      <c r="AD245" s="3"/>
      <c r="AE245" s="3"/>
      <c r="AF245" s="3"/>
      <c r="AG245" s="3"/>
      <c r="AH245" s="3"/>
      <c r="AI245" s="3"/>
      <c r="AJ245" s="3"/>
      <c r="AK245" s="3"/>
    </row>
    <row r="246" spans="1:37" s="7" customFormat="1" ht="12.75" x14ac:dyDescent="0.2">
      <c r="A246" s="297"/>
      <c r="B246" s="59">
        <v>233</v>
      </c>
      <c r="C246" s="299"/>
      <c r="D246" s="299"/>
      <c r="E246" s="75"/>
      <c r="F246" s="62"/>
      <c r="G246" s="75"/>
      <c r="H246" s="296"/>
      <c r="I246" s="297"/>
      <c r="J246" s="63">
        <f t="shared" si="15"/>
        <v>0</v>
      </c>
      <c r="K246" s="297"/>
      <c r="L246" s="3"/>
      <c r="M246" s="3"/>
      <c r="N246" s="3"/>
      <c r="O246" s="3"/>
      <c r="P246" s="272">
        <f t="shared" si="16"/>
        <v>0</v>
      </c>
      <c r="Q246" s="15">
        <f t="shared" si="17"/>
        <v>0</v>
      </c>
      <c r="R246" s="3"/>
      <c r="S246" s="3"/>
      <c r="T246" s="3"/>
      <c r="U246" s="3"/>
      <c r="V246" s="3"/>
      <c r="W246" s="3"/>
      <c r="X246" s="3"/>
      <c r="Y246" s="3"/>
      <c r="Z246" s="3"/>
      <c r="AA246" s="3"/>
      <c r="AB246" s="3"/>
      <c r="AC246" s="3"/>
      <c r="AD246" s="3"/>
      <c r="AE246" s="3"/>
      <c r="AF246" s="3"/>
      <c r="AG246" s="3"/>
      <c r="AH246" s="3"/>
      <c r="AI246" s="3"/>
      <c r="AJ246" s="3"/>
      <c r="AK246" s="3"/>
    </row>
    <row r="247" spans="1:37" s="7" customFormat="1" ht="12.75" x14ac:dyDescent="0.2">
      <c r="A247" s="297"/>
      <c r="B247" s="59">
        <v>234</v>
      </c>
      <c r="C247" s="299"/>
      <c r="D247" s="299"/>
      <c r="E247" s="75"/>
      <c r="F247" s="62"/>
      <c r="G247" s="75"/>
      <c r="H247" s="296"/>
      <c r="I247" s="297"/>
      <c r="J247" s="63">
        <f t="shared" si="15"/>
        <v>0</v>
      </c>
      <c r="K247" s="297"/>
      <c r="L247" s="3"/>
      <c r="M247" s="3"/>
      <c r="N247" s="3"/>
      <c r="O247" s="3"/>
      <c r="P247" s="272">
        <f t="shared" si="16"/>
        <v>0</v>
      </c>
      <c r="Q247" s="15">
        <f t="shared" si="17"/>
        <v>0</v>
      </c>
      <c r="R247" s="3"/>
      <c r="S247" s="3"/>
      <c r="T247" s="3"/>
      <c r="U247" s="3"/>
      <c r="V247" s="3"/>
      <c r="W247" s="3"/>
      <c r="X247" s="3"/>
      <c r="Y247" s="3"/>
      <c r="Z247" s="3"/>
      <c r="AA247" s="3"/>
      <c r="AB247" s="3"/>
      <c r="AC247" s="3"/>
      <c r="AD247" s="3"/>
      <c r="AE247" s="3"/>
      <c r="AF247" s="3"/>
      <c r="AG247" s="3"/>
      <c r="AH247" s="3"/>
      <c r="AI247" s="3"/>
      <c r="AJ247" s="3"/>
      <c r="AK247" s="3"/>
    </row>
    <row r="248" spans="1:37" s="7" customFormat="1" ht="12.75" x14ac:dyDescent="0.2">
      <c r="A248" s="297"/>
      <c r="B248" s="59">
        <v>235</v>
      </c>
      <c r="C248" s="299"/>
      <c r="D248" s="299"/>
      <c r="E248" s="75"/>
      <c r="F248" s="62"/>
      <c r="G248" s="75"/>
      <c r="H248" s="296"/>
      <c r="I248" s="297"/>
      <c r="J248" s="63">
        <f t="shared" si="15"/>
        <v>0</v>
      </c>
      <c r="K248" s="297"/>
      <c r="L248" s="3"/>
      <c r="M248" s="3"/>
      <c r="N248" s="3"/>
      <c r="O248" s="3"/>
      <c r="P248" s="272">
        <f t="shared" si="16"/>
        <v>0</v>
      </c>
      <c r="Q248" s="15">
        <f t="shared" si="17"/>
        <v>0</v>
      </c>
      <c r="R248" s="3"/>
      <c r="S248" s="3"/>
      <c r="T248" s="3"/>
      <c r="U248" s="3"/>
      <c r="V248" s="3"/>
      <c r="W248" s="3"/>
      <c r="X248" s="3"/>
      <c r="Y248" s="3"/>
      <c r="Z248" s="3"/>
      <c r="AA248" s="3"/>
      <c r="AB248" s="3"/>
      <c r="AC248" s="3"/>
      <c r="AD248" s="3"/>
      <c r="AE248" s="3"/>
      <c r="AF248" s="3"/>
      <c r="AG248" s="3"/>
      <c r="AH248" s="3"/>
      <c r="AI248" s="3"/>
      <c r="AJ248" s="3"/>
      <c r="AK248" s="3"/>
    </row>
    <row r="249" spans="1:37" s="7" customFormat="1" ht="12.75" x14ac:dyDescent="0.2">
      <c r="A249" s="297"/>
      <c r="B249" s="59">
        <v>236</v>
      </c>
      <c r="C249" s="299"/>
      <c r="D249" s="299"/>
      <c r="E249" s="75"/>
      <c r="F249" s="62"/>
      <c r="G249" s="75"/>
      <c r="H249" s="296"/>
      <c r="I249" s="297"/>
      <c r="J249" s="63">
        <f t="shared" si="15"/>
        <v>0</v>
      </c>
      <c r="K249" s="297"/>
      <c r="L249" s="3"/>
      <c r="M249" s="3"/>
      <c r="N249" s="3"/>
      <c r="O249" s="3"/>
      <c r="P249" s="272">
        <f t="shared" si="16"/>
        <v>0</v>
      </c>
      <c r="Q249" s="15">
        <f t="shared" si="17"/>
        <v>0</v>
      </c>
      <c r="R249" s="3"/>
      <c r="S249" s="3"/>
      <c r="T249" s="3"/>
      <c r="U249" s="3"/>
      <c r="V249" s="3"/>
      <c r="W249" s="3"/>
      <c r="X249" s="3"/>
      <c r="Y249" s="3"/>
      <c r="Z249" s="3"/>
      <c r="AA249" s="3"/>
      <c r="AB249" s="3"/>
      <c r="AC249" s="3"/>
      <c r="AD249" s="3"/>
      <c r="AE249" s="3"/>
      <c r="AF249" s="3"/>
      <c r="AG249" s="3"/>
      <c r="AH249" s="3"/>
      <c r="AI249" s="3"/>
      <c r="AJ249" s="3"/>
      <c r="AK249" s="3"/>
    </row>
    <row r="250" spans="1:37" s="7" customFormat="1" ht="12.75" x14ac:dyDescent="0.2">
      <c r="A250" s="297"/>
      <c r="B250" s="59">
        <v>237</v>
      </c>
      <c r="C250" s="299"/>
      <c r="D250" s="299"/>
      <c r="E250" s="75"/>
      <c r="F250" s="62"/>
      <c r="G250" s="75"/>
      <c r="H250" s="296"/>
      <c r="I250" s="297"/>
      <c r="J250" s="63">
        <f t="shared" si="15"/>
        <v>0</v>
      </c>
      <c r="K250" s="297"/>
      <c r="L250" s="3"/>
      <c r="M250" s="3"/>
      <c r="N250" s="3"/>
      <c r="O250" s="3"/>
      <c r="P250" s="272">
        <f t="shared" si="16"/>
        <v>0</v>
      </c>
      <c r="Q250" s="15">
        <f t="shared" si="17"/>
        <v>0</v>
      </c>
      <c r="R250" s="3"/>
      <c r="S250" s="3"/>
      <c r="T250" s="3"/>
      <c r="U250" s="3"/>
      <c r="V250" s="3"/>
      <c r="W250" s="3"/>
      <c r="X250" s="3"/>
      <c r="Y250" s="3"/>
      <c r="Z250" s="3"/>
      <c r="AA250" s="3"/>
      <c r="AB250" s="3"/>
      <c r="AC250" s="3"/>
      <c r="AD250" s="3"/>
      <c r="AE250" s="3"/>
      <c r="AF250" s="3"/>
      <c r="AG250" s="3"/>
      <c r="AH250" s="3"/>
      <c r="AI250" s="3"/>
      <c r="AJ250" s="3"/>
      <c r="AK250" s="3"/>
    </row>
    <row r="251" spans="1:37" s="7" customFormat="1" ht="12.75" x14ac:dyDescent="0.2">
      <c r="A251" s="297"/>
      <c r="B251" s="59">
        <v>238</v>
      </c>
      <c r="C251" s="299"/>
      <c r="D251" s="299"/>
      <c r="E251" s="75"/>
      <c r="F251" s="62"/>
      <c r="G251" s="75"/>
      <c r="H251" s="296"/>
      <c r="I251" s="297"/>
      <c r="J251" s="63">
        <f t="shared" si="15"/>
        <v>0</v>
      </c>
      <c r="K251" s="297"/>
      <c r="L251" s="3"/>
      <c r="M251" s="3"/>
      <c r="N251" s="3"/>
      <c r="O251" s="3"/>
      <c r="P251" s="272">
        <f t="shared" si="16"/>
        <v>0</v>
      </c>
      <c r="Q251" s="15">
        <f t="shared" si="17"/>
        <v>0</v>
      </c>
      <c r="R251" s="3"/>
      <c r="S251" s="3"/>
      <c r="T251" s="3"/>
      <c r="U251" s="3"/>
      <c r="V251" s="3"/>
      <c r="W251" s="3"/>
      <c r="X251" s="3"/>
      <c r="Y251" s="3"/>
      <c r="Z251" s="3"/>
      <c r="AA251" s="3"/>
      <c r="AB251" s="3"/>
      <c r="AC251" s="3"/>
      <c r="AD251" s="3"/>
      <c r="AE251" s="3"/>
      <c r="AF251" s="3"/>
      <c r="AG251" s="3"/>
      <c r="AH251" s="3"/>
      <c r="AI251" s="3"/>
      <c r="AJ251" s="3"/>
      <c r="AK251" s="3"/>
    </row>
    <row r="252" spans="1:37" s="7" customFormat="1" ht="12.75" x14ac:dyDescent="0.2">
      <c r="A252" s="297"/>
      <c r="B252" s="59">
        <v>239</v>
      </c>
      <c r="C252" s="299"/>
      <c r="D252" s="299"/>
      <c r="E252" s="75"/>
      <c r="F252" s="62"/>
      <c r="G252" s="75"/>
      <c r="H252" s="296"/>
      <c r="I252" s="297"/>
      <c r="J252" s="63">
        <f t="shared" si="15"/>
        <v>0</v>
      </c>
      <c r="K252" s="297"/>
      <c r="L252" s="3"/>
      <c r="M252" s="3"/>
      <c r="N252" s="3"/>
      <c r="O252" s="3"/>
      <c r="P252" s="272">
        <f t="shared" si="16"/>
        <v>0</v>
      </c>
      <c r="Q252" s="15">
        <f t="shared" si="17"/>
        <v>0</v>
      </c>
      <c r="R252" s="3"/>
      <c r="S252" s="3"/>
      <c r="T252" s="3"/>
      <c r="U252" s="3"/>
      <c r="V252" s="3"/>
      <c r="W252" s="3"/>
      <c r="X252" s="3"/>
      <c r="Y252" s="3"/>
      <c r="Z252" s="3"/>
      <c r="AA252" s="3"/>
      <c r="AB252" s="3"/>
      <c r="AC252" s="3"/>
      <c r="AD252" s="3"/>
      <c r="AE252" s="3"/>
      <c r="AF252" s="3"/>
      <c r="AG252" s="3"/>
      <c r="AH252" s="3"/>
      <c r="AI252" s="3"/>
      <c r="AJ252" s="3"/>
      <c r="AK252" s="3"/>
    </row>
    <row r="253" spans="1:37" s="7" customFormat="1" ht="12.75" x14ac:dyDescent="0.2">
      <c r="A253" s="297"/>
      <c r="B253" s="59">
        <v>240</v>
      </c>
      <c r="C253" s="299"/>
      <c r="D253" s="299"/>
      <c r="E253" s="75"/>
      <c r="F253" s="62"/>
      <c r="G253" s="75"/>
      <c r="H253" s="296"/>
      <c r="I253" s="297"/>
      <c r="J253" s="63">
        <f t="shared" si="15"/>
        <v>0</v>
      </c>
      <c r="K253" s="297"/>
      <c r="L253" s="3"/>
      <c r="M253" s="3"/>
      <c r="N253" s="3"/>
      <c r="O253" s="3"/>
      <c r="P253" s="272">
        <f t="shared" si="16"/>
        <v>0</v>
      </c>
      <c r="Q253" s="15">
        <f t="shared" si="17"/>
        <v>0</v>
      </c>
      <c r="R253" s="3"/>
      <c r="S253" s="3"/>
      <c r="T253" s="3"/>
      <c r="U253" s="3"/>
      <c r="V253" s="3"/>
      <c r="W253" s="3"/>
      <c r="X253" s="3"/>
      <c r="Y253" s="3"/>
      <c r="Z253" s="3"/>
      <c r="AA253" s="3"/>
      <c r="AB253" s="3"/>
      <c r="AC253" s="3"/>
      <c r="AD253" s="3"/>
      <c r="AE253" s="3"/>
      <c r="AF253" s="3"/>
      <c r="AG253" s="3"/>
      <c r="AH253" s="3"/>
      <c r="AI253" s="3"/>
      <c r="AJ253" s="3"/>
      <c r="AK253" s="3"/>
    </row>
    <row r="254" spans="1:37" s="7" customFormat="1" ht="12.75" x14ac:dyDescent="0.2">
      <c r="A254" s="297"/>
      <c r="B254" s="59">
        <v>241</v>
      </c>
      <c r="C254" s="299"/>
      <c r="D254" s="299"/>
      <c r="E254" s="75"/>
      <c r="F254" s="62"/>
      <c r="G254" s="75"/>
      <c r="H254" s="296"/>
      <c r="I254" s="297"/>
      <c r="J254" s="63">
        <f t="shared" si="15"/>
        <v>0</v>
      </c>
      <c r="K254" s="297"/>
      <c r="L254" s="3"/>
      <c r="M254" s="3"/>
      <c r="N254" s="3"/>
      <c r="O254" s="3"/>
      <c r="P254" s="272">
        <f t="shared" si="16"/>
        <v>0</v>
      </c>
      <c r="Q254" s="15">
        <f t="shared" si="17"/>
        <v>0</v>
      </c>
      <c r="R254" s="3"/>
      <c r="S254" s="3"/>
      <c r="T254" s="3"/>
      <c r="U254" s="3"/>
      <c r="V254" s="3"/>
      <c r="W254" s="3"/>
      <c r="X254" s="3"/>
      <c r="Y254" s="3"/>
      <c r="Z254" s="3"/>
      <c r="AA254" s="3"/>
      <c r="AB254" s="3"/>
      <c r="AC254" s="3"/>
      <c r="AD254" s="3"/>
      <c r="AE254" s="3"/>
      <c r="AF254" s="3"/>
      <c r="AG254" s="3"/>
      <c r="AH254" s="3"/>
      <c r="AI254" s="3"/>
      <c r="AJ254" s="3"/>
      <c r="AK254" s="3"/>
    </row>
    <row r="255" spans="1:37" s="7" customFormat="1" ht="12.75" x14ac:dyDescent="0.2">
      <c r="A255" s="297"/>
      <c r="B255" s="59">
        <v>242</v>
      </c>
      <c r="C255" s="299"/>
      <c r="D255" s="299"/>
      <c r="E255" s="75"/>
      <c r="F255" s="62"/>
      <c r="G255" s="75"/>
      <c r="H255" s="296"/>
      <c r="I255" s="297"/>
      <c r="J255" s="63">
        <f t="shared" si="15"/>
        <v>0</v>
      </c>
      <c r="K255" s="297"/>
      <c r="L255" s="3"/>
      <c r="M255" s="3"/>
      <c r="N255" s="3"/>
      <c r="O255" s="3"/>
      <c r="P255" s="272">
        <f t="shared" si="16"/>
        <v>0</v>
      </c>
      <c r="Q255" s="15">
        <f t="shared" si="17"/>
        <v>0</v>
      </c>
      <c r="R255" s="3"/>
      <c r="S255" s="3"/>
      <c r="T255" s="3"/>
      <c r="U255" s="3"/>
      <c r="V255" s="3"/>
      <c r="W255" s="3"/>
      <c r="X255" s="3"/>
      <c r="Y255" s="3"/>
      <c r="Z255" s="3"/>
      <c r="AA255" s="3"/>
      <c r="AB255" s="3"/>
      <c r="AC255" s="3"/>
      <c r="AD255" s="3"/>
      <c r="AE255" s="3"/>
      <c r="AF255" s="3"/>
      <c r="AG255" s="3"/>
      <c r="AH255" s="3"/>
      <c r="AI255" s="3"/>
      <c r="AJ255" s="3"/>
      <c r="AK255" s="3"/>
    </row>
    <row r="256" spans="1:37" s="7" customFormat="1" ht="12.75" x14ac:dyDescent="0.2">
      <c r="A256" s="297"/>
      <c r="B256" s="59">
        <v>243</v>
      </c>
      <c r="C256" s="299"/>
      <c r="D256" s="299"/>
      <c r="E256" s="75"/>
      <c r="F256" s="62"/>
      <c r="G256" s="75"/>
      <c r="H256" s="296"/>
      <c r="I256" s="297"/>
      <c r="J256" s="63">
        <f t="shared" si="15"/>
        <v>0</v>
      </c>
      <c r="K256" s="297"/>
      <c r="L256" s="3"/>
      <c r="M256" s="3"/>
      <c r="N256" s="3"/>
      <c r="O256" s="3"/>
      <c r="P256" s="272">
        <f t="shared" si="16"/>
        <v>0</v>
      </c>
      <c r="Q256" s="15">
        <f t="shared" si="17"/>
        <v>0</v>
      </c>
      <c r="R256" s="3"/>
      <c r="S256" s="3"/>
      <c r="T256" s="3"/>
      <c r="U256" s="3"/>
      <c r="V256" s="3"/>
      <c r="W256" s="3"/>
      <c r="X256" s="3"/>
      <c r="Y256" s="3"/>
      <c r="Z256" s="3"/>
      <c r="AA256" s="3"/>
      <c r="AB256" s="3"/>
      <c r="AC256" s="3"/>
      <c r="AD256" s="3"/>
      <c r="AE256" s="3"/>
      <c r="AF256" s="3"/>
      <c r="AG256" s="3"/>
      <c r="AH256" s="3"/>
      <c r="AI256" s="3"/>
      <c r="AJ256" s="3"/>
      <c r="AK256" s="3"/>
    </row>
    <row r="257" spans="1:37" s="7" customFormat="1" ht="12.75" x14ac:dyDescent="0.2">
      <c r="A257" s="297"/>
      <c r="B257" s="59">
        <v>244</v>
      </c>
      <c r="C257" s="299"/>
      <c r="D257" s="299"/>
      <c r="E257" s="75"/>
      <c r="F257" s="62"/>
      <c r="G257" s="75"/>
      <c r="H257" s="296"/>
      <c r="I257" s="297"/>
      <c r="J257" s="63">
        <f t="shared" si="15"/>
        <v>0</v>
      </c>
      <c r="K257" s="297"/>
      <c r="L257" s="3"/>
      <c r="M257" s="3"/>
      <c r="N257" s="3"/>
      <c r="O257" s="3"/>
      <c r="P257" s="272">
        <f t="shared" si="16"/>
        <v>0</v>
      </c>
      <c r="Q257" s="15">
        <f t="shared" si="17"/>
        <v>0</v>
      </c>
      <c r="R257" s="3"/>
      <c r="S257" s="3"/>
      <c r="T257" s="3"/>
      <c r="U257" s="3"/>
      <c r="V257" s="3"/>
      <c r="W257" s="3"/>
      <c r="X257" s="3"/>
      <c r="Y257" s="3"/>
      <c r="Z257" s="3"/>
      <c r="AA257" s="3"/>
      <c r="AB257" s="3"/>
      <c r="AC257" s="3"/>
      <c r="AD257" s="3"/>
      <c r="AE257" s="3"/>
      <c r="AF257" s="3"/>
      <c r="AG257" s="3"/>
      <c r="AH257" s="3"/>
      <c r="AI257" s="3"/>
      <c r="AJ257" s="3"/>
      <c r="AK257" s="3"/>
    </row>
    <row r="258" spans="1:37" s="7" customFormat="1" ht="12.75" x14ac:dyDescent="0.2">
      <c r="A258" s="297"/>
      <c r="B258" s="59">
        <v>245</v>
      </c>
      <c r="C258" s="299"/>
      <c r="D258" s="299"/>
      <c r="E258" s="75"/>
      <c r="F258" s="62"/>
      <c r="G258" s="75"/>
      <c r="H258" s="296"/>
      <c r="I258" s="297"/>
      <c r="J258" s="63">
        <f t="shared" si="15"/>
        <v>0</v>
      </c>
      <c r="K258" s="297"/>
      <c r="L258" s="3"/>
      <c r="M258" s="3"/>
      <c r="N258" s="3"/>
      <c r="O258" s="3"/>
      <c r="P258" s="272">
        <f t="shared" si="16"/>
        <v>0</v>
      </c>
      <c r="Q258" s="15">
        <f t="shared" si="17"/>
        <v>0</v>
      </c>
      <c r="R258" s="3"/>
      <c r="S258" s="3"/>
      <c r="T258" s="3"/>
      <c r="U258" s="3"/>
      <c r="V258" s="3"/>
      <c r="W258" s="3"/>
      <c r="X258" s="3"/>
      <c r="Y258" s="3"/>
      <c r="Z258" s="3"/>
      <c r="AA258" s="3"/>
      <c r="AB258" s="3"/>
      <c r="AC258" s="3"/>
      <c r="AD258" s="3"/>
      <c r="AE258" s="3"/>
      <c r="AF258" s="3"/>
      <c r="AG258" s="3"/>
      <c r="AH258" s="3"/>
      <c r="AI258" s="3"/>
      <c r="AJ258" s="3"/>
      <c r="AK258" s="3"/>
    </row>
    <row r="259" spans="1:37" s="7" customFormat="1" ht="12.75" x14ac:dyDescent="0.2">
      <c r="A259" s="297"/>
      <c r="B259" s="59">
        <v>246</v>
      </c>
      <c r="C259" s="299"/>
      <c r="D259" s="299"/>
      <c r="E259" s="75"/>
      <c r="F259" s="62"/>
      <c r="G259" s="75"/>
      <c r="H259" s="296"/>
      <c r="I259" s="297"/>
      <c r="J259" s="63">
        <f t="shared" si="15"/>
        <v>0</v>
      </c>
      <c r="K259" s="297"/>
      <c r="L259" s="3"/>
      <c r="M259" s="3"/>
      <c r="N259" s="3"/>
      <c r="O259" s="3"/>
      <c r="P259" s="272">
        <f t="shared" si="16"/>
        <v>0</v>
      </c>
      <c r="Q259" s="15">
        <f t="shared" si="17"/>
        <v>0</v>
      </c>
      <c r="R259" s="3"/>
      <c r="S259" s="3"/>
      <c r="T259" s="3"/>
      <c r="U259" s="3"/>
      <c r="V259" s="3"/>
      <c r="W259" s="3"/>
      <c r="X259" s="3"/>
      <c r="Y259" s="3"/>
      <c r="Z259" s="3"/>
      <c r="AA259" s="3"/>
      <c r="AB259" s="3"/>
      <c r="AC259" s="3"/>
      <c r="AD259" s="3"/>
      <c r="AE259" s="3"/>
      <c r="AF259" s="3"/>
      <c r="AG259" s="3"/>
      <c r="AH259" s="3"/>
      <c r="AI259" s="3"/>
      <c r="AJ259" s="3"/>
      <c r="AK259" s="3"/>
    </row>
    <row r="260" spans="1:37" s="7" customFormat="1" ht="12.75" x14ac:dyDescent="0.2">
      <c r="A260" s="297"/>
      <c r="B260" s="59">
        <v>247</v>
      </c>
      <c r="C260" s="299"/>
      <c r="D260" s="299"/>
      <c r="E260" s="75"/>
      <c r="F260" s="62"/>
      <c r="G260" s="75"/>
      <c r="H260" s="296"/>
      <c r="I260" s="297"/>
      <c r="J260" s="63">
        <f t="shared" si="15"/>
        <v>0</v>
      </c>
      <c r="K260" s="297"/>
      <c r="L260" s="3"/>
      <c r="M260" s="3"/>
      <c r="N260" s="3"/>
      <c r="O260" s="3"/>
      <c r="P260" s="272">
        <f t="shared" si="16"/>
        <v>0</v>
      </c>
      <c r="Q260" s="15">
        <f t="shared" si="17"/>
        <v>0</v>
      </c>
      <c r="R260" s="3"/>
      <c r="S260" s="3"/>
      <c r="T260" s="3"/>
      <c r="U260" s="3"/>
      <c r="V260" s="3"/>
      <c r="W260" s="3"/>
      <c r="X260" s="3"/>
      <c r="Y260" s="3"/>
      <c r="Z260" s="3"/>
      <c r="AA260" s="3"/>
      <c r="AB260" s="3"/>
      <c r="AC260" s="3"/>
      <c r="AD260" s="3"/>
      <c r="AE260" s="3"/>
      <c r="AF260" s="3"/>
      <c r="AG260" s="3"/>
      <c r="AH260" s="3"/>
      <c r="AI260" s="3"/>
      <c r="AJ260" s="3"/>
      <c r="AK260" s="3"/>
    </row>
    <row r="261" spans="1:37" s="7" customFormat="1" ht="12.75" x14ac:dyDescent="0.2">
      <c r="A261" s="297"/>
      <c r="B261" s="59">
        <v>248</v>
      </c>
      <c r="C261" s="299"/>
      <c r="D261" s="299"/>
      <c r="E261" s="75"/>
      <c r="F261" s="62"/>
      <c r="G261" s="75"/>
      <c r="H261" s="296"/>
      <c r="I261" s="297"/>
      <c r="J261" s="63">
        <f t="shared" si="15"/>
        <v>0</v>
      </c>
      <c r="K261" s="297"/>
      <c r="L261" s="3"/>
      <c r="M261" s="3"/>
      <c r="N261" s="3"/>
      <c r="O261" s="3"/>
      <c r="P261" s="272">
        <f t="shared" si="16"/>
        <v>0</v>
      </c>
      <c r="Q261" s="15">
        <f t="shared" si="17"/>
        <v>0</v>
      </c>
      <c r="R261" s="3"/>
      <c r="S261" s="3"/>
      <c r="T261" s="3"/>
      <c r="U261" s="3"/>
      <c r="V261" s="3"/>
      <c r="W261" s="3"/>
      <c r="X261" s="3"/>
      <c r="Y261" s="3"/>
      <c r="Z261" s="3"/>
      <c r="AA261" s="3"/>
      <c r="AB261" s="3"/>
      <c r="AC261" s="3"/>
      <c r="AD261" s="3"/>
      <c r="AE261" s="3"/>
      <c r="AF261" s="3"/>
      <c r="AG261" s="3"/>
      <c r="AH261" s="3"/>
      <c r="AI261" s="3"/>
      <c r="AJ261" s="3"/>
      <c r="AK261" s="3"/>
    </row>
    <row r="262" spans="1:37" s="7" customFormat="1" ht="12.75" x14ac:dyDescent="0.2">
      <c r="A262" s="297"/>
      <c r="B262" s="59">
        <v>249</v>
      </c>
      <c r="C262" s="299"/>
      <c r="D262" s="299"/>
      <c r="E262" s="75"/>
      <c r="F262" s="62"/>
      <c r="G262" s="75"/>
      <c r="H262" s="296"/>
      <c r="I262" s="297"/>
      <c r="J262" s="63">
        <f t="shared" si="15"/>
        <v>0</v>
      </c>
      <c r="K262" s="297"/>
      <c r="L262" s="3"/>
      <c r="M262" s="3"/>
      <c r="N262" s="3"/>
      <c r="O262" s="3"/>
      <c r="P262" s="272">
        <f t="shared" si="16"/>
        <v>0</v>
      </c>
      <c r="Q262" s="15">
        <f t="shared" si="17"/>
        <v>0</v>
      </c>
      <c r="R262" s="3"/>
      <c r="S262" s="3"/>
      <c r="T262" s="3"/>
      <c r="U262" s="3"/>
      <c r="V262" s="3"/>
      <c r="W262" s="3"/>
      <c r="X262" s="3"/>
      <c r="Y262" s="3"/>
      <c r="Z262" s="3"/>
      <c r="AA262" s="3"/>
      <c r="AB262" s="3"/>
      <c r="AC262" s="3"/>
      <c r="AD262" s="3"/>
      <c r="AE262" s="3"/>
      <c r="AF262" s="3"/>
      <c r="AG262" s="3"/>
      <c r="AH262" s="3"/>
      <c r="AI262" s="3"/>
      <c r="AJ262" s="3"/>
      <c r="AK262" s="3"/>
    </row>
    <row r="263" spans="1:37" s="7" customFormat="1" ht="13.5" thickBot="1" x14ac:dyDescent="0.25">
      <c r="A263" s="297"/>
      <c r="B263" s="59">
        <v>250</v>
      </c>
      <c r="C263" s="299"/>
      <c r="D263" s="299"/>
      <c r="E263" s="75"/>
      <c r="F263" s="62"/>
      <c r="G263" s="75"/>
      <c r="H263" s="296"/>
      <c r="I263" s="297"/>
      <c r="J263" s="63">
        <f t="shared" si="15"/>
        <v>0</v>
      </c>
      <c r="K263" s="297"/>
      <c r="L263" s="3"/>
      <c r="M263" s="3"/>
      <c r="N263" s="3"/>
      <c r="O263" s="3"/>
      <c r="P263" s="272">
        <f t="shared" si="16"/>
        <v>0</v>
      </c>
      <c r="Q263" s="15">
        <f t="shared" si="17"/>
        <v>0</v>
      </c>
      <c r="R263" s="3"/>
      <c r="S263" s="3"/>
      <c r="T263" s="3"/>
      <c r="U263" s="3"/>
      <c r="V263" s="3"/>
      <c r="W263" s="3"/>
      <c r="X263" s="3"/>
      <c r="Y263" s="3"/>
      <c r="Z263" s="3"/>
      <c r="AA263" s="3"/>
      <c r="AB263" s="3"/>
      <c r="AC263" s="3"/>
      <c r="AD263" s="3"/>
      <c r="AE263" s="3"/>
      <c r="AF263" s="3"/>
      <c r="AG263" s="3"/>
      <c r="AH263" s="3"/>
      <c r="AI263" s="3"/>
      <c r="AJ263" s="3"/>
      <c r="AK263" s="3"/>
    </row>
    <row r="264" spans="1:37" s="7" customFormat="1" ht="13.5" thickBot="1" x14ac:dyDescent="0.25">
      <c r="A264" s="29"/>
      <c r="B264" s="31"/>
      <c r="C264" s="1"/>
      <c r="D264" s="1"/>
      <c r="E264" s="31"/>
      <c r="F264" s="31"/>
      <c r="G264" s="78" t="s">
        <v>35</v>
      </c>
      <c r="H264" s="261"/>
      <c r="I264" s="29"/>
      <c r="J264" s="73">
        <f>SUM(J14:J263)</f>
        <v>0</v>
      </c>
      <c r="K264" s="29"/>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s="7" customFormat="1" ht="3" customHeight="1" thickBot="1" x14ac:dyDescent="0.25">
      <c r="A265" s="29"/>
      <c r="B265" s="29"/>
      <c r="C265" s="29"/>
      <c r="D265" s="29"/>
      <c r="E265" s="29"/>
      <c r="F265" s="29"/>
      <c r="G265" s="29"/>
      <c r="H265" s="296"/>
      <c r="I265" s="29"/>
      <c r="J265" s="29"/>
      <c r="K265" s="29"/>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s="7" customFormat="1" ht="13.5" thickBot="1" x14ac:dyDescent="0.25">
      <c r="A266" s="297"/>
      <c r="B266" s="297"/>
      <c r="C266" s="297"/>
      <c r="D266" s="297"/>
      <c r="E266" s="297"/>
      <c r="F266" s="297"/>
      <c r="G266" s="294" t="s">
        <v>69</v>
      </c>
      <c r="H266" s="294"/>
      <c r="I266" s="297"/>
      <c r="J266" s="73">
        <f>IF(J264&gt;4500,4500,J264)</f>
        <v>0</v>
      </c>
      <c r="K266" s="297"/>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s="7" customFormat="1" ht="12.75" x14ac:dyDescent="0.2">
      <c r="A267" s="297"/>
      <c r="B267" s="297"/>
      <c r="C267" s="297"/>
      <c r="D267" s="297"/>
      <c r="E267" s="297"/>
      <c r="F267" s="297"/>
      <c r="G267" s="297"/>
      <c r="H267" s="297"/>
      <c r="I267" s="297"/>
      <c r="J267" s="297"/>
      <c r="K267" s="297"/>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s="7" customFormat="1" ht="12.75" customHeight="1" x14ac:dyDescent="0.2">
      <c r="A268" s="69" t="s">
        <v>412</v>
      </c>
      <c r="B268" s="371" t="s">
        <v>509</v>
      </c>
      <c r="C268" s="371"/>
      <c r="D268" s="371"/>
      <c r="E268" s="371"/>
      <c r="F268" s="371"/>
      <c r="G268" s="371"/>
      <c r="H268" s="371"/>
      <c r="I268" s="371"/>
      <c r="J268" s="371"/>
      <c r="K268" s="29"/>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s="7" customFormat="1" ht="54" customHeight="1" x14ac:dyDescent="0.25">
      <c r="A269" s="69"/>
      <c r="B269" s="369" t="s">
        <v>508</v>
      </c>
      <c r="C269" s="369"/>
      <c r="D269" s="369"/>
      <c r="E269" s="369"/>
      <c r="F269" s="369"/>
      <c r="G269" s="369"/>
      <c r="H269" s="369"/>
      <c r="I269" s="369"/>
      <c r="J269" s="369"/>
      <c r="K269" s="29"/>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s="7" customFormat="1" ht="13.5" customHeight="1" x14ac:dyDescent="0.2">
      <c r="A270" s="69"/>
      <c r="B270" s="79"/>
      <c r="C270" s="79"/>
      <c r="D270" s="79"/>
      <c r="E270" s="79"/>
      <c r="F270" s="79"/>
      <c r="G270" s="69" t="s">
        <v>61</v>
      </c>
      <c r="H270" s="263"/>
      <c r="I270" s="29"/>
      <c r="J270" s="29"/>
      <c r="K270" s="29"/>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s="7" customFormat="1" ht="12.75" x14ac:dyDescent="0.2">
      <c r="A271" s="64"/>
      <c r="B271" s="64"/>
      <c r="C271" s="64" t="s">
        <v>62</v>
      </c>
      <c r="D271" s="64" t="s">
        <v>59</v>
      </c>
      <c r="E271" s="69" t="s">
        <v>60</v>
      </c>
      <c r="F271" s="69" t="s">
        <v>47</v>
      </c>
      <c r="G271" s="69" t="s">
        <v>63</v>
      </c>
      <c r="H271" s="263" t="s">
        <v>506</v>
      </c>
      <c r="I271" s="29"/>
      <c r="J271" s="69" t="s">
        <v>49</v>
      </c>
      <c r="K271" s="29"/>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s="7" customFormat="1" ht="0.6" customHeight="1" x14ac:dyDescent="0.2">
      <c r="A272" s="64"/>
      <c r="B272" s="64"/>
      <c r="C272" s="64"/>
      <c r="D272" s="64"/>
      <c r="E272" s="69"/>
      <c r="F272" s="69"/>
      <c r="G272" s="69"/>
      <c r="H272" s="263"/>
      <c r="I272" s="29"/>
      <c r="J272" s="69"/>
      <c r="K272" s="29"/>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s="7" customFormat="1" ht="12.75" x14ac:dyDescent="0.2">
      <c r="A273" s="29"/>
      <c r="B273" s="59">
        <v>1</v>
      </c>
      <c r="C273" s="201"/>
      <c r="D273" s="201"/>
      <c r="E273" s="75"/>
      <c r="F273" s="62"/>
      <c r="G273" s="62"/>
      <c r="H273" s="75"/>
      <c r="I273" s="29"/>
      <c r="J273" s="63">
        <f t="shared" ref="J273" si="18">P273+Q273</f>
        <v>0</v>
      </c>
      <c r="K273" s="29"/>
      <c r="L273" s="3"/>
      <c r="M273" s="3"/>
      <c r="N273" s="3"/>
      <c r="O273" s="3"/>
      <c r="P273" s="272">
        <f t="shared" ref="P273:P336" si="19">IF($C273=0,0,IF($D273=0,0,IF($E273=0,0,IF(AND(OR($G273="sar"),YEAR($F273)=$T$1),10,0)+IF(AND(OR($G273="non-sar"),YEAR($F273)=$T$1),25,0))))</f>
        <v>0</v>
      </c>
      <c r="Q273" s="15">
        <f>IF(P273=0,0,IF(H273="Yes",5,0))</f>
        <v>0</v>
      </c>
      <c r="R273" s="3"/>
      <c r="S273" s="3"/>
      <c r="T273" s="3"/>
      <c r="U273" s="3"/>
      <c r="V273" s="3"/>
      <c r="W273" s="3"/>
      <c r="X273" s="3"/>
      <c r="Y273" s="3"/>
      <c r="Z273" s="3"/>
      <c r="AA273" s="3"/>
      <c r="AB273" s="3"/>
      <c r="AC273" s="3"/>
      <c r="AD273" s="3"/>
      <c r="AE273" s="3"/>
      <c r="AF273" s="3"/>
      <c r="AG273" s="3"/>
      <c r="AH273" s="3"/>
      <c r="AI273" s="3"/>
      <c r="AJ273" s="3"/>
      <c r="AK273" s="3"/>
    </row>
    <row r="274" spans="1:37" s="7" customFormat="1" ht="12.75" x14ac:dyDescent="0.2">
      <c r="A274" s="29"/>
      <c r="B274" s="59">
        <v>2</v>
      </c>
      <c r="C274" s="264"/>
      <c r="D274" s="264"/>
      <c r="E274" s="75"/>
      <c r="F274" s="62"/>
      <c r="G274" s="62"/>
      <c r="H274" s="75"/>
      <c r="I274" s="262"/>
      <c r="J274" s="63">
        <f t="shared" ref="J274:J337" si="20">P274+Q274</f>
        <v>0</v>
      </c>
      <c r="K274" s="262"/>
      <c r="L274" s="3"/>
      <c r="M274" s="3"/>
      <c r="N274" s="3"/>
      <c r="O274" s="3"/>
      <c r="P274" s="272">
        <f t="shared" si="19"/>
        <v>0</v>
      </c>
      <c r="Q274" s="15">
        <f t="shared" ref="Q274:Q337" si="21">IF(P274=0,0,IF(H274="Yes",5,0))</f>
        <v>0</v>
      </c>
      <c r="R274" s="3"/>
      <c r="S274" s="3"/>
      <c r="T274" s="3"/>
      <c r="U274" s="3"/>
      <c r="V274" s="3"/>
      <c r="W274" s="3"/>
      <c r="X274" s="3"/>
      <c r="Y274" s="3"/>
      <c r="Z274" s="3"/>
      <c r="AA274" s="3"/>
      <c r="AB274" s="3"/>
      <c r="AC274" s="3"/>
      <c r="AD274" s="3"/>
      <c r="AE274" s="3"/>
      <c r="AF274" s="3"/>
      <c r="AG274" s="3"/>
      <c r="AH274" s="3"/>
      <c r="AI274" s="3"/>
      <c r="AJ274" s="3"/>
      <c r="AK274" s="3"/>
    </row>
    <row r="275" spans="1:37" s="7" customFormat="1" ht="12.75" x14ac:dyDescent="0.2">
      <c r="A275" s="29"/>
      <c r="B275" s="59">
        <v>3</v>
      </c>
      <c r="C275" s="264"/>
      <c r="D275" s="264"/>
      <c r="E275" s="75"/>
      <c r="F275" s="62"/>
      <c r="G275" s="62"/>
      <c r="H275" s="75"/>
      <c r="I275" s="262"/>
      <c r="J275" s="63">
        <f t="shared" si="20"/>
        <v>0</v>
      </c>
      <c r="K275" s="262"/>
      <c r="L275" s="3"/>
      <c r="M275" s="3"/>
      <c r="N275" s="3"/>
      <c r="O275" s="3"/>
      <c r="P275" s="272">
        <f t="shared" si="19"/>
        <v>0</v>
      </c>
      <c r="Q275" s="15">
        <f t="shared" si="21"/>
        <v>0</v>
      </c>
      <c r="R275" s="3"/>
      <c r="S275" s="3"/>
      <c r="T275" s="3"/>
      <c r="U275" s="3"/>
      <c r="V275" s="3"/>
      <c r="W275" s="3"/>
      <c r="X275" s="3"/>
      <c r="Y275" s="3"/>
      <c r="Z275" s="3"/>
      <c r="AA275" s="3"/>
      <c r="AB275" s="3"/>
      <c r="AC275" s="3"/>
      <c r="AD275" s="3"/>
      <c r="AE275" s="3"/>
      <c r="AF275" s="3"/>
      <c r="AG275" s="3"/>
      <c r="AH275" s="3"/>
      <c r="AI275" s="3"/>
      <c r="AJ275" s="3"/>
      <c r="AK275" s="3"/>
    </row>
    <row r="276" spans="1:37" s="7" customFormat="1" ht="12.75" x14ac:dyDescent="0.2">
      <c r="A276" s="29"/>
      <c r="B276" s="59">
        <v>4</v>
      </c>
      <c r="C276" s="264"/>
      <c r="D276" s="264"/>
      <c r="E276" s="75"/>
      <c r="F276" s="62"/>
      <c r="G276" s="62"/>
      <c r="H276" s="75"/>
      <c r="I276" s="262"/>
      <c r="J276" s="63">
        <f t="shared" si="20"/>
        <v>0</v>
      </c>
      <c r="K276" s="262"/>
      <c r="L276" s="3"/>
      <c r="M276" s="3"/>
      <c r="N276" s="3"/>
      <c r="O276" s="3"/>
      <c r="P276" s="272">
        <f t="shared" si="19"/>
        <v>0</v>
      </c>
      <c r="Q276" s="15">
        <f t="shared" si="21"/>
        <v>0</v>
      </c>
      <c r="R276" s="3"/>
      <c r="S276" s="3"/>
      <c r="T276" s="3"/>
      <c r="U276" s="3"/>
      <c r="V276" s="3"/>
      <c r="W276" s="3"/>
      <c r="X276" s="3"/>
      <c r="Y276" s="3"/>
      <c r="Z276" s="3"/>
      <c r="AA276" s="3"/>
      <c r="AB276" s="3"/>
      <c r="AC276" s="3"/>
      <c r="AD276" s="3"/>
      <c r="AE276" s="3"/>
      <c r="AF276" s="3"/>
      <c r="AG276" s="3"/>
      <c r="AH276" s="3"/>
      <c r="AI276" s="3"/>
      <c r="AJ276" s="3"/>
      <c r="AK276" s="3"/>
    </row>
    <row r="277" spans="1:37" s="7" customFormat="1" ht="12.75" x14ac:dyDescent="0.2">
      <c r="A277" s="29"/>
      <c r="B277" s="59">
        <v>5</v>
      </c>
      <c r="C277" s="264"/>
      <c r="D277" s="264"/>
      <c r="E277" s="75"/>
      <c r="F277" s="62"/>
      <c r="G277" s="62"/>
      <c r="H277" s="75"/>
      <c r="I277" s="262"/>
      <c r="J277" s="63">
        <f t="shared" si="20"/>
        <v>0</v>
      </c>
      <c r="K277" s="262"/>
      <c r="L277" s="3"/>
      <c r="M277" s="3"/>
      <c r="N277" s="3"/>
      <c r="O277" s="3"/>
      <c r="P277" s="272">
        <f t="shared" si="19"/>
        <v>0</v>
      </c>
      <c r="Q277" s="15">
        <f t="shared" si="21"/>
        <v>0</v>
      </c>
      <c r="R277" s="3"/>
      <c r="S277" s="3"/>
      <c r="T277" s="3"/>
      <c r="U277" s="3"/>
      <c r="V277" s="3"/>
      <c r="W277" s="3"/>
      <c r="X277" s="3"/>
      <c r="Y277" s="3"/>
      <c r="Z277" s="3"/>
      <c r="AA277" s="3"/>
      <c r="AB277" s="3"/>
      <c r="AC277" s="3"/>
      <c r="AD277" s="3"/>
      <c r="AE277" s="3"/>
      <c r="AF277" s="3"/>
      <c r="AG277" s="3"/>
      <c r="AH277" s="3"/>
      <c r="AI277" s="3"/>
      <c r="AJ277" s="3"/>
      <c r="AK277" s="3"/>
    </row>
    <row r="278" spans="1:37" s="7" customFormat="1" ht="12.75" x14ac:dyDescent="0.2">
      <c r="A278" s="29"/>
      <c r="B278" s="59">
        <v>6</v>
      </c>
      <c r="C278" s="264"/>
      <c r="D278" s="264"/>
      <c r="E278" s="75"/>
      <c r="F278" s="62"/>
      <c r="G278" s="62"/>
      <c r="H278" s="75"/>
      <c r="I278" s="262"/>
      <c r="J278" s="63">
        <f t="shared" si="20"/>
        <v>0</v>
      </c>
      <c r="K278" s="262"/>
      <c r="L278" s="3"/>
      <c r="M278" s="3"/>
      <c r="N278" s="3"/>
      <c r="O278" s="3"/>
      <c r="P278" s="272">
        <f t="shared" si="19"/>
        <v>0</v>
      </c>
      <c r="Q278" s="15">
        <f t="shared" si="21"/>
        <v>0</v>
      </c>
      <c r="R278" s="3"/>
      <c r="S278" s="3"/>
      <c r="T278" s="3"/>
      <c r="U278" s="3"/>
      <c r="V278" s="3"/>
      <c r="W278" s="3"/>
      <c r="X278" s="3"/>
      <c r="Y278" s="3"/>
      <c r="Z278" s="3"/>
      <c r="AA278" s="3"/>
      <c r="AB278" s="3"/>
      <c r="AC278" s="3"/>
      <c r="AD278" s="3"/>
      <c r="AE278" s="3"/>
      <c r="AF278" s="3"/>
      <c r="AG278" s="3"/>
      <c r="AH278" s="3"/>
      <c r="AI278" s="3"/>
      <c r="AJ278" s="3"/>
      <c r="AK278" s="3"/>
    </row>
    <row r="279" spans="1:37" s="7" customFormat="1" ht="12.75" x14ac:dyDescent="0.2">
      <c r="A279" s="29"/>
      <c r="B279" s="59">
        <v>7</v>
      </c>
      <c r="C279" s="264"/>
      <c r="D279" s="264"/>
      <c r="E279" s="75"/>
      <c r="F279" s="62"/>
      <c r="G279" s="62"/>
      <c r="H279" s="75"/>
      <c r="I279" s="29"/>
      <c r="J279" s="63">
        <f t="shared" si="20"/>
        <v>0</v>
      </c>
      <c r="K279" s="262"/>
      <c r="L279" s="3"/>
      <c r="M279" s="3"/>
      <c r="N279" s="3"/>
      <c r="O279" s="3"/>
      <c r="P279" s="272">
        <f t="shared" si="19"/>
        <v>0</v>
      </c>
      <c r="Q279" s="15">
        <f t="shared" si="21"/>
        <v>0</v>
      </c>
      <c r="R279" s="3"/>
      <c r="S279" s="3"/>
      <c r="T279" s="3"/>
      <c r="U279" s="3"/>
      <c r="V279" s="3"/>
      <c r="W279" s="3"/>
      <c r="X279" s="3"/>
      <c r="Y279" s="3"/>
      <c r="Z279" s="3"/>
      <c r="AA279" s="3"/>
      <c r="AB279" s="3"/>
      <c r="AC279" s="3"/>
      <c r="AD279" s="3"/>
      <c r="AE279" s="3"/>
      <c r="AF279" s="3"/>
      <c r="AG279" s="3"/>
      <c r="AH279" s="3"/>
      <c r="AI279" s="3"/>
      <c r="AJ279" s="3"/>
      <c r="AK279" s="3"/>
    </row>
    <row r="280" spans="1:37" s="7" customFormat="1" ht="12.75" x14ac:dyDescent="0.2">
      <c r="A280" s="29"/>
      <c r="B280" s="59">
        <v>8</v>
      </c>
      <c r="C280" s="264"/>
      <c r="D280" s="264"/>
      <c r="E280" s="75"/>
      <c r="F280" s="62"/>
      <c r="G280" s="62"/>
      <c r="H280" s="75"/>
      <c r="I280" s="29"/>
      <c r="J280" s="63">
        <f t="shared" si="20"/>
        <v>0</v>
      </c>
      <c r="K280" s="262"/>
      <c r="L280" s="3"/>
      <c r="M280" s="3"/>
      <c r="N280" s="3"/>
      <c r="O280" s="3"/>
      <c r="P280" s="272">
        <f t="shared" si="19"/>
        <v>0</v>
      </c>
      <c r="Q280" s="15">
        <f t="shared" si="21"/>
        <v>0</v>
      </c>
      <c r="R280" s="3"/>
      <c r="S280" s="3"/>
      <c r="T280" s="3"/>
      <c r="U280" s="3"/>
      <c r="V280" s="3"/>
      <c r="W280" s="3"/>
      <c r="X280" s="3"/>
      <c r="Y280" s="3"/>
      <c r="Z280" s="3"/>
      <c r="AA280" s="3"/>
      <c r="AB280" s="3"/>
      <c r="AC280" s="3"/>
      <c r="AD280" s="3"/>
      <c r="AE280" s="3"/>
      <c r="AF280" s="3"/>
      <c r="AG280" s="3"/>
      <c r="AH280" s="3"/>
      <c r="AI280" s="3"/>
      <c r="AJ280" s="3"/>
      <c r="AK280" s="3"/>
    </row>
    <row r="281" spans="1:37" s="7" customFormat="1" ht="12.75" x14ac:dyDescent="0.2">
      <c r="A281" s="29"/>
      <c r="B281" s="59">
        <v>9</v>
      </c>
      <c r="C281" s="264"/>
      <c r="D281" s="264"/>
      <c r="E281" s="75"/>
      <c r="F281" s="62"/>
      <c r="G281" s="62"/>
      <c r="H281" s="75"/>
      <c r="I281" s="29"/>
      <c r="J281" s="63">
        <f t="shared" si="20"/>
        <v>0</v>
      </c>
      <c r="K281" s="262"/>
      <c r="L281" s="3"/>
      <c r="M281" s="3"/>
      <c r="N281" s="3"/>
      <c r="O281" s="3"/>
      <c r="P281" s="272">
        <f t="shared" si="19"/>
        <v>0</v>
      </c>
      <c r="Q281" s="15">
        <f t="shared" si="21"/>
        <v>0</v>
      </c>
      <c r="R281" s="3"/>
      <c r="S281" s="3"/>
      <c r="T281" s="3"/>
      <c r="U281" s="3"/>
      <c r="V281" s="3"/>
      <c r="W281" s="3"/>
      <c r="X281" s="3"/>
      <c r="Y281" s="3"/>
      <c r="Z281" s="3"/>
      <c r="AA281" s="3"/>
      <c r="AB281" s="3"/>
      <c r="AC281" s="3"/>
      <c r="AD281" s="3"/>
      <c r="AE281" s="3"/>
      <c r="AF281" s="3"/>
      <c r="AG281" s="3"/>
      <c r="AH281" s="3"/>
      <c r="AI281" s="3"/>
      <c r="AJ281" s="3"/>
      <c r="AK281" s="3"/>
    </row>
    <row r="282" spans="1:37" s="7" customFormat="1" ht="12.75" x14ac:dyDescent="0.2">
      <c r="A282" s="29"/>
      <c r="B282" s="59">
        <v>10</v>
      </c>
      <c r="C282" s="264"/>
      <c r="D282" s="264"/>
      <c r="E282" s="75"/>
      <c r="F282" s="62"/>
      <c r="G282" s="62"/>
      <c r="H282" s="75"/>
      <c r="I282" s="29"/>
      <c r="J282" s="63">
        <f t="shared" si="20"/>
        <v>0</v>
      </c>
      <c r="K282" s="262"/>
      <c r="L282" s="3"/>
      <c r="M282" s="3"/>
      <c r="N282" s="3"/>
      <c r="O282" s="3"/>
      <c r="P282" s="272">
        <f t="shared" si="19"/>
        <v>0</v>
      </c>
      <c r="Q282" s="15">
        <f t="shared" si="21"/>
        <v>0</v>
      </c>
      <c r="R282" s="3"/>
      <c r="S282" s="3"/>
      <c r="T282" s="3"/>
      <c r="U282" s="3"/>
      <c r="V282" s="3"/>
      <c r="W282" s="3"/>
      <c r="X282" s="3"/>
      <c r="Y282" s="3"/>
      <c r="Z282" s="3"/>
      <c r="AA282" s="3"/>
      <c r="AB282" s="3"/>
      <c r="AC282" s="3"/>
      <c r="AD282" s="3"/>
      <c r="AE282" s="3"/>
      <c r="AF282" s="3"/>
      <c r="AG282" s="3"/>
      <c r="AH282" s="3"/>
      <c r="AI282" s="3"/>
      <c r="AJ282" s="3"/>
      <c r="AK282" s="3"/>
    </row>
    <row r="283" spans="1:37" s="7" customFormat="1" ht="12.75" x14ac:dyDescent="0.2">
      <c r="A283" s="29"/>
      <c r="B283" s="59">
        <v>11</v>
      </c>
      <c r="C283" s="264"/>
      <c r="D283" s="264"/>
      <c r="E283" s="75"/>
      <c r="F283" s="62"/>
      <c r="G283" s="62"/>
      <c r="H283" s="75"/>
      <c r="I283" s="29"/>
      <c r="J283" s="63">
        <f t="shared" si="20"/>
        <v>0</v>
      </c>
      <c r="K283" s="262"/>
      <c r="L283" s="3"/>
      <c r="M283" s="3"/>
      <c r="N283" s="3"/>
      <c r="O283" s="3"/>
      <c r="P283" s="272">
        <f t="shared" si="19"/>
        <v>0</v>
      </c>
      <c r="Q283" s="15">
        <f t="shared" si="21"/>
        <v>0</v>
      </c>
      <c r="R283" s="3"/>
      <c r="S283" s="3"/>
      <c r="T283" s="3"/>
      <c r="U283" s="3"/>
      <c r="V283" s="3"/>
      <c r="W283" s="3"/>
      <c r="X283" s="3"/>
      <c r="Y283" s="3"/>
      <c r="Z283" s="3"/>
      <c r="AA283" s="3"/>
      <c r="AB283" s="3"/>
      <c r="AC283" s="3"/>
      <c r="AD283" s="3"/>
      <c r="AE283" s="3"/>
      <c r="AF283" s="3"/>
      <c r="AG283" s="3"/>
      <c r="AH283" s="3"/>
      <c r="AI283" s="3"/>
      <c r="AJ283" s="3"/>
      <c r="AK283" s="3"/>
    </row>
    <row r="284" spans="1:37" s="7" customFormat="1" ht="12.75" x14ac:dyDescent="0.2">
      <c r="A284" s="29"/>
      <c r="B284" s="59">
        <v>12</v>
      </c>
      <c r="C284" s="264"/>
      <c r="D284" s="264"/>
      <c r="E284" s="75"/>
      <c r="F284" s="62"/>
      <c r="G284" s="62"/>
      <c r="H284" s="75"/>
      <c r="I284" s="29"/>
      <c r="J284" s="63">
        <f t="shared" si="20"/>
        <v>0</v>
      </c>
      <c r="K284" s="262"/>
      <c r="L284" s="3"/>
      <c r="M284" s="3"/>
      <c r="N284" s="3"/>
      <c r="O284" s="3"/>
      <c r="P284" s="272">
        <f t="shared" si="19"/>
        <v>0</v>
      </c>
      <c r="Q284" s="15">
        <f t="shared" si="21"/>
        <v>0</v>
      </c>
      <c r="R284" s="3"/>
      <c r="S284" s="3"/>
      <c r="T284" s="3"/>
      <c r="U284" s="3"/>
      <c r="V284" s="3"/>
      <c r="W284" s="3"/>
      <c r="X284" s="3"/>
      <c r="Y284" s="3"/>
      <c r="Z284" s="3"/>
      <c r="AA284" s="3"/>
      <c r="AB284" s="3"/>
      <c r="AC284" s="3"/>
      <c r="AD284" s="3"/>
      <c r="AE284" s="3"/>
      <c r="AF284" s="3"/>
      <c r="AG284" s="3"/>
      <c r="AH284" s="3"/>
      <c r="AI284" s="3"/>
      <c r="AJ284" s="3"/>
      <c r="AK284" s="3"/>
    </row>
    <row r="285" spans="1:37" s="7" customFormat="1" ht="12.75" x14ac:dyDescent="0.2">
      <c r="A285" s="29"/>
      <c r="B285" s="59">
        <v>13</v>
      </c>
      <c r="C285" s="264"/>
      <c r="D285" s="264"/>
      <c r="E285" s="75"/>
      <c r="F285" s="62"/>
      <c r="G285" s="62"/>
      <c r="H285" s="75"/>
      <c r="I285" s="29"/>
      <c r="J285" s="63">
        <f t="shared" si="20"/>
        <v>0</v>
      </c>
      <c r="K285" s="262"/>
      <c r="L285" s="3"/>
      <c r="M285" s="3"/>
      <c r="N285" s="3"/>
      <c r="O285" s="3"/>
      <c r="P285" s="272">
        <f t="shared" si="19"/>
        <v>0</v>
      </c>
      <c r="Q285" s="15">
        <f t="shared" si="21"/>
        <v>0</v>
      </c>
      <c r="R285" s="3"/>
      <c r="S285" s="3"/>
      <c r="T285" s="3"/>
      <c r="U285" s="3"/>
      <c r="V285" s="3"/>
      <c r="W285" s="3"/>
      <c r="X285" s="3"/>
      <c r="Y285" s="3"/>
      <c r="Z285" s="3"/>
      <c r="AA285" s="3"/>
      <c r="AB285" s="3"/>
      <c r="AC285" s="3"/>
      <c r="AD285" s="3"/>
      <c r="AE285" s="3"/>
      <c r="AF285" s="3"/>
      <c r="AG285" s="3"/>
      <c r="AH285" s="3"/>
      <c r="AI285" s="3"/>
      <c r="AJ285" s="3"/>
      <c r="AK285" s="3"/>
    </row>
    <row r="286" spans="1:37" s="7" customFormat="1" ht="12.75" x14ac:dyDescent="0.2">
      <c r="A286" s="29"/>
      <c r="B286" s="59">
        <v>14</v>
      </c>
      <c r="C286" s="264"/>
      <c r="D286" s="264"/>
      <c r="E286" s="75"/>
      <c r="F286" s="62"/>
      <c r="G286" s="62"/>
      <c r="H286" s="75"/>
      <c r="I286" s="29"/>
      <c r="J286" s="63">
        <f t="shared" si="20"/>
        <v>0</v>
      </c>
      <c r="K286" s="262"/>
      <c r="L286" s="3"/>
      <c r="M286" s="3"/>
      <c r="N286" s="3"/>
      <c r="O286" s="3"/>
      <c r="P286" s="272">
        <f t="shared" si="19"/>
        <v>0</v>
      </c>
      <c r="Q286" s="15">
        <f t="shared" si="21"/>
        <v>0</v>
      </c>
      <c r="R286" s="3"/>
      <c r="S286" s="3"/>
      <c r="T286" s="3"/>
      <c r="U286" s="3"/>
      <c r="V286" s="3"/>
      <c r="W286" s="3"/>
      <c r="X286" s="3"/>
      <c r="Y286" s="3"/>
      <c r="Z286" s="3"/>
      <c r="AA286" s="3"/>
      <c r="AB286" s="3"/>
      <c r="AC286" s="3"/>
      <c r="AD286" s="3"/>
      <c r="AE286" s="3"/>
      <c r="AF286" s="3"/>
      <c r="AG286" s="3"/>
      <c r="AH286" s="3"/>
      <c r="AI286" s="3"/>
      <c r="AJ286" s="3"/>
      <c r="AK286" s="3"/>
    </row>
    <row r="287" spans="1:37" s="7" customFormat="1" ht="12.75" x14ac:dyDescent="0.2">
      <c r="A287" s="29"/>
      <c r="B287" s="59">
        <v>15</v>
      </c>
      <c r="C287" s="264"/>
      <c r="D287" s="264"/>
      <c r="E287" s="75"/>
      <c r="F287" s="62"/>
      <c r="G287" s="62"/>
      <c r="H287" s="75"/>
      <c r="I287" s="29"/>
      <c r="J287" s="63">
        <f t="shared" si="20"/>
        <v>0</v>
      </c>
      <c r="K287" s="262"/>
      <c r="L287" s="3"/>
      <c r="M287" s="3"/>
      <c r="N287" s="3"/>
      <c r="O287" s="3"/>
      <c r="P287" s="272">
        <f t="shared" si="19"/>
        <v>0</v>
      </c>
      <c r="Q287" s="15">
        <f t="shared" si="21"/>
        <v>0</v>
      </c>
      <c r="R287" s="3"/>
      <c r="S287" s="3"/>
      <c r="T287" s="3"/>
      <c r="U287" s="3"/>
      <c r="V287" s="3"/>
      <c r="W287" s="3"/>
      <c r="X287" s="3"/>
      <c r="Y287" s="3"/>
      <c r="Z287" s="3"/>
      <c r="AA287" s="3"/>
      <c r="AB287" s="3"/>
      <c r="AC287" s="3"/>
      <c r="AD287" s="3"/>
      <c r="AE287" s="3"/>
      <c r="AF287" s="3"/>
      <c r="AG287" s="3"/>
      <c r="AH287" s="3"/>
      <c r="AI287" s="3"/>
      <c r="AJ287" s="3"/>
      <c r="AK287" s="3"/>
    </row>
    <row r="288" spans="1:37" s="7" customFormat="1" ht="12.75" x14ac:dyDescent="0.2">
      <c r="A288" s="29"/>
      <c r="B288" s="59">
        <v>16</v>
      </c>
      <c r="C288" s="264"/>
      <c r="D288" s="264"/>
      <c r="E288" s="75"/>
      <c r="F288" s="62"/>
      <c r="G288" s="62"/>
      <c r="H288" s="75"/>
      <c r="I288" s="29"/>
      <c r="J288" s="63">
        <f t="shared" si="20"/>
        <v>0</v>
      </c>
      <c r="K288" s="262"/>
      <c r="L288" s="3"/>
      <c r="M288" s="3"/>
      <c r="N288" s="3"/>
      <c r="O288" s="3"/>
      <c r="P288" s="272">
        <f t="shared" si="19"/>
        <v>0</v>
      </c>
      <c r="Q288" s="15">
        <f t="shared" si="21"/>
        <v>0</v>
      </c>
      <c r="R288" s="3"/>
      <c r="S288" s="3"/>
      <c r="T288" s="3"/>
      <c r="U288" s="3"/>
      <c r="V288" s="3"/>
      <c r="W288" s="3"/>
      <c r="X288" s="3"/>
      <c r="Y288" s="3"/>
      <c r="Z288" s="3"/>
      <c r="AA288" s="3"/>
      <c r="AB288" s="3"/>
      <c r="AC288" s="3"/>
      <c r="AD288" s="3"/>
      <c r="AE288" s="3"/>
      <c r="AF288" s="3"/>
      <c r="AG288" s="3"/>
      <c r="AH288" s="3"/>
      <c r="AI288" s="3"/>
      <c r="AJ288" s="3"/>
      <c r="AK288" s="3"/>
    </row>
    <row r="289" spans="1:37" s="7" customFormat="1" ht="12.75" x14ac:dyDescent="0.2">
      <c r="A289" s="29"/>
      <c r="B289" s="59">
        <v>17</v>
      </c>
      <c r="C289" s="264"/>
      <c r="D289" s="264"/>
      <c r="E289" s="75"/>
      <c r="F289" s="62"/>
      <c r="G289" s="62"/>
      <c r="H289" s="75"/>
      <c r="I289" s="29"/>
      <c r="J289" s="63">
        <f t="shared" si="20"/>
        <v>0</v>
      </c>
      <c r="K289" s="262"/>
      <c r="L289" s="3"/>
      <c r="M289" s="3"/>
      <c r="N289" s="3"/>
      <c r="O289" s="3"/>
      <c r="P289" s="272">
        <f t="shared" si="19"/>
        <v>0</v>
      </c>
      <c r="Q289" s="15">
        <f t="shared" si="21"/>
        <v>0</v>
      </c>
      <c r="R289" s="3"/>
      <c r="S289" s="3"/>
      <c r="T289" s="3"/>
      <c r="U289" s="3"/>
      <c r="V289" s="3"/>
      <c r="W289" s="3"/>
      <c r="X289" s="3"/>
      <c r="Y289" s="3"/>
      <c r="Z289" s="3"/>
      <c r="AA289" s="3"/>
      <c r="AB289" s="3"/>
      <c r="AC289" s="3"/>
      <c r="AD289" s="3"/>
      <c r="AE289" s="3"/>
      <c r="AF289" s="3"/>
      <c r="AG289" s="3"/>
      <c r="AH289" s="3"/>
      <c r="AI289" s="3"/>
      <c r="AJ289" s="3"/>
      <c r="AK289" s="3"/>
    </row>
    <row r="290" spans="1:37" s="7" customFormat="1" ht="12.75" x14ac:dyDescent="0.2">
      <c r="A290" s="29"/>
      <c r="B290" s="59">
        <v>18</v>
      </c>
      <c r="C290" s="264"/>
      <c r="D290" s="264"/>
      <c r="E290" s="75"/>
      <c r="F290" s="62"/>
      <c r="G290" s="62"/>
      <c r="H290" s="75"/>
      <c r="I290" s="29"/>
      <c r="J290" s="63">
        <f t="shared" si="20"/>
        <v>0</v>
      </c>
      <c r="K290" s="262"/>
      <c r="L290" s="3"/>
      <c r="M290" s="3"/>
      <c r="N290" s="3"/>
      <c r="O290" s="3"/>
      <c r="P290" s="272">
        <f t="shared" si="19"/>
        <v>0</v>
      </c>
      <c r="Q290" s="15">
        <f t="shared" si="21"/>
        <v>0</v>
      </c>
      <c r="R290" s="3"/>
      <c r="S290" s="3"/>
      <c r="T290" s="3"/>
      <c r="U290" s="3"/>
      <c r="V290" s="3"/>
      <c r="W290" s="3"/>
      <c r="X290" s="3"/>
      <c r="Y290" s="3"/>
      <c r="Z290" s="3"/>
      <c r="AA290" s="3"/>
      <c r="AB290" s="3"/>
      <c r="AC290" s="3"/>
      <c r="AD290" s="3"/>
      <c r="AE290" s="3"/>
      <c r="AF290" s="3"/>
      <c r="AG290" s="3"/>
      <c r="AH290" s="3"/>
      <c r="AI290" s="3"/>
      <c r="AJ290" s="3"/>
      <c r="AK290" s="3"/>
    </row>
    <row r="291" spans="1:37" s="7" customFormat="1" ht="12.75" x14ac:dyDescent="0.2">
      <c r="A291" s="29"/>
      <c r="B291" s="59">
        <v>19</v>
      </c>
      <c r="C291" s="264"/>
      <c r="D291" s="264"/>
      <c r="E291" s="75"/>
      <c r="F291" s="62"/>
      <c r="G291" s="62"/>
      <c r="H291" s="75"/>
      <c r="I291" s="29"/>
      <c r="J291" s="63">
        <f t="shared" si="20"/>
        <v>0</v>
      </c>
      <c r="K291" s="262"/>
      <c r="L291" s="3"/>
      <c r="M291" s="3"/>
      <c r="N291" s="3"/>
      <c r="O291" s="3"/>
      <c r="P291" s="272">
        <f t="shared" si="19"/>
        <v>0</v>
      </c>
      <c r="Q291" s="15">
        <f t="shared" si="21"/>
        <v>0</v>
      </c>
      <c r="R291" s="3"/>
      <c r="S291" s="3"/>
      <c r="T291" s="3"/>
      <c r="U291" s="3"/>
      <c r="V291" s="3"/>
      <c r="W291" s="3"/>
      <c r="X291" s="3"/>
      <c r="Y291" s="3"/>
      <c r="Z291" s="3"/>
      <c r="AA291" s="3"/>
      <c r="AB291" s="3"/>
      <c r="AC291" s="3"/>
      <c r="AD291" s="3"/>
      <c r="AE291" s="3"/>
      <c r="AF291" s="3"/>
      <c r="AG291" s="3"/>
      <c r="AH291" s="3"/>
      <c r="AI291" s="3"/>
      <c r="AJ291" s="3"/>
      <c r="AK291" s="3"/>
    </row>
    <row r="292" spans="1:37" s="7" customFormat="1" ht="12.75" x14ac:dyDescent="0.2">
      <c r="A292" s="29"/>
      <c r="B292" s="59">
        <v>20</v>
      </c>
      <c r="C292" s="264"/>
      <c r="D292" s="264"/>
      <c r="E292" s="75"/>
      <c r="F292" s="62"/>
      <c r="G292" s="62"/>
      <c r="H292" s="75"/>
      <c r="I292" s="29"/>
      <c r="J292" s="63">
        <f t="shared" si="20"/>
        <v>0</v>
      </c>
      <c r="K292" s="262"/>
      <c r="L292" s="3"/>
      <c r="M292" s="3"/>
      <c r="N292" s="3"/>
      <c r="O292" s="3"/>
      <c r="P292" s="272">
        <f t="shared" si="19"/>
        <v>0</v>
      </c>
      <c r="Q292" s="15">
        <f t="shared" si="21"/>
        <v>0</v>
      </c>
      <c r="R292" s="3"/>
      <c r="S292" s="3"/>
      <c r="T292" s="3"/>
      <c r="U292" s="3"/>
      <c r="V292" s="3"/>
      <c r="W292" s="3"/>
      <c r="X292" s="3"/>
      <c r="Y292" s="3"/>
      <c r="Z292" s="3"/>
      <c r="AA292" s="3"/>
      <c r="AB292" s="3"/>
      <c r="AC292" s="3"/>
      <c r="AD292" s="3"/>
      <c r="AE292" s="3"/>
      <c r="AF292" s="3"/>
      <c r="AG292" s="3"/>
      <c r="AH292" s="3"/>
      <c r="AI292" s="3"/>
      <c r="AJ292" s="3"/>
      <c r="AK292" s="3"/>
    </row>
    <row r="293" spans="1:37" s="7" customFormat="1" ht="12.75" x14ac:dyDescent="0.2">
      <c r="A293" s="29"/>
      <c r="B293" s="59">
        <v>21</v>
      </c>
      <c r="C293" s="264"/>
      <c r="D293" s="264"/>
      <c r="E293" s="75"/>
      <c r="F293" s="62"/>
      <c r="G293" s="62"/>
      <c r="H293" s="75"/>
      <c r="I293" s="29"/>
      <c r="J293" s="63">
        <f t="shared" si="20"/>
        <v>0</v>
      </c>
      <c r="K293" s="262"/>
      <c r="L293" s="3"/>
      <c r="M293" s="3"/>
      <c r="N293" s="3"/>
      <c r="O293" s="3"/>
      <c r="P293" s="272">
        <f t="shared" si="19"/>
        <v>0</v>
      </c>
      <c r="Q293" s="15">
        <f t="shared" si="21"/>
        <v>0</v>
      </c>
      <c r="R293" s="3"/>
      <c r="S293" s="3"/>
      <c r="T293" s="3"/>
      <c r="U293" s="3"/>
      <c r="V293" s="3"/>
      <c r="W293" s="3"/>
      <c r="X293" s="3"/>
      <c r="Y293" s="3"/>
      <c r="Z293" s="3"/>
      <c r="AA293" s="3"/>
      <c r="AB293" s="3"/>
      <c r="AC293" s="3"/>
      <c r="AD293" s="3"/>
      <c r="AE293" s="3"/>
      <c r="AF293" s="3"/>
      <c r="AG293" s="3"/>
      <c r="AH293" s="3"/>
      <c r="AI293" s="3"/>
      <c r="AJ293" s="3"/>
      <c r="AK293" s="3"/>
    </row>
    <row r="294" spans="1:37" s="7" customFormat="1" ht="12.75" x14ac:dyDescent="0.2">
      <c r="A294" s="29"/>
      <c r="B294" s="59">
        <v>22</v>
      </c>
      <c r="C294" s="264"/>
      <c r="D294" s="264"/>
      <c r="E294" s="75"/>
      <c r="F294" s="62"/>
      <c r="G294" s="62"/>
      <c r="H294" s="75"/>
      <c r="I294" s="29"/>
      <c r="J294" s="63">
        <f t="shared" si="20"/>
        <v>0</v>
      </c>
      <c r="K294" s="262"/>
      <c r="L294" s="3"/>
      <c r="M294" s="3"/>
      <c r="N294" s="3"/>
      <c r="O294" s="3"/>
      <c r="P294" s="272">
        <f t="shared" si="19"/>
        <v>0</v>
      </c>
      <c r="Q294" s="15">
        <f t="shared" si="21"/>
        <v>0</v>
      </c>
      <c r="R294" s="3"/>
      <c r="S294" s="3"/>
      <c r="T294" s="3"/>
      <c r="U294" s="3"/>
      <c r="V294" s="3"/>
      <c r="W294" s="3"/>
      <c r="X294" s="3"/>
      <c r="Y294" s="3"/>
      <c r="Z294" s="3"/>
      <c r="AA294" s="3"/>
      <c r="AB294" s="3"/>
      <c r="AC294" s="3"/>
      <c r="AD294" s="3"/>
      <c r="AE294" s="3"/>
      <c r="AF294" s="3"/>
      <c r="AG294" s="3"/>
      <c r="AH294" s="3"/>
      <c r="AI294" s="3"/>
      <c r="AJ294" s="3"/>
      <c r="AK294" s="3"/>
    </row>
    <row r="295" spans="1:37" s="7" customFormat="1" ht="12.75" x14ac:dyDescent="0.2">
      <c r="A295" s="29"/>
      <c r="B295" s="59">
        <v>23</v>
      </c>
      <c r="C295" s="264"/>
      <c r="D295" s="264"/>
      <c r="E295" s="75"/>
      <c r="F295" s="62"/>
      <c r="G295" s="62"/>
      <c r="H295" s="75"/>
      <c r="I295" s="29"/>
      <c r="J295" s="63">
        <f t="shared" si="20"/>
        <v>0</v>
      </c>
      <c r="K295" s="262"/>
      <c r="L295" s="3"/>
      <c r="M295" s="3"/>
      <c r="N295" s="3"/>
      <c r="O295" s="3"/>
      <c r="P295" s="272">
        <f t="shared" si="19"/>
        <v>0</v>
      </c>
      <c r="Q295" s="15">
        <f t="shared" si="21"/>
        <v>0</v>
      </c>
      <c r="R295" s="3"/>
      <c r="S295" s="3"/>
      <c r="T295" s="3"/>
      <c r="U295" s="3"/>
      <c r="V295" s="3"/>
      <c r="W295" s="3"/>
      <c r="X295" s="3"/>
      <c r="Y295" s="3"/>
      <c r="Z295" s="3"/>
      <c r="AA295" s="3"/>
      <c r="AB295" s="3"/>
      <c r="AC295" s="3"/>
      <c r="AD295" s="3"/>
      <c r="AE295" s="3"/>
      <c r="AF295" s="3"/>
      <c r="AG295" s="3"/>
      <c r="AH295" s="3"/>
      <c r="AI295" s="3"/>
      <c r="AJ295" s="3"/>
      <c r="AK295" s="3"/>
    </row>
    <row r="296" spans="1:37" s="7" customFormat="1" ht="12.75" x14ac:dyDescent="0.2">
      <c r="A296" s="29"/>
      <c r="B296" s="59">
        <v>24</v>
      </c>
      <c r="C296" s="264"/>
      <c r="D296" s="264"/>
      <c r="E296" s="75"/>
      <c r="F296" s="62"/>
      <c r="G296" s="62"/>
      <c r="H296" s="75"/>
      <c r="I296" s="29"/>
      <c r="J296" s="63">
        <f t="shared" si="20"/>
        <v>0</v>
      </c>
      <c r="K296" s="262"/>
      <c r="L296" s="3"/>
      <c r="M296" s="3"/>
      <c r="N296" s="3"/>
      <c r="O296" s="3"/>
      <c r="P296" s="272">
        <f t="shared" si="19"/>
        <v>0</v>
      </c>
      <c r="Q296" s="15">
        <f t="shared" si="21"/>
        <v>0</v>
      </c>
      <c r="R296" s="3"/>
      <c r="S296" s="3"/>
      <c r="T296" s="3"/>
      <c r="U296" s="3"/>
      <c r="V296" s="3"/>
      <c r="W296" s="3"/>
      <c r="X296" s="3"/>
      <c r="Y296" s="3"/>
      <c r="Z296" s="3"/>
      <c r="AA296" s="3"/>
      <c r="AB296" s="3"/>
      <c r="AC296" s="3"/>
      <c r="AD296" s="3"/>
      <c r="AE296" s="3"/>
      <c r="AF296" s="3"/>
      <c r="AG296" s="3"/>
      <c r="AH296" s="3"/>
      <c r="AI296" s="3"/>
      <c r="AJ296" s="3"/>
      <c r="AK296" s="3"/>
    </row>
    <row r="297" spans="1:37" s="7" customFormat="1" ht="12.75" x14ac:dyDescent="0.2">
      <c r="A297" s="29"/>
      <c r="B297" s="59">
        <v>25</v>
      </c>
      <c r="C297" s="264"/>
      <c r="D297" s="264"/>
      <c r="E297" s="75"/>
      <c r="F297" s="62"/>
      <c r="G297" s="62"/>
      <c r="H297" s="75"/>
      <c r="I297" s="29"/>
      <c r="J297" s="63">
        <f t="shared" si="20"/>
        <v>0</v>
      </c>
      <c r="K297" s="262"/>
      <c r="L297" s="3"/>
      <c r="M297" s="3"/>
      <c r="N297" s="3"/>
      <c r="O297" s="3"/>
      <c r="P297" s="272">
        <f t="shared" si="19"/>
        <v>0</v>
      </c>
      <c r="Q297" s="15">
        <f t="shared" si="21"/>
        <v>0</v>
      </c>
      <c r="R297" s="3"/>
      <c r="S297" s="3"/>
      <c r="T297" s="3"/>
      <c r="U297" s="3"/>
      <c r="V297" s="3"/>
      <c r="W297" s="3"/>
      <c r="X297" s="3"/>
      <c r="Y297" s="3"/>
      <c r="Z297" s="3"/>
      <c r="AA297" s="3"/>
      <c r="AB297" s="3"/>
      <c r="AC297" s="3"/>
      <c r="AD297" s="3"/>
      <c r="AE297" s="3"/>
      <c r="AF297" s="3"/>
      <c r="AG297" s="3"/>
      <c r="AH297" s="3"/>
      <c r="AI297" s="3"/>
      <c r="AJ297" s="3"/>
      <c r="AK297" s="3"/>
    </row>
    <row r="298" spans="1:37" s="7" customFormat="1" ht="12.75" x14ac:dyDescent="0.2">
      <c r="A298" s="29"/>
      <c r="B298" s="59">
        <v>26</v>
      </c>
      <c r="C298" s="264"/>
      <c r="D298" s="264"/>
      <c r="E298" s="75"/>
      <c r="F298" s="62"/>
      <c r="G298" s="62"/>
      <c r="H298" s="75"/>
      <c r="I298" s="29"/>
      <c r="J298" s="63">
        <f t="shared" si="20"/>
        <v>0</v>
      </c>
      <c r="K298" s="262"/>
      <c r="L298" s="3"/>
      <c r="M298" s="3"/>
      <c r="N298" s="3"/>
      <c r="O298" s="3"/>
      <c r="P298" s="272">
        <f t="shared" si="19"/>
        <v>0</v>
      </c>
      <c r="Q298" s="15">
        <f t="shared" si="21"/>
        <v>0</v>
      </c>
      <c r="R298" s="3"/>
      <c r="S298" s="3"/>
      <c r="T298" s="3"/>
      <c r="U298" s="3"/>
      <c r="V298" s="3"/>
      <c r="W298" s="3"/>
      <c r="X298" s="3"/>
      <c r="Y298" s="3"/>
      <c r="Z298" s="3"/>
      <c r="AA298" s="3"/>
      <c r="AB298" s="3"/>
      <c r="AC298" s="3"/>
      <c r="AD298" s="3"/>
      <c r="AE298" s="3"/>
      <c r="AF298" s="3"/>
      <c r="AG298" s="3"/>
      <c r="AH298" s="3"/>
      <c r="AI298" s="3"/>
      <c r="AJ298" s="3"/>
      <c r="AK298" s="3"/>
    </row>
    <row r="299" spans="1:37" s="7" customFormat="1" ht="12.75" x14ac:dyDescent="0.2">
      <c r="A299" s="29"/>
      <c r="B299" s="59">
        <v>27</v>
      </c>
      <c r="C299" s="264"/>
      <c r="D299" s="264"/>
      <c r="E299" s="75"/>
      <c r="F299" s="62"/>
      <c r="G299" s="62"/>
      <c r="H299" s="75"/>
      <c r="I299" s="29"/>
      <c r="J299" s="63">
        <f t="shared" si="20"/>
        <v>0</v>
      </c>
      <c r="K299" s="262"/>
      <c r="L299" s="3"/>
      <c r="M299" s="3"/>
      <c r="N299" s="3"/>
      <c r="O299" s="3"/>
      <c r="P299" s="272">
        <f t="shared" si="19"/>
        <v>0</v>
      </c>
      <c r="Q299" s="15">
        <f t="shared" si="21"/>
        <v>0</v>
      </c>
      <c r="R299" s="3"/>
      <c r="S299" s="3"/>
      <c r="T299" s="3"/>
      <c r="U299" s="3"/>
      <c r="V299" s="3"/>
      <c r="W299" s="3"/>
      <c r="X299" s="3"/>
      <c r="Y299" s="3"/>
      <c r="Z299" s="3"/>
      <c r="AA299" s="3"/>
      <c r="AB299" s="3"/>
      <c r="AC299" s="3"/>
      <c r="AD299" s="3"/>
      <c r="AE299" s="3"/>
      <c r="AF299" s="3"/>
      <c r="AG299" s="3"/>
      <c r="AH299" s="3"/>
      <c r="AI299" s="3"/>
      <c r="AJ299" s="3"/>
      <c r="AK299" s="3"/>
    </row>
    <row r="300" spans="1:37" s="7" customFormat="1" ht="12.75" x14ac:dyDescent="0.2">
      <c r="A300" s="29"/>
      <c r="B300" s="59">
        <v>28</v>
      </c>
      <c r="C300" s="264"/>
      <c r="D300" s="264"/>
      <c r="E300" s="75"/>
      <c r="F300" s="62"/>
      <c r="G300" s="62"/>
      <c r="H300" s="75"/>
      <c r="I300" s="29"/>
      <c r="J300" s="63">
        <f t="shared" si="20"/>
        <v>0</v>
      </c>
      <c r="K300" s="262"/>
      <c r="L300" s="3"/>
      <c r="M300" s="3"/>
      <c r="N300" s="3"/>
      <c r="O300" s="3"/>
      <c r="P300" s="272">
        <f t="shared" si="19"/>
        <v>0</v>
      </c>
      <c r="Q300" s="15">
        <f t="shared" si="21"/>
        <v>0</v>
      </c>
      <c r="R300" s="3"/>
      <c r="S300" s="3"/>
      <c r="T300" s="3"/>
      <c r="U300" s="3"/>
      <c r="V300" s="3"/>
      <c r="W300" s="3"/>
      <c r="X300" s="3"/>
      <c r="Y300" s="3"/>
      <c r="Z300" s="3"/>
      <c r="AA300" s="3"/>
      <c r="AB300" s="3"/>
      <c r="AC300" s="3"/>
      <c r="AD300" s="3"/>
      <c r="AE300" s="3"/>
      <c r="AF300" s="3"/>
      <c r="AG300" s="3"/>
      <c r="AH300" s="3"/>
      <c r="AI300" s="3"/>
      <c r="AJ300" s="3"/>
      <c r="AK300" s="3"/>
    </row>
    <row r="301" spans="1:37" s="7" customFormat="1" ht="12.75" x14ac:dyDescent="0.2">
      <c r="A301" s="29"/>
      <c r="B301" s="59">
        <v>29</v>
      </c>
      <c r="C301" s="264"/>
      <c r="D301" s="264"/>
      <c r="E301" s="75"/>
      <c r="F301" s="62"/>
      <c r="G301" s="62"/>
      <c r="H301" s="75"/>
      <c r="I301" s="29"/>
      <c r="J301" s="63">
        <f t="shared" si="20"/>
        <v>0</v>
      </c>
      <c r="K301" s="262"/>
      <c r="L301" s="3"/>
      <c r="M301" s="3"/>
      <c r="N301" s="3"/>
      <c r="O301" s="3"/>
      <c r="P301" s="272">
        <f t="shared" si="19"/>
        <v>0</v>
      </c>
      <c r="Q301" s="15">
        <f t="shared" si="21"/>
        <v>0</v>
      </c>
      <c r="R301" s="3"/>
      <c r="S301" s="3"/>
      <c r="T301" s="3"/>
      <c r="U301" s="3"/>
      <c r="V301" s="3"/>
      <c r="W301" s="3"/>
      <c r="X301" s="3"/>
      <c r="Y301" s="3"/>
      <c r="Z301" s="3"/>
      <c r="AA301" s="3"/>
      <c r="AB301" s="3"/>
      <c r="AC301" s="3"/>
      <c r="AD301" s="3"/>
      <c r="AE301" s="3"/>
      <c r="AF301" s="3"/>
      <c r="AG301" s="3"/>
      <c r="AH301" s="3"/>
      <c r="AI301" s="3"/>
      <c r="AJ301" s="3"/>
      <c r="AK301" s="3"/>
    </row>
    <row r="302" spans="1:37" s="7" customFormat="1" ht="12.75" x14ac:dyDescent="0.2">
      <c r="A302" s="29"/>
      <c r="B302" s="59">
        <v>30</v>
      </c>
      <c r="C302" s="264"/>
      <c r="D302" s="264"/>
      <c r="E302" s="75"/>
      <c r="F302" s="62"/>
      <c r="G302" s="62"/>
      <c r="H302" s="75"/>
      <c r="I302" s="29"/>
      <c r="J302" s="63">
        <f t="shared" si="20"/>
        <v>0</v>
      </c>
      <c r="K302" s="262"/>
      <c r="L302" s="3"/>
      <c r="M302" s="3"/>
      <c r="N302" s="3"/>
      <c r="O302" s="3"/>
      <c r="P302" s="272">
        <f t="shared" si="19"/>
        <v>0</v>
      </c>
      <c r="Q302" s="15">
        <f t="shared" si="21"/>
        <v>0</v>
      </c>
      <c r="R302" s="3"/>
      <c r="S302" s="3"/>
      <c r="T302" s="3"/>
      <c r="U302" s="3"/>
      <c r="V302" s="3"/>
      <c r="W302" s="3"/>
      <c r="X302" s="3"/>
      <c r="Y302" s="3"/>
      <c r="Z302" s="3"/>
      <c r="AA302" s="3"/>
      <c r="AB302" s="3"/>
      <c r="AC302" s="3"/>
      <c r="AD302" s="3"/>
      <c r="AE302" s="3"/>
      <c r="AF302" s="3"/>
      <c r="AG302" s="3"/>
      <c r="AH302" s="3"/>
      <c r="AI302" s="3"/>
      <c r="AJ302" s="3"/>
      <c r="AK302" s="3"/>
    </row>
    <row r="303" spans="1:37" s="7" customFormat="1" ht="12.75" x14ac:dyDescent="0.2">
      <c r="A303" s="29"/>
      <c r="B303" s="59">
        <v>31</v>
      </c>
      <c r="C303" s="264"/>
      <c r="D303" s="264"/>
      <c r="E303" s="75"/>
      <c r="F303" s="62"/>
      <c r="G303" s="62"/>
      <c r="H303" s="75"/>
      <c r="I303" s="29"/>
      <c r="J303" s="63">
        <f t="shared" si="20"/>
        <v>0</v>
      </c>
      <c r="K303" s="262"/>
      <c r="L303" s="3"/>
      <c r="M303" s="3"/>
      <c r="N303" s="3"/>
      <c r="O303" s="3"/>
      <c r="P303" s="272">
        <f t="shared" si="19"/>
        <v>0</v>
      </c>
      <c r="Q303" s="15">
        <f t="shared" si="21"/>
        <v>0</v>
      </c>
      <c r="R303" s="3"/>
      <c r="S303" s="3"/>
      <c r="T303" s="3"/>
      <c r="U303" s="3"/>
      <c r="V303" s="3"/>
      <c r="W303" s="3"/>
      <c r="X303" s="3"/>
      <c r="Y303" s="3"/>
      <c r="Z303" s="3"/>
      <c r="AA303" s="3"/>
      <c r="AB303" s="3"/>
      <c r="AC303" s="3"/>
      <c r="AD303" s="3"/>
      <c r="AE303" s="3"/>
      <c r="AF303" s="3"/>
      <c r="AG303" s="3"/>
      <c r="AH303" s="3"/>
      <c r="AI303" s="3"/>
      <c r="AJ303" s="3"/>
      <c r="AK303" s="3"/>
    </row>
    <row r="304" spans="1:37" s="7" customFormat="1" ht="12.75" x14ac:dyDescent="0.2">
      <c r="A304" s="29"/>
      <c r="B304" s="59">
        <v>32</v>
      </c>
      <c r="C304" s="264"/>
      <c r="D304" s="264"/>
      <c r="E304" s="75"/>
      <c r="F304" s="62"/>
      <c r="G304" s="62"/>
      <c r="H304" s="75"/>
      <c r="I304" s="29"/>
      <c r="J304" s="63">
        <f t="shared" si="20"/>
        <v>0</v>
      </c>
      <c r="K304" s="262"/>
      <c r="L304" s="3"/>
      <c r="M304" s="3"/>
      <c r="N304" s="3"/>
      <c r="O304" s="3"/>
      <c r="P304" s="272">
        <f t="shared" si="19"/>
        <v>0</v>
      </c>
      <c r="Q304" s="15">
        <f t="shared" si="21"/>
        <v>0</v>
      </c>
      <c r="R304" s="3"/>
      <c r="S304" s="3"/>
      <c r="T304" s="3"/>
      <c r="U304" s="3"/>
      <c r="V304" s="3"/>
      <c r="W304" s="3"/>
      <c r="X304" s="3"/>
      <c r="Y304" s="3"/>
      <c r="Z304" s="3"/>
      <c r="AA304" s="3"/>
      <c r="AB304" s="3"/>
      <c r="AC304" s="3"/>
      <c r="AD304" s="3"/>
      <c r="AE304" s="3"/>
      <c r="AF304" s="3"/>
      <c r="AG304" s="3"/>
      <c r="AH304" s="3"/>
      <c r="AI304" s="3"/>
      <c r="AJ304" s="3"/>
      <c r="AK304" s="3"/>
    </row>
    <row r="305" spans="1:37" s="7" customFormat="1" ht="12.75" x14ac:dyDescent="0.2">
      <c r="A305" s="29"/>
      <c r="B305" s="59">
        <v>33</v>
      </c>
      <c r="C305" s="264"/>
      <c r="D305" s="264"/>
      <c r="E305" s="75"/>
      <c r="F305" s="62"/>
      <c r="G305" s="62"/>
      <c r="H305" s="75"/>
      <c r="I305" s="29"/>
      <c r="J305" s="63">
        <f t="shared" si="20"/>
        <v>0</v>
      </c>
      <c r="K305" s="262"/>
      <c r="L305" s="3"/>
      <c r="M305" s="3"/>
      <c r="N305" s="3"/>
      <c r="O305" s="3"/>
      <c r="P305" s="272">
        <f t="shared" si="19"/>
        <v>0</v>
      </c>
      <c r="Q305" s="15">
        <f t="shared" si="21"/>
        <v>0</v>
      </c>
      <c r="R305" s="3"/>
      <c r="S305" s="3"/>
      <c r="T305" s="3"/>
      <c r="U305" s="3"/>
      <c r="V305" s="3"/>
      <c r="W305" s="3"/>
      <c r="X305" s="3"/>
      <c r="Y305" s="3"/>
      <c r="Z305" s="3"/>
      <c r="AA305" s="3"/>
      <c r="AB305" s="3"/>
      <c r="AC305" s="3"/>
      <c r="AD305" s="3"/>
      <c r="AE305" s="3"/>
      <c r="AF305" s="3"/>
      <c r="AG305" s="3"/>
      <c r="AH305" s="3"/>
      <c r="AI305" s="3"/>
      <c r="AJ305" s="3"/>
      <c r="AK305" s="3"/>
    </row>
    <row r="306" spans="1:37" s="7" customFormat="1" ht="12.75" x14ac:dyDescent="0.2">
      <c r="A306" s="29"/>
      <c r="B306" s="59">
        <v>34</v>
      </c>
      <c r="C306" s="264"/>
      <c r="D306" s="264"/>
      <c r="E306" s="75"/>
      <c r="F306" s="62"/>
      <c r="G306" s="62"/>
      <c r="H306" s="75"/>
      <c r="I306" s="29"/>
      <c r="J306" s="63">
        <f t="shared" si="20"/>
        <v>0</v>
      </c>
      <c r="K306" s="262"/>
      <c r="L306" s="3"/>
      <c r="M306" s="3"/>
      <c r="N306" s="3"/>
      <c r="O306" s="3"/>
      <c r="P306" s="272">
        <f t="shared" si="19"/>
        <v>0</v>
      </c>
      <c r="Q306" s="15">
        <f t="shared" si="21"/>
        <v>0</v>
      </c>
      <c r="R306" s="3"/>
      <c r="S306" s="3"/>
      <c r="T306" s="3"/>
      <c r="U306" s="3"/>
      <c r="V306" s="3"/>
      <c r="W306" s="3"/>
      <c r="X306" s="3"/>
      <c r="Y306" s="3"/>
      <c r="Z306" s="3"/>
      <c r="AA306" s="3"/>
      <c r="AB306" s="3"/>
      <c r="AC306" s="3"/>
      <c r="AD306" s="3"/>
      <c r="AE306" s="3"/>
      <c r="AF306" s="3"/>
      <c r="AG306" s="3"/>
      <c r="AH306" s="3"/>
      <c r="AI306" s="3"/>
      <c r="AJ306" s="3"/>
      <c r="AK306" s="3"/>
    </row>
    <row r="307" spans="1:37" s="7" customFormat="1" ht="12.75" x14ac:dyDescent="0.2">
      <c r="A307" s="29"/>
      <c r="B307" s="59">
        <v>35</v>
      </c>
      <c r="C307" s="264"/>
      <c r="D307" s="264"/>
      <c r="E307" s="75"/>
      <c r="F307" s="62"/>
      <c r="G307" s="62"/>
      <c r="H307" s="75"/>
      <c r="I307" s="29"/>
      <c r="J307" s="63">
        <f t="shared" si="20"/>
        <v>0</v>
      </c>
      <c r="K307" s="262"/>
      <c r="L307" s="3"/>
      <c r="M307" s="3"/>
      <c r="N307" s="3"/>
      <c r="O307" s="3"/>
      <c r="P307" s="272">
        <f t="shared" si="19"/>
        <v>0</v>
      </c>
      <c r="Q307" s="15">
        <f t="shared" si="21"/>
        <v>0</v>
      </c>
      <c r="R307" s="3"/>
      <c r="S307" s="3"/>
      <c r="T307" s="3"/>
      <c r="U307" s="3"/>
      <c r="V307" s="3"/>
      <c r="W307" s="3"/>
      <c r="X307" s="3"/>
      <c r="Y307" s="3"/>
      <c r="Z307" s="3"/>
      <c r="AA307" s="3"/>
      <c r="AB307" s="3"/>
      <c r="AC307" s="3"/>
      <c r="AD307" s="3"/>
      <c r="AE307" s="3"/>
      <c r="AF307" s="3"/>
      <c r="AG307" s="3"/>
      <c r="AH307" s="3"/>
      <c r="AI307" s="3"/>
      <c r="AJ307" s="3"/>
      <c r="AK307" s="3"/>
    </row>
    <row r="308" spans="1:37" s="7" customFormat="1" ht="12.75" x14ac:dyDescent="0.2">
      <c r="A308" s="29"/>
      <c r="B308" s="59">
        <v>36</v>
      </c>
      <c r="C308" s="264"/>
      <c r="D308" s="264"/>
      <c r="E308" s="75"/>
      <c r="F308" s="62"/>
      <c r="G308" s="62"/>
      <c r="H308" s="75"/>
      <c r="I308" s="29"/>
      <c r="J308" s="63">
        <f t="shared" si="20"/>
        <v>0</v>
      </c>
      <c r="K308" s="262"/>
      <c r="L308" s="3"/>
      <c r="M308" s="3"/>
      <c r="N308" s="3"/>
      <c r="O308" s="3"/>
      <c r="P308" s="272">
        <f t="shared" si="19"/>
        <v>0</v>
      </c>
      <c r="Q308" s="15">
        <f t="shared" si="21"/>
        <v>0</v>
      </c>
      <c r="R308" s="3"/>
      <c r="S308" s="3"/>
      <c r="T308" s="3"/>
      <c r="U308" s="3"/>
      <c r="V308" s="3"/>
      <c r="W308" s="3"/>
      <c r="X308" s="3"/>
      <c r="Y308" s="3"/>
      <c r="Z308" s="3"/>
      <c r="AA308" s="3"/>
      <c r="AB308" s="3"/>
      <c r="AC308" s="3"/>
      <c r="AD308" s="3"/>
      <c r="AE308" s="3"/>
      <c r="AF308" s="3"/>
      <c r="AG308" s="3"/>
      <c r="AH308" s="3"/>
      <c r="AI308" s="3"/>
      <c r="AJ308" s="3"/>
      <c r="AK308" s="3"/>
    </row>
    <row r="309" spans="1:37" s="7" customFormat="1" ht="12.75" x14ac:dyDescent="0.2">
      <c r="A309" s="29"/>
      <c r="B309" s="59">
        <v>37</v>
      </c>
      <c r="C309" s="264"/>
      <c r="D309" s="264"/>
      <c r="E309" s="75"/>
      <c r="F309" s="62"/>
      <c r="G309" s="62"/>
      <c r="H309" s="75"/>
      <c r="I309" s="29"/>
      <c r="J309" s="63">
        <f t="shared" si="20"/>
        <v>0</v>
      </c>
      <c r="K309" s="262"/>
      <c r="L309" s="3"/>
      <c r="M309" s="3"/>
      <c r="N309" s="3"/>
      <c r="O309" s="3"/>
      <c r="P309" s="272">
        <f t="shared" si="19"/>
        <v>0</v>
      </c>
      <c r="Q309" s="15">
        <f t="shared" si="21"/>
        <v>0</v>
      </c>
      <c r="R309" s="3"/>
      <c r="S309" s="3"/>
      <c r="T309" s="3"/>
      <c r="U309" s="3"/>
      <c r="V309" s="3"/>
      <c r="W309" s="3"/>
      <c r="X309" s="3"/>
      <c r="Y309" s="3"/>
      <c r="Z309" s="3"/>
      <c r="AA309" s="3"/>
      <c r="AB309" s="3"/>
      <c r="AC309" s="3"/>
      <c r="AD309" s="3"/>
      <c r="AE309" s="3"/>
      <c r="AF309" s="3"/>
      <c r="AG309" s="3"/>
      <c r="AH309" s="3"/>
      <c r="AI309" s="3"/>
      <c r="AJ309" s="3"/>
      <c r="AK309" s="3"/>
    </row>
    <row r="310" spans="1:37" s="7" customFormat="1" ht="12.75" x14ac:dyDescent="0.2">
      <c r="A310" s="29"/>
      <c r="B310" s="59">
        <v>38</v>
      </c>
      <c r="C310" s="264"/>
      <c r="D310" s="264"/>
      <c r="E310" s="75"/>
      <c r="F310" s="62"/>
      <c r="G310" s="62"/>
      <c r="H310" s="75"/>
      <c r="I310" s="29"/>
      <c r="J310" s="63">
        <f t="shared" si="20"/>
        <v>0</v>
      </c>
      <c r="K310" s="262"/>
      <c r="L310" s="3"/>
      <c r="M310" s="3"/>
      <c r="N310" s="3"/>
      <c r="O310" s="3"/>
      <c r="P310" s="272">
        <f t="shared" si="19"/>
        <v>0</v>
      </c>
      <c r="Q310" s="15">
        <f t="shared" si="21"/>
        <v>0</v>
      </c>
      <c r="R310" s="3"/>
      <c r="S310" s="3"/>
      <c r="T310" s="3"/>
      <c r="U310" s="3"/>
      <c r="V310" s="3"/>
      <c r="W310" s="3"/>
      <c r="X310" s="3"/>
      <c r="Y310" s="3"/>
      <c r="Z310" s="3"/>
      <c r="AA310" s="3"/>
      <c r="AB310" s="3"/>
      <c r="AC310" s="3"/>
      <c r="AD310" s="3"/>
      <c r="AE310" s="3"/>
      <c r="AF310" s="3"/>
      <c r="AG310" s="3"/>
      <c r="AH310" s="3"/>
      <c r="AI310" s="3"/>
      <c r="AJ310" s="3"/>
      <c r="AK310" s="3"/>
    </row>
    <row r="311" spans="1:37" s="7" customFormat="1" ht="12.75" x14ac:dyDescent="0.2">
      <c r="A311" s="29"/>
      <c r="B311" s="59">
        <v>39</v>
      </c>
      <c r="C311" s="264"/>
      <c r="D311" s="264"/>
      <c r="E311" s="75"/>
      <c r="F311" s="62"/>
      <c r="G311" s="62"/>
      <c r="H311" s="75"/>
      <c r="I311" s="29"/>
      <c r="J311" s="63">
        <f t="shared" si="20"/>
        <v>0</v>
      </c>
      <c r="K311" s="262"/>
      <c r="L311" s="3"/>
      <c r="M311" s="3"/>
      <c r="N311" s="3"/>
      <c r="O311" s="3"/>
      <c r="P311" s="272">
        <f t="shared" si="19"/>
        <v>0</v>
      </c>
      <c r="Q311" s="15">
        <f t="shared" si="21"/>
        <v>0</v>
      </c>
      <c r="R311" s="3"/>
      <c r="S311" s="3"/>
      <c r="T311" s="3"/>
      <c r="U311" s="3"/>
      <c r="V311" s="3"/>
      <c r="W311" s="3"/>
      <c r="X311" s="3"/>
      <c r="Y311" s="3"/>
      <c r="Z311" s="3"/>
      <c r="AA311" s="3"/>
      <c r="AB311" s="3"/>
      <c r="AC311" s="3"/>
      <c r="AD311" s="3"/>
      <c r="AE311" s="3"/>
      <c r="AF311" s="3"/>
      <c r="AG311" s="3"/>
      <c r="AH311" s="3"/>
      <c r="AI311" s="3"/>
      <c r="AJ311" s="3"/>
      <c r="AK311" s="3"/>
    </row>
    <row r="312" spans="1:37" s="7" customFormat="1" ht="12.75" x14ac:dyDescent="0.2">
      <c r="A312" s="29"/>
      <c r="B312" s="59">
        <v>40</v>
      </c>
      <c r="C312" s="264"/>
      <c r="D312" s="264"/>
      <c r="E312" s="75"/>
      <c r="F312" s="62"/>
      <c r="G312" s="62"/>
      <c r="H312" s="75"/>
      <c r="I312" s="29"/>
      <c r="J312" s="63">
        <f t="shared" si="20"/>
        <v>0</v>
      </c>
      <c r="K312" s="262"/>
      <c r="L312" s="3"/>
      <c r="M312" s="3"/>
      <c r="N312" s="3"/>
      <c r="O312" s="3"/>
      <c r="P312" s="272">
        <f t="shared" si="19"/>
        <v>0</v>
      </c>
      <c r="Q312" s="15">
        <f t="shared" si="21"/>
        <v>0</v>
      </c>
      <c r="R312" s="3"/>
      <c r="S312" s="3"/>
      <c r="T312" s="3"/>
      <c r="U312" s="3"/>
      <c r="V312" s="3"/>
      <c r="W312" s="3"/>
      <c r="X312" s="3"/>
      <c r="Y312" s="3"/>
      <c r="Z312" s="3"/>
      <c r="AA312" s="3"/>
      <c r="AB312" s="3"/>
      <c r="AC312" s="3"/>
      <c r="AD312" s="3"/>
      <c r="AE312" s="3"/>
      <c r="AF312" s="3"/>
      <c r="AG312" s="3"/>
      <c r="AH312" s="3"/>
      <c r="AI312" s="3"/>
      <c r="AJ312" s="3"/>
      <c r="AK312" s="3"/>
    </row>
    <row r="313" spans="1:37" s="7" customFormat="1" ht="12.75" x14ac:dyDescent="0.2">
      <c r="A313" s="29"/>
      <c r="B313" s="59">
        <v>41</v>
      </c>
      <c r="C313" s="264"/>
      <c r="D313" s="264"/>
      <c r="E313" s="75"/>
      <c r="F313" s="62"/>
      <c r="G313" s="62"/>
      <c r="H313" s="75"/>
      <c r="I313" s="29"/>
      <c r="J313" s="63">
        <f t="shared" si="20"/>
        <v>0</v>
      </c>
      <c r="K313" s="262"/>
      <c r="L313" s="3"/>
      <c r="M313" s="3"/>
      <c r="N313" s="3"/>
      <c r="O313" s="3"/>
      <c r="P313" s="272">
        <f t="shared" si="19"/>
        <v>0</v>
      </c>
      <c r="Q313" s="15">
        <f t="shared" si="21"/>
        <v>0</v>
      </c>
      <c r="R313" s="3"/>
      <c r="S313" s="3"/>
      <c r="T313" s="3"/>
      <c r="U313" s="3"/>
      <c r="V313" s="3"/>
      <c r="W313" s="3"/>
      <c r="X313" s="3"/>
      <c r="Y313" s="3"/>
      <c r="Z313" s="3"/>
      <c r="AA313" s="3"/>
      <c r="AB313" s="3"/>
      <c r="AC313" s="3"/>
      <c r="AD313" s="3"/>
      <c r="AE313" s="3"/>
      <c r="AF313" s="3"/>
      <c r="AG313" s="3"/>
      <c r="AH313" s="3"/>
      <c r="AI313" s="3"/>
      <c r="AJ313" s="3"/>
      <c r="AK313" s="3"/>
    </row>
    <row r="314" spans="1:37" s="7" customFormat="1" ht="12.75" x14ac:dyDescent="0.2">
      <c r="A314" s="29"/>
      <c r="B314" s="59">
        <v>42</v>
      </c>
      <c r="C314" s="264"/>
      <c r="D314" s="264"/>
      <c r="E314" s="75"/>
      <c r="F314" s="62"/>
      <c r="G314" s="62"/>
      <c r="H314" s="75"/>
      <c r="I314" s="29"/>
      <c r="J314" s="63">
        <f t="shared" si="20"/>
        <v>0</v>
      </c>
      <c r="K314" s="262"/>
      <c r="L314" s="3"/>
      <c r="M314" s="3"/>
      <c r="N314" s="3"/>
      <c r="O314" s="3"/>
      <c r="P314" s="272">
        <f t="shared" si="19"/>
        <v>0</v>
      </c>
      <c r="Q314" s="15">
        <f t="shared" si="21"/>
        <v>0</v>
      </c>
      <c r="R314" s="3"/>
      <c r="S314" s="3"/>
      <c r="T314" s="3"/>
      <c r="U314" s="3"/>
      <c r="V314" s="3"/>
      <c r="W314" s="3"/>
      <c r="X314" s="3"/>
      <c r="Y314" s="3"/>
      <c r="Z314" s="3"/>
      <c r="AA314" s="3"/>
      <c r="AB314" s="3"/>
      <c r="AC314" s="3"/>
      <c r="AD314" s="3"/>
      <c r="AE314" s="3"/>
      <c r="AF314" s="3"/>
      <c r="AG314" s="3"/>
      <c r="AH314" s="3"/>
      <c r="AI314" s="3"/>
      <c r="AJ314" s="3"/>
      <c r="AK314" s="3"/>
    </row>
    <row r="315" spans="1:37" s="7" customFormat="1" ht="12.75" x14ac:dyDescent="0.2">
      <c r="A315" s="29"/>
      <c r="B315" s="59">
        <v>43</v>
      </c>
      <c r="C315" s="264"/>
      <c r="D315" s="264"/>
      <c r="E315" s="75"/>
      <c r="F315" s="62"/>
      <c r="G315" s="62"/>
      <c r="H315" s="75"/>
      <c r="I315" s="29"/>
      <c r="J315" s="63">
        <f t="shared" si="20"/>
        <v>0</v>
      </c>
      <c r="K315" s="262"/>
      <c r="L315" s="3"/>
      <c r="M315" s="3"/>
      <c r="N315" s="3"/>
      <c r="O315" s="3"/>
      <c r="P315" s="272">
        <f t="shared" si="19"/>
        <v>0</v>
      </c>
      <c r="Q315" s="15">
        <f t="shared" si="21"/>
        <v>0</v>
      </c>
      <c r="R315" s="3"/>
      <c r="S315" s="3"/>
      <c r="T315" s="3"/>
      <c r="U315" s="3"/>
      <c r="V315" s="3"/>
      <c r="W315" s="3"/>
      <c r="X315" s="3"/>
      <c r="Y315" s="3"/>
      <c r="Z315" s="3"/>
      <c r="AA315" s="3"/>
      <c r="AB315" s="3"/>
      <c r="AC315" s="3"/>
      <c r="AD315" s="3"/>
      <c r="AE315" s="3"/>
      <c r="AF315" s="3"/>
      <c r="AG315" s="3"/>
      <c r="AH315" s="3"/>
      <c r="AI315" s="3"/>
      <c r="AJ315" s="3"/>
      <c r="AK315" s="3"/>
    </row>
    <row r="316" spans="1:37" s="7" customFormat="1" ht="12.75" x14ac:dyDescent="0.2">
      <c r="A316" s="29"/>
      <c r="B316" s="59">
        <v>44</v>
      </c>
      <c r="C316" s="264"/>
      <c r="D316" s="264"/>
      <c r="E316" s="75"/>
      <c r="F316" s="62"/>
      <c r="G316" s="62"/>
      <c r="H316" s="75"/>
      <c r="I316" s="29"/>
      <c r="J316" s="63">
        <f t="shared" si="20"/>
        <v>0</v>
      </c>
      <c r="K316" s="262"/>
      <c r="L316" s="3"/>
      <c r="M316" s="3"/>
      <c r="N316" s="3"/>
      <c r="O316" s="3"/>
      <c r="P316" s="272">
        <f t="shared" si="19"/>
        <v>0</v>
      </c>
      <c r="Q316" s="15">
        <f t="shared" si="21"/>
        <v>0</v>
      </c>
      <c r="R316" s="3"/>
      <c r="S316" s="3"/>
      <c r="T316" s="3"/>
      <c r="U316" s="3"/>
      <c r="V316" s="3"/>
      <c r="W316" s="3"/>
      <c r="X316" s="3"/>
      <c r="Y316" s="3"/>
      <c r="Z316" s="3"/>
      <c r="AA316" s="3"/>
      <c r="AB316" s="3"/>
      <c r="AC316" s="3"/>
      <c r="AD316" s="3"/>
      <c r="AE316" s="3"/>
      <c r="AF316" s="3"/>
      <c r="AG316" s="3"/>
      <c r="AH316" s="3"/>
      <c r="AI316" s="3"/>
      <c r="AJ316" s="3"/>
      <c r="AK316" s="3"/>
    </row>
    <row r="317" spans="1:37" s="7" customFormat="1" ht="12.75" x14ac:dyDescent="0.2">
      <c r="A317" s="29"/>
      <c r="B317" s="59">
        <v>45</v>
      </c>
      <c r="C317" s="264"/>
      <c r="D317" s="264"/>
      <c r="E317" s="75"/>
      <c r="F317" s="62"/>
      <c r="G317" s="62"/>
      <c r="H317" s="75"/>
      <c r="I317" s="29"/>
      <c r="J317" s="63">
        <f t="shared" si="20"/>
        <v>0</v>
      </c>
      <c r="K317" s="262"/>
      <c r="L317" s="3"/>
      <c r="M317" s="3"/>
      <c r="N317" s="3"/>
      <c r="O317" s="3"/>
      <c r="P317" s="272">
        <f t="shared" si="19"/>
        <v>0</v>
      </c>
      <c r="Q317" s="15">
        <f t="shared" si="21"/>
        <v>0</v>
      </c>
      <c r="R317" s="3"/>
      <c r="S317" s="3"/>
      <c r="T317" s="3"/>
      <c r="U317" s="3"/>
      <c r="V317" s="3"/>
      <c r="W317" s="3"/>
      <c r="X317" s="3"/>
      <c r="Y317" s="3"/>
      <c r="Z317" s="3"/>
      <c r="AA317" s="3"/>
      <c r="AB317" s="3"/>
      <c r="AC317" s="3"/>
      <c r="AD317" s="3"/>
      <c r="AE317" s="3"/>
      <c r="AF317" s="3"/>
      <c r="AG317" s="3"/>
      <c r="AH317" s="3"/>
      <c r="AI317" s="3"/>
      <c r="AJ317" s="3"/>
      <c r="AK317" s="3"/>
    </row>
    <row r="318" spans="1:37" s="7" customFormat="1" ht="12.75" x14ac:dyDescent="0.2">
      <c r="A318" s="29"/>
      <c r="B318" s="59">
        <v>46</v>
      </c>
      <c r="C318" s="264"/>
      <c r="D318" s="264"/>
      <c r="E318" s="75"/>
      <c r="F318" s="62"/>
      <c r="G318" s="62"/>
      <c r="H318" s="75"/>
      <c r="I318" s="29"/>
      <c r="J318" s="63">
        <f t="shared" si="20"/>
        <v>0</v>
      </c>
      <c r="K318" s="262"/>
      <c r="L318" s="3"/>
      <c r="M318" s="3"/>
      <c r="N318" s="3"/>
      <c r="O318" s="3"/>
      <c r="P318" s="272">
        <f t="shared" si="19"/>
        <v>0</v>
      </c>
      <c r="Q318" s="15">
        <f t="shared" si="21"/>
        <v>0</v>
      </c>
      <c r="R318" s="3"/>
      <c r="S318" s="3"/>
      <c r="T318" s="3"/>
      <c r="U318" s="3"/>
      <c r="V318" s="3"/>
      <c r="W318" s="3"/>
      <c r="X318" s="3"/>
      <c r="Y318" s="3"/>
      <c r="Z318" s="3"/>
      <c r="AA318" s="3"/>
      <c r="AB318" s="3"/>
      <c r="AC318" s="3"/>
      <c r="AD318" s="3"/>
      <c r="AE318" s="3"/>
      <c r="AF318" s="3"/>
      <c r="AG318" s="3"/>
      <c r="AH318" s="3"/>
      <c r="AI318" s="3"/>
      <c r="AJ318" s="3"/>
      <c r="AK318" s="3"/>
    </row>
    <row r="319" spans="1:37" s="7" customFormat="1" ht="12.75" x14ac:dyDescent="0.2">
      <c r="A319" s="29"/>
      <c r="B319" s="59">
        <v>47</v>
      </c>
      <c r="C319" s="264"/>
      <c r="D319" s="264"/>
      <c r="E319" s="75"/>
      <c r="F319" s="62"/>
      <c r="G319" s="62"/>
      <c r="H319" s="75"/>
      <c r="I319" s="29"/>
      <c r="J319" s="63">
        <f t="shared" si="20"/>
        <v>0</v>
      </c>
      <c r="K319" s="262"/>
      <c r="L319" s="3"/>
      <c r="M319" s="3"/>
      <c r="N319" s="3"/>
      <c r="O319" s="3"/>
      <c r="P319" s="272">
        <f t="shared" si="19"/>
        <v>0</v>
      </c>
      <c r="Q319" s="15">
        <f t="shared" si="21"/>
        <v>0</v>
      </c>
      <c r="R319" s="3"/>
      <c r="S319" s="3"/>
      <c r="T319" s="3"/>
      <c r="U319" s="3"/>
      <c r="V319" s="3"/>
      <c r="W319" s="3"/>
      <c r="X319" s="3"/>
      <c r="Y319" s="3"/>
      <c r="Z319" s="3"/>
      <c r="AA319" s="3"/>
      <c r="AB319" s="3"/>
      <c r="AC319" s="3"/>
      <c r="AD319" s="3"/>
      <c r="AE319" s="3"/>
      <c r="AF319" s="3"/>
      <c r="AG319" s="3"/>
      <c r="AH319" s="3"/>
      <c r="AI319" s="3"/>
      <c r="AJ319" s="3"/>
      <c r="AK319" s="3"/>
    </row>
    <row r="320" spans="1:37" s="7" customFormat="1" ht="12.75" x14ac:dyDescent="0.2">
      <c r="A320" s="29"/>
      <c r="B320" s="59">
        <v>48</v>
      </c>
      <c r="C320" s="264"/>
      <c r="D320" s="264"/>
      <c r="E320" s="75"/>
      <c r="F320" s="62"/>
      <c r="G320" s="62"/>
      <c r="H320" s="75"/>
      <c r="I320" s="29"/>
      <c r="J320" s="63">
        <f t="shared" si="20"/>
        <v>0</v>
      </c>
      <c r="K320" s="262"/>
      <c r="L320" s="3"/>
      <c r="M320" s="3"/>
      <c r="N320" s="3"/>
      <c r="O320" s="3"/>
      <c r="P320" s="272">
        <f t="shared" si="19"/>
        <v>0</v>
      </c>
      <c r="Q320" s="15">
        <f t="shared" si="21"/>
        <v>0</v>
      </c>
      <c r="R320" s="3"/>
      <c r="S320" s="3"/>
      <c r="T320" s="3"/>
      <c r="U320" s="3"/>
      <c r="V320" s="3"/>
      <c r="W320" s="3"/>
      <c r="X320" s="3"/>
      <c r="Y320" s="3"/>
      <c r="Z320" s="3"/>
      <c r="AA320" s="3"/>
      <c r="AB320" s="3"/>
      <c r="AC320" s="3"/>
      <c r="AD320" s="3"/>
      <c r="AE320" s="3"/>
      <c r="AF320" s="3"/>
      <c r="AG320" s="3"/>
      <c r="AH320" s="3"/>
      <c r="AI320" s="3"/>
      <c r="AJ320" s="3"/>
      <c r="AK320" s="3"/>
    </row>
    <row r="321" spans="1:37" s="7" customFormat="1" ht="12.75" x14ac:dyDescent="0.2">
      <c r="A321" s="29"/>
      <c r="B321" s="59">
        <v>49</v>
      </c>
      <c r="C321" s="264"/>
      <c r="D321" s="264"/>
      <c r="E321" s="75"/>
      <c r="F321" s="62"/>
      <c r="G321" s="62"/>
      <c r="H321" s="75"/>
      <c r="I321" s="29"/>
      <c r="J321" s="63">
        <f t="shared" si="20"/>
        <v>0</v>
      </c>
      <c r="K321" s="262"/>
      <c r="L321" s="3"/>
      <c r="M321" s="3"/>
      <c r="N321" s="3"/>
      <c r="O321" s="3"/>
      <c r="P321" s="272">
        <f t="shared" si="19"/>
        <v>0</v>
      </c>
      <c r="Q321" s="15">
        <f t="shared" si="21"/>
        <v>0</v>
      </c>
      <c r="R321" s="3"/>
      <c r="S321" s="3"/>
      <c r="T321" s="3"/>
      <c r="U321" s="3"/>
      <c r="V321" s="3"/>
      <c r="W321" s="3"/>
      <c r="X321" s="3"/>
      <c r="Y321" s="3"/>
      <c r="Z321" s="3"/>
      <c r="AA321" s="3"/>
      <c r="AB321" s="3"/>
      <c r="AC321" s="3"/>
      <c r="AD321" s="3"/>
      <c r="AE321" s="3"/>
      <c r="AF321" s="3"/>
      <c r="AG321" s="3"/>
      <c r="AH321" s="3"/>
      <c r="AI321" s="3"/>
      <c r="AJ321" s="3"/>
      <c r="AK321" s="3"/>
    </row>
    <row r="322" spans="1:37" s="7" customFormat="1" ht="12.75" x14ac:dyDescent="0.2">
      <c r="A322" s="29"/>
      <c r="B322" s="59">
        <v>50</v>
      </c>
      <c r="C322" s="264"/>
      <c r="D322" s="264"/>
      <c r="E322" s="75"/>
      <c r="F322" s="62"/>
      <c r="G322" s="62"/>
      <c r="H322" s="75"/>
      <c r="I322" s="29"/>
      <c r="J322" s="63">
        <f t="shared" si="20"/>
        <v>0</v>
      </c>
      <c r="K322" s="262"/>
      <c r="L322" s="3"/>
      <c r="M322" s="3"/>
      <c r="N322" s="3"/>
      <c r="O322" s="3"/>
      <c r="P322" s="272">
        <f t="shared" si="19"/>
        <v>0</v>
      </c>
      <c r="Q322" s="15">
        <f t="shared" si="21"/>
        <v>0</v>
      </c>
      <c r="R322" s="3"/>
      <c r="S322" s="3"/>
      <c r="T322" s="3"/>
      <c r="U322" s="3"/>
      <c r="V322" s="3"/>
      <c r="W322" s="3"/>
      <c r="X322" s="3"/>
      <c r="Y322" s="3"/>
      <c r="Z322" s="3"/>
      <c r="AA322" s="3"/>
      <c r="AB322" s="3"/>
      <c r="AC322" s="3"/>
      <c r="AD322" s="3"/>
      <c r="AE322" s="3"/>
      <c r="AF322" s="3"/>
      <c r="AG322" s="3"/>
      <c r="AH322" s="3"/>
      <c r="AI322" s="3"/>
      <c r="AJ322" s="3"/>
      <c r="AK322" s="3"/>
    </row>
    <row r="323" spans="1:37" s="7" customFormat="1" ht="12.75" x14ac:dyDescent="0.2">
      <c r="A323" s="29"/>
      <c r="B323" s="59">
        <v>51</v>
      </c>
      <c r="C323" s="264"/>
      <c r="D323" s="264"/>
      <c r="E323" s="75"/>
      <c r="F323" s="62"/>
      <c r="G323" s="62"/>
      <c r="H323" s="75"/>
      <c r="I323" s="29"/>
      <c r="J323" s="63">
        <f t="shared" si="20"/>
        <v>0</v>
      </c>
      <c r="K323" s="262"/>
      <c r="L323" s="3"/>
      <c r="M323" s="3"/>
      <c r="N323" s="3"/>
      <c r="O323" s="3"/>
      <c r="P323" s="272">
        <f t="shared" si="19"/>
        <v>0</v>
      </c>
      <c r="Q323" s="15">
        <f t="shared" si="21"/>
        <v>0</v>
      </c>
      <c r="R323" s="3"/>
      <c r="S323" s="3"/>
      <c r="T323" s="3"/>
      <c r="U323" s="3"/>
      <c r="V323" s="3"/>
      <c r="W323" s="3"/>
      <c r="X323" s="3"/>
      <c r="Y323" s="3"/>
      <c r="Z323" s="3"/>
      <c r="AA323" s="3"/>
      <c r="AB323" s="3"/>
      <c r="AC323" s="3"/>
      <c r="AD323" s="3"/>
      <c r="AE323" s="3"/>
      <c r="AF323" s="3"/>
      <c r="AG323" s="3"/>
      <c r="AH323" s="3"/>
      <c r="AI323" s="3"/>
      <c r="AJ323" s="3"/>
      <c r="AK323" s="3"/>
    </row>
    <row r="324" spans="1:37" s="7" customFormat="1" ht="12.75" x14ac:dyDescent="0.2">
      <c r="A324" s="29"/>
      <c r="B324" s="59">
        <v>52</v>
      </c>
      <c r="C324" s="264"/>
      <c r="D324" s="264"/>
      <c r="E324" s="75"/>
      <c r="F324" s="62"/>
      <c r="G324" s="62"/>
      <c r="H324" s="75"/>
      <c r="I324" s="29"/>
      <c r="J324" s="63">
        <f t="shared" si="20"/>
        <v>0</v>
      </c>
      <c r="K324" s="262"/>
      <c r="L324" s="3"/>
      <c r="M324" s="3"/>
      <c r="N324" s="3"/>
      <c r="O324" s="3"/>
      <c r="P324" s="272">
        <f t="shared" si="19"/>
        <v>0</v>
      </c>
      <c r="Q324" s="15">
        <f t="shared" si="21"/>
        <v>0</v>
      </c>
      <c r="R324" s="3"/>
      <c r="S324" s="3"/>
      <c r="T324" s="3"/>
      <c r="U324" s="3"/>
      <c r="V324" s="3"/>
      <c r="W324" s="3"/>
      <c r="X324" s="3"/>
      <c r="Y324" s="3"/>
      <c r="Z324" s="3"/>
      <c r="AA324" s="3"/>
      <c r="AB324" s="3"/>
      <c r="AC324" s="3"/>
      <c r="AD324" s="3"/>
      <c r="AE324" s="3"/>
      <c r="AF324" s="3"/>
      <c r="AG324" s="3"/>
      <c r="AH324" s="3"/>
      <c r="AI324" s="3"/>
      <c r="AJ324" s="3"/>
      <c r="AK324" s="3"/>
    </row>
    <row r="325" spans="1:37" s="7" customFormat="1" ht="12.75" x14ac:dyDescent="0.2">
      <c r="A325" s="29"/>
      <c r="B325" s="59">
        <v>53</v>
      </c>
      <c r="C325" s="264"/>
      <c r="D325" s="264"/>
      <c r="E325" s="75"/>
      <c r="F325" s="62"/>
      <c r="G325" s="62"/>
      <c r="H325" s="75"/>
      <c r="I325" s="29"/>
      <c r="J325" s="63">
        <f t="shared" si="20"/>
        <v>0</v>
      </c>
      <c r="K325" s="262"/>
      <c r="L325" s="3"/>
      <c r="M325" s="3"/>
      <c r="N325" s="3"/>
      <c r="O325" s="3"/>
      <c r="P325" s="272">
        <f t="shared" si="19"/>
        <v>0</v>
      </c>
      <c r="Q325" s="15">
        <f t="shared" si="21"/>
        <v>0</v>
      </c>
      <c r="R325" s="3"/>
      <c r="S325" s="3"/>
      <c r="T325" s="3"/>
      <c r="U325" s="3"/>
      <c r="V325" s="3"/>
      <c r="W325" s="3"/>
      <c r="X325" s="3"/>
      <c r="Y325" s="3"/>
      <c r="Z325" s="3"/>
      <c r="AA325" s="3"/>
      <c r="AB325" s="3"/>
      <c r="AC325" s="3"/>
      <c r="AD325" s="3"/>
      <c r="AE325" s="3"/>
      <c r="AF325" s="3"/>
      <c r="AG325" s="3"/>
      <c r="AH325" s="3"/>
      <c r="AI325" s="3"/>
      <c r="AJ325" s="3"/>
      <c r="AK325" s="3"/>
    </row>
    <row r="326" spans="1:37" s="7" customFormat="1" ht="12.75" x14ac:dyDescent="0.2">
      <c r="A326" s="29"/>
      <c r="B326" s="59">
        <v>54</v>
      </c>
      <c r="C326" s="264"/>
      <c r="D326" s="264"/>
      <c r="E326" s="75"/>
      <c r="F326" s="62"/>
      <c r="G326" s="62"/>
      <c r="H326" s="75"/>
      <c r="I326" s="29"/>
      <c r="J326" s="63">
        <f t="shared" si="20"/>
        <v>0</v>
      </c>
      <c r="K326" s="262"/>
      <c r="L326" s="3"/>
      <c r="M326" s="3"/>
      <c r="N326" s="3"/>
      <c r="O326" s="3"/>
      <c r="P326" s="272">
        <f t="shared" si="19"/>
        <v>0</v>
      </c>
      <c r="Q326" s="15">
        <f t="shared" si="21"/>
        <v>0</v>
      </c>
      <c r="R326" s="3"/>
      <c r="S326" s="3"/>
      <c r="T326" s="3"/>
      <c r="U326" s="3"/>
      <c r="V326" s="3"/>
      <c r="W326" s="3"/>
      <c r="X326" s="3"/>
      <c r="Y326" s="3"/>
      <c r="Z326" s="3"/>
      <c r="AA326" s="3"/>
      <c r="AB326" s="3"/>
      <c r="AC326" s="3"/>
      <c r="AD326" s="3"/>
      <c r="AE326" s="3"/>
      <c r="AF326" s="3"/>
      <c r="AG326" s="3"/>
      <c r="AH326" s="3"/>
      <c r="AI326" s="3"/>
      <c r="AJ326" s="3"/>
      <c r="AK326" s="3"/>
    </row>
    <row r="327" spans="1:37" s="7" customFormat="1" ht="12.75" x14ac:dyDescent="0.2">
      <c r="A327" s="29"/>
      <c r="B327" s="59">
        <v>55</v>
      </c>
      <c r="C327" s="264"/>
      <c r="D327" s="264"/>
      <c r="E327" s="75"/>
      <c r="F327" s="62"/>
      <c r="G327" s="62"/>
      <c r="H327" s="75"/>
      <c r="I327" s="29"/>
      <c r="J327" s="63">
        <f t="shared" si="20"/>
        <v>0</v>
      </c>
      <c r="K327" s="262"/>
      <c r="L327" s="3"/>
      <c r="M327" s="3"/>
      <c r="N327" s="3"/>
      <c r="O327" s="3"/>
      <c r="P327" s="272">
        <f t="shared" si="19"/>
        <v>0</v>
      </c>
      <c r="Q327" s="15">
        <f t="shared" si="21"/>
        <v>0</v>
      </c>
      <c r="R327" s="3"/>
      <c r="S327" s="3"/>
      <c r="T327" s="3"/>
      <c r="U327" s="3"/>
      <c r="V327" s="3"/>
      <c r="W327" s="3"/>
      <c r="X327" s="3"/>
      <c r="Y327" s="3"/>
      <c r="Z327" s="3"/>
      <c r="AA327" s="3"/>
      <c r="AB327" s="3"/>
      <c r="AC327" s="3"/>
      <c r="AD327" s="3"/>
      <c r="AE327" s="3"/>
      <c r="AF327" s="3"/>
      <c r="AG327" s="3"/>
      <c r="AH327" s="3"/>
      <c r="AI327" s="3"/>
      <c r="AJ327" s="3"/>
      <c r="AK327" s="3"/>
    </row>
    <row r="328" spans="1:37" s="7" customFormat="1" ht="12.75" x14ac:dyDescent="0.2">
      <c r="A328" s="29"/>
      <c r="B328" s="59">
        <v>56</v>
      </c>
      <c r="C328" s="70"/>
      <c r="D328" s="70"/>
      <c r="E328" s="75"/>
      <c r="F328" s="62"/>
      <c r="G328" s="62"/>
      <c r="H328" s="264"/>
      <c r="I328" s="29"/>
      <c r="J328" s="63">
        <f t="shared" si="20"/>
        <v>0</v>
      </c>
      <c r="K328" s="262"/>
      <c r="L328" s="3"/>
      <c r="M328" s="3"/>
      <c r="N328" s="3"/>
      <c r="O328" s="3"/>
      <c r="P328" s="272">
        <f t="shared" si="19"/>
        <v>0</v>
      </c>
      <c r="Q328" s="15">
        <f t="shared" si="21"/>
        <v>0</v>
      </c>
      <c r="R328" s="3"/>
      <c r="S328" s="3"/>
      <c r="T328" s="3"/>
      <c r="U328" s="3"/>
      <c r="V328" s="3"/>
      <c r="W328" s="3"/>
      <c r="X328" s="3"/>
      <c r="Y328" s="3"/>
      <c r="Z328" s="3"/>
      <c r="AA328" s="3"/>
      <c r="AB328" s="3"/>
      <c r="AC328" s="3"/>
      <c r="AD328" s="3"/>
      <c r="AE328" s="3"/>
      <c r="AF328" s="3"/>
      <c r="AG328" s="3"/>
      <c r="AH328" s="3"/>
      <c r="AI328" s="3"/>
      <c r="AJ328" s="3"/>
      <c r="AK328" s="3"/>
    </row>
    <row r="329" spans="1:37" s="7" customFormat="1" ht="12.75" x14ac:dyDescent="0.2">
      <c r="A329" s="29"/>
      <c r="B329" s="59">
        <v>57</v>
      </c>
      <c r="C329" s="70"/>
      <c r="D329" s="70"/>
      <c r="E329" s="75"/>
      <c r="F329" s="62"/>
      <c r="G329" s="62"/>
      <c r="H329" s="264"/>
      <c r="I329" s="29"/>
      <c r="J329" s="63">
        <f t="shared" si="20"/>
        <v>0</v>
      </c>
      <c r="K329" s="262"/>
      <c r="L329" s="3"/>
      <c r="M329" s="3"/>
      <c r="N329" s="3"/>
      <c r="O329" s="3"/>
      <c r="P329" s="272">
        <f t="shared" si="19"/>
        <v>0</v>
      </c>
      <c r="Q329" s="15">
        <f t="shared" si="21"/>
        <v>0</v>
      </c>
      <c r="R329" s="3"/>
      <c r="S329" s="3"/>
      <c r="T329" s="3"/>
      <c r="U329" s="3"/>
      <c r="V329" s="3"/>
      <c r="W329" s="3"/>
      <c r="X329" s="3"/>
      <c r="Y329" s="3"/>
      <c r="Z329" s="3"/>
      <c r="AA329" s="3"/>
      <c r="AB329" s="3"/>
      <c r="AC329" s="3"/>
      <c r="AD329" s="3"/>
      <c r="AE329" s="3"/>
      <c r="AF329" s="3"/>
      <c r="AG329" s="3"/>
      <c r="AH329" s="3"/>
      <c r="AI329" s="3"/>
      <c r="AJ329" s="3"/>
      <c r="AK329" s="3"/>
    </row>
    <row r="330" spans="1:37" s="7" customFormat="1" ht="12.75" x14ac:dyDescent="0.2">
      <c r="A330" s="29"/>
      <c r="B330" s="59">
        <v>58</v>
      </c>
      <c r="C330" s="70"/>
      <c r="D330" s="70"/>
      <c r="E330" s="75"/>
      <c r="F330" s="62"/>
      <c r="G330" s="62"/>
      <c r="H330" s="264"/>
      <c r="I330" s="29"/>
      <c r="J330" s="63">
        <f t="shared" si="20"/>
        <v>0</v>
      </c>
      <c r="K330" s="262"/>
      <c r="L330" s="3"/>
      <c r="M330" s="3"/>
      <c r="N330" s="3"/>
      <c r="O330" s="3"/>
      <c r="P330" s="272">
        <f t="shared" si="19"/>
        <v>0</v>
      </c>
      <c r="Q330" s="15">
        <f t="shared" si="21"/>
        <v>0</v>
      </c>
      <c r="R330" s="3"/>
      <c r="S330" s="3"/>
      <c r="T330" s="3"/>
      <c r="U330" s="3"/>
      <c r="V330" s="3"/>
      <c r="W330" s="3"/>
      <c r="X330" s="3"/>
      <c r="Y330" s="3"/>
      <c r="Z330" s="3"/>
      <c r="AA330" s="3"/>
      <c r="AB330" s="3"/>
      <c r="AC330" s="3"/>
      <c r="AD330" s="3"/>
      <c r="AE330" s="3"/>
      <c r="AF330" s="3"/>
      <c r="AG330" s="3"/>
      <c r="AH330" s="3"/>
      <c r="AI330" s="3"/>
      <c r="AJ330" s="3"/>
      <c r="AK330" s="3"/>
    </row>
    <row r="331" spans="1:37" s="7" customFormat="1" ht="12.75" x14ac:dyDescent="0.2">
      <c r="A331" s="29"/>
      <c r="B331" s="59">
        <v>59</v>
      </c>
      <c r="C331" s="70"/>
      <c r="D331" s="70"/>
      <c r="E331" s="75"/>
      <c r="F331" s="62"/>
      <c r="G331" s="62"/>
      <c r="H331" s="264"/>
      <c r="I331" s="29"/>
      <c r="J331" s="63">
        <f t="shared" si="20"/>
        <v>0</v>
      </c>
      <c r="K331" s="262"/>
      <c r="L331" s="3"/>
      <c r="M331" s="3"/>
      <c r="N331" s="3"/>
      <c r="O331" s="3"/>
      <c r="P331" s="272">
        <f t="shared" si="19"/>
        <v>0</v>
      </c>
      <c r="Q331" s="15">
        <f t="shared" si="21"/>
        <v>0</v>
      </c>
      <c r="R331" s="3"/>
      <c r="S331" s="3"/>
      <c r="T331" s="3"/>
      <c r="U331" s="3"/>
      <c r="V331" s="3"/>
      <c r="W331" s="3"/>
      <c r="X331" s="3"/>
      <c r="Y331" s="3"/>
      <c r="Z331" s="3"/>
      <c r="AA331" s="3"/>
      <c r="AB331" s="3"/>
      <c r="AC331" s="3"/>
      <c r="AD331" s="3"/>
      <c r="AE331" s="3"/>
      <c r="AF331" s="3"/>
      <c r="AG331" s="3"/>
      <c r="AH331" s="3"/>
      <c r="AI331" s="3"/>
      <c r="AJ331" s="3"/>
      <c r="AK331" s="3"/>
    </row>
    <row r="332" spans="1:37" s="7" customFormat="1" ht="12.75" x14ac:dyDescent="0.2">
      <c r="A332" s="29"/>
      <c r="B332" s="59">
        <v>60</v>
      </c>
      <c r="C332" s="70"/>
      <c r="D332" s="70"/>
      <c r="E332" s="75"/>
      <c r="F332" s="62"/>
      <c r="G332" s="62"/>
      <c r="H332" s="264"/>
      <c r="I332" s="29"/>
      <c r="J332" s="63">
        <f t="shared" si="20"/>
        <v>0</v>
      </c>
      <c r="K332" s="262"/>
      <c r="L332" s="3"/>
      <c r="M332" s="3"/>
      <c r="N332" s="3"/>
      <c r="O332" s="3"/>
      <c r="P332" s="272">
        <f t="shared" si="19"/>
        <v>0</v>
      </c>
      <c r="Q332" s="15">
        <f t="shared" si="21"/>
        <v>0</v>
      </c>
      <c r="R332" s="3"/>
      <c r="S332" s="3"/>
      <c r="T332" s="3"/>
      <c r="U332" s="3"/>
      <c r="V332" s="3"/>
      <c r="W332" s="3"/>
      <c r="X332" s="3"/>
      <c r="Y332" s="3"/>
      <c r="Z332" s="3"/>
      <c r="AA332" s="3"/>
      <c r="AB332" s="3"/>
      <c r="AC332" s="3"/>
      <c r="AD332" s="3"/>
      <c r="AE332" s="3"/>
      <c r="AF332" s="3"/>
      <c r="AG332" s="3"/>
      <c r="AH332" s="3"/>
      <c r="AI332" s="3"/>
      <c r="AJ332" s="3"/>
      <c r="AK332" s="3"/>
    </row>
    <row r="333" spans="1:37" s="7" customFormat="1" ht="12.75" x14ac:dyDescent="0.2">
      <c r="A333" s="29"/>
      <c r="B333" s="59">
        <v>61</v>
      </c>
      <c r="C333" s="70"/>
      <c r="D333" s="70"/>
      <c r="E333" s="75"/>
      <c r="F333" s="62"/>
      <c r="G333" s="62"/>
      <c r="H333" s="264"/>
      <c r="I333" s="29"/>
      <c r="J333" s="63">
        <f t="shared" si="20"/>
        <v>0</v>
      </c>
      <c r="K333" s="262"/>
      <c r="L333" s="3"/>
      <c r="M333" s="3"/>
      <c r="N333" s="3"/>
      <c r="O333" s="3"/>
      <c r="P333" s="272">
        <f t="shared" si="19"/>
        <v>0</v>
      </c>
      <c r="Q333" s="15">
        <f t="shared" si="21"/>
        <v>0</v>
      </c>
      <c r="R333" s="3"/>
      <c r="S333" s="3"/>
      <c r="T333" s="3"/>
      <c r="U333" s="3"/>
      <c r="V333" s="3"/>
      <c r="W333" s="3"/>
      <c r="X333" s="3"/>
      <c r="Y333" s="3"/>
      <c r="Z333" s="3"/>
      <c r="AA333" s="3"/>
      <c r="AB333" s="3"/>
      <c r="AC333" s="3"/>
      <c r="AD333" s="3"/>
      <c r="AE333" s="3"/>
      <c r="AF333" s="3"/>
      <c r="AG333" s="3"/>
      <c r="AH333" s="3"/>
      <c r="AI333" s="3"/>
      <c r="AJ333" s="3"/>
      <c r="AK333" s="3"/>
    </row>
    <row r="334" spans="1:37" s="7" customFormat="1" ht="12.75" x14ac:dyDescent="0.2">
      <c r="A334" s="29"/>
      <c r="B334" s="59">
        <v>62</v>
      </c>
      <c r="C334" s="70"/>
      <c r="D334" s="70"/>
      <c r="E334" s="75"/>
      <c r="F334" s="62"/>
      <c r="G334" s="62"/>
      <c r="H334" s="264"/>
      <c r="I334" s="29"/>
      <c r="J334" s="63">
        <f t="shared" si="20"/>
        <v>0</v>
      </c>
      <c r="K334" s="262"/>
      <c r="L334" s="3"/>
      <c r="M334" s="3"/>
      <c r="N334" s="3"/>
      <c r="O334" s="3"/>
      <c r="P334" s="272">
        <f t="shared" si="19"/>
        <v>0</v>
      </c>
      <c r="Q334" s="15">
        <f t="shared" si="21"/>
        <v>0</v>
      </c>
      <c r="R334" s="3"/>
      <c r="S334" s="3"/>
      <c r="T334" s="3"/>
      <c r="U334" s="3"/>
      <c r="V334" s="3"/>
      <c r="W334" s="3"/>
      <c r="X334" s="3"/>
      <c r="Y334" s="3"/>
      <c r="Z334" s="3"/>
      <c r="AA334" s="3"/>
      <c r="AB334" s="3"/>
      <c r="AC334" s="3"/>
      <c r="AD334" s="3"/>
      <c r="AE334" s="3"/>
      <c r="AF334" s="3"/>
      <c r="AG334" s="3"/>
      <c r="AH334" s="3"/>
      <c r="AI334" s="3"/>
      <c r="AJ334" s="3"/>
      <c r="AK334" s="3"/>
    </row>
    <row r="335" spans="1:37" s="7" customFormat="1" ht="12.75" x14ac:dyDescent="0.2">
      <c r="A335" s="29"/>
      <c r="B335" s="59">
        <v>63</v>
      </c>
      <c r="C335" s="70"/>
      <c r="D335" s="70"/>
      <c r="E335" s="75"/>
      <c r="F335" s="62"/>
      <c r="G335" s="62"/>
      <c r="H335" s="264"/>
      <c r="I335" s="29"/>
      <c r="J335" s="63">
        <f t="shared" si="20"/>
        <v>0</v>
      </c>
      <c r="K335" s="262"/>
      <c r="L335" s="3"/>
      <c r="M335" s="3"/>
      <c r="N335" s="3"/>
      <c r="O335" s="3"/>
      <c r="P335" s="272">
        <f t="shared" si="19"/>
        <v>0</v>
      </c>
      <c r="Q335" s="15">
        <f t="shared" si="21"/>
        <v>0</v>
      </c>
      <c r="R335" s="3"/>
      <c r="S335" s="3"/>
      <c r="T335" s="3"/>
      <c r="U335" s="3"/>
      <c r="V335" s="3"/>
      <c r="W335" s="3"/>
      <c r="X335" s="3"/>
      <c r="Y335" s="3"/>
      <c r="Z335" s="3"/>
      <c r="AA335" s="3"/>
      <c r="AB335" s="3"/>
      <c r="AC335" s="3"/>
      <c r="AD335" s="3"/>
      <c r="AE335" s="3"/>
      <c r="AF335" s="3"/>
      <c r="AG335" s="3"/>
      <c r="AH335" s="3"/>
      <c r="AI335" s="3"/>
      <c r="AJ335" s="3"/>
      <c r="AK335" s="3"/>
    </row>
    <row r="336" spans="1:37" s="7" customFormat="1" ht="12.75" x14ac:dyDescent="0.2">
      <c r="A336" s="29"/>
      <c r="B336" s="59">
        <v>64</v>
      </c>
      <c r="C336" s="70"/>
      <c r="D336" s="70"/>
      <c r="E336" s="75"/>
      <c r="F336" s="62"/>
      <c r="G336" s="62"/>
      <c r="H336" s="264"/>
      <c r="I336" s="29"/>
      <c r="J336" s="63">
        <f t="shared" si="20"/>
        <v>0</v>
      </c>
      <c r="K336" s="262"/>
      <c r="L336" s="3"/>
      <c r="M336" s="3"/>
      <c r="N336" s="3"/>
      <c r="O336" s="3"/>
      <c r="P336" s="272">
        <f t="shared" si="19"/>
        <v>0</v>
      </c>
      <c r="Q336" s="15">
        <f t="shared" si="21"/>
        <v>0</v>
      </c>
      <c r="R336" s="3"/>
      <c r="S336" s="3"/>
      <c r="T336" s="3"/>
      <c r="U336" s="3"/>
      <c r="V336" s="3"/>
      <c r="W336" s="3"/>
      <c r="X336" s="3"/>
      <c r="Y336" s="3"/>
      <c r="Z336" s="3"/>
      <c r="AA336" s="3"/>
      <c r="AB336" s="3"/>
      <c r="AC336" s="3"/>
      <c r="AD336" s="3"/>
      <c r="AE336" s="3"/>
      <c r="AF336" s="3"/>
      <c r="AG336" s="3"/>
      <c r="AH336" s="3"/>
      <c r="AI336" s="3"/>
      <c r="AJ336" s="3"/>
      <c r="AK336" s="3"/>
    </row>
    <row r="337" spans="1:37" s="7" customFormat="1" ht="12.75" x14ac:dyDescent="0.2">
      <c r="A337" s="29"/>
      <c r="B337" s="59">
        <v>65</v>
      </c>
      <c r="C337" s="70"/>
      <c r="D337" s="70"/>
      <c r="E337" s="75"/>
      <c r="F337" s="62"/>
      <c r="G337" s="62"/>
      <c r="H337" s="264"/>
      <c r="I337" s="29"/>
      <c r="J337" s="63">
        <f t="shared" si="20"/>
        <v>0</v>
      </c>
      <c r="K337" s="262"/>
      <c r="L337" s="3"/>
      <c r="M337" s="3"/>
      <c r="N337" s="3"/>
      <c r="O337" s="3"/>
      <c r="P337" s="272">
        <f t="shared" ref="P337:P397" si="22">IF($C337=0,0,IF($D337=0,0,IF($E337=0,0,IF(AND(OR($G337="sar"),YEAR($F337)=$T$1),10,0)+IF(AND(OR($G337="non-sar"),YEAR($F337)=$T$1),25,0))))</f>
        <v>0</v>
      </c>
      <c r="Q337" s="15">
        <f t="shared" si="21"/>
        <v>0</v>
      </c>
      <c r="R337" s="3"/>
      <c r="S337" s="3"/>
      <c r="T337" s="3"/>
      <c r="U337" s="3"/>
      <c r="V337" s="3"/>
      <c r="W337" s="3"/>
      <c r="X337" s="3"/>
      <c r="Y337" s="3"/>
      <c r="Z337" s="3"/>
      <c r="AA337" s="3"/>
      <c r="AB337" s="3"/>
      <c r="AC337" s="3"/>
      <c r="AD337" s="3"/>
      <c r="AE337" s="3"/>
      <c r="AF337" s="3"/>
      <c r="AG337" s="3"/>
      <c r="AH337" s="3"/>
      <c r="AI337" s="3"/>
      <c r="AJ337" s="3"/>
      <c r="AK337" s="3"/>
    </row>
    <row r="338" spans="1:37" s="7" customFormat="1" ht="12.75" x14ac:dyDescent="0.2">
      <c r="A338" s="29"/>
      <c r="B338" s="59">
        <v>66</v>
      </c>
      <c r="C338" s="70"/>
      <c r="D338" s="70"/>
      <c r="E338" s="75"/>
      <c r="F338" s="62"/>
      <c r="G338" s="62"/>
      <c r="H338" s="264"/>
      <c r="I338" s="29"/>
      <c r="J338" s="63">
        <f t="shared" ref="J338:J397" si="23">P338+Q338</f>
        <v>0</v>
      </c>
      <c r="K338" s="262"/>
      <c r="L338" s="3"/>
      <c r="M338" s="3"/>
      <c r="N338" s="3"/>
      <c r="O338" s="3"/>
      <c r="P338" s="272">
        <f t="shared" si="22"/>
        <v>0</v>
      </c>
      <c r="Q338" s="15">
        <f t="shared" ref="Q338:Q397" si="24">IF(P338=0,0,IF(H338="Yes",5,0))</f>
        <v>0</v>
      </c>
      <c r="R338" s="3"/>
      <c r="S338" s="3"/>
      <c r="T338" s="3"/>
      <c r="U338" s="3"/>
      <c r="V338" s="3"/>
      <c r="W338" s="3"/>
      <c r="X338" s="3"/>
      <c r="Y338" s="3"/>
      <c r="Z338" s="3"/>
      <c r="AA338" s="3"/>
      <c r="AB338" s="3"/>
      <c r="AC338" s="3"/>
      <c r="AD338" s="3"/>
      <c r="AE338" s="3"/>
      <c r="AF338" s="3"/>
      <c r="AG338" s="3"/>
      <c r="AH338" s="3"/>
      <c r="AI338" s="3"/>
      <c r="AJ338" s="3"/>
      <c r="AK338" s="3"/>
    </row>
    <row r="339" spans="1:37" s="7" customFormat="1" ht="12.75" x14ac:dyDescent="0.2">
      <c r="A339" s="29"/>
      <c r="B339" s="59">
        <v>67</v>
      </c>
      <c r="C339" s="70"/>
      <c r="D339" s="70"/>
      <c r="E339" s="75"/>
      <c r="F339" s="62"/>
      <c r="G339" s="62"/>
      <c r="H339" s="264"/>
      <c r="I339" s="29"/>
      <c r="J339" s="63">
        <f t="shared" si="23"/>
        <v>0</v>
      </c>
      <c r="K339" s="262"/>
      <c r="L339" s="3"/>
      <c r="M339" s="3"/>
      <c r="N339" s="3"/>
      <c r="O339" s="3"/>
      <c r="P339" s="272">
        <f t="shared" si="22"/>
        <v>0</v>
      </c>
      <c r="Q339" s="15">
        <f t="shared" si="24"/>
        <v>0</v>
      </c>
      <c r="R339" s="3"/>
      <c r="S339" s="3"/>
      <c r="T339" s="3"/>
      <c r="U339" s="3"/>
      <c r="V339" s="3"/>
      <c r="W339" s="3"/>
      <c r="X339" s="3"/>
      <c r="Y339" s="3"/>
      <c r="Z339" s="3"/>
      <c r="AA339" s="3"/>
      <c r="AB339" s="3"/>
      <c r="AC339" s="3"/>
      <c r="AD339" s="3"/>
      <c r="AE339" s="3"/>
      <c r="AF339" s="3"/>
      <c r="AG339" s="3"/>
      <c r="AH339" s="3"/>
      <c r="AI339" s="3"/>
      <c r="AJ339" s="3"/>
      <c r="AK339" s="3"/>
    </row>
    <row r="340" spans="1:37" s="7" customFormat="1" ht="12.75" x14ac:dyDescent="0.2">
      <c r="A340" s="29"/>
      <c r="B340" s="59">
        <v>68</v>
      </c>
      <c r="C340" s="70"/>
      <c r="D340" s="70"/>
      <c r="E340" s="75"/>
      <c r="F340" s="62"/>
      <c r="G340" s="62"/>
      <c r="H340" s="264"/>
      <c r="I340" s="29"/>
      <c r="J340" s="63">
        <f t="shared" si="23"/>
        <v>0</v>
      </c>
      <c r="K340" s="262"/>
      <c r="L340" s="3"/>
      <c r="M340" s="3"/>
      <c r="N340" s="3"/>
      <c r="O340" s="3"/>
      <c r="P340" s="272">
        <f t="shared" si="22"/>
        <v>0</v>
      </c>
      <c r="Q340" s="15">
        <f t="shared" si="24"/>
        <v>0</v>
      </c>
      <c r="R340" s="3"/>
      <c r="S340" s="3"/>
      <c r="T340" s="3"/>
      <c r="U340" s="3"/>
      <c r="V340" s="3"/>
      <c r="W340" s="3"/>
      <c r="X340" s="3"/>
      <c r="Y340" s="3"/>
      <c r="Z340" s="3"/>
      <c r="AA340" s="3"/>
      <c r="AB340" s="3"/>
      <c r="AC340" s="3"/>
      <c r="AD340" s="3"/>
      <c r="AE340" s="3"/>
      <c r="AF340" s="3"/>
      <c r="AG340" s="3"/>
      <c r="AH340" s="3"/>
      <c r="AI340" s="3"/>
      <c r="AJ340" s="3"/>
      <c r="AK340" s="3"/>
    </row>
    <row r="341" spans="1:37" s="7" customFormat="1" ht="12.75" x14ac:dyDescent="0.2">
      <c r="A341" s="29"/>
      <c r="B341" s="59">
        <v>69</v>
      </c>
      <c r="C341" s="70"/>
      <c r="D341" s="70"/>
      <c r="E341" s="75"/>
      <c r="F341" s="62"/>
      <c r="G341" s="62"/>
      <c r="H341" s="264"/>
      <c r="I341" s="29"/>
      <c r="J341" s="63">
        <f t="shared" si="23"/>
        <v>0</v>
      </c>
      <c r="K341" s="262"/>
      <c r="L341" s="3"/>
      <c r="M341" s="3"/>
      <c r="N341" s="3"/>
      <c r="O341" s="3"/>
      <c r="P341" s="272">
        <f t="shared" si="22"/>
        <v>0</v>
      </c>
      <c r="Q341" s="15">
        <f t="shared" si="24"/>
        <v>0</v>
      </c>
      <c r="R341" s="3"/>
      <c r="S341" s="3"/>
      <c r="T341" s="3"/>
      <c r="U341" s="3"/>
      <c r="V341" s="3"/>
      <c r="W341" s="3"/>
      <c r="X341" s="3"/>
      <c r="Y341" s="3"/>
      <c r="Z341" s="3"/>
      <c r="AA341" s="3"/>
      <c r="AB341" s="3"/>
      <c r="AC341" s="3"/>
      <c r="AD341" s="3"/>
      <c r="AE341" s="3"/>
      <c r="AF341" s="3"/>
      <c r="AG341" s="3"/>
      <c r="AH341" s="3"/>
      <c r="AI341" s="3"/>
      <c r="AJ341" s="3"/>
      <c r="AK341" s="3"/>
    </row>
    <row r="342" spans="1:37" s="7" customFormat="1" ht="12.75" x14ac:dyDescent="0.2">
      <c r="A342" s="29"/>
      <c r="B342" s="59">
        <v>70</v>
      </c>
      <c r="C342" s="70"/>
      <c r="D342" s="70"/>
      <c r="E342" s="75"/>
      <c r="F342" s="62"/>
      <c r="G342" s="62"/>
      <c r="H342" s="264"/>
      <c r="I342" s="29"/>
      <c r="J342" s="63">
        <f t="shared" si="23"/>
        <v>0</v>
      </c>
      <c r="K342" s="262"/>
      <c r="L342" s="3"/>
      <c r="M342" s="3"/>
      <c r="N342" s="3"/>
      <c r="O342" s="3"/>
      <c r="P342" s="272">
        <f t="shared" si="22"/>
        <v>0</v>
      </c>
      <c r="Q342" s="15">
        <f t="shared" si="24"/>
        <v>0</v>
      </c>
      <c r="R342" s="3"/>
      <c r="S342" s="3"/>
      <c r="T342" s="3"/>
      <c r="U342" s="3"/>
      <c r="V342" s="3"/>
      <c r="W342" s="3"/>
      <c r="X342" s="3"/>
      <c r="Y342" s="3"/>
      <c r="Z342" s="3"/>
      <c r="AA342" s="3"/>
      <c r="AB342" s="3"/>
      <c r="AC342" s="3"/>
      <c r="AD342" s="3"/>
      <c r="AE342" s="3"/>
      <c r="AF342" s="3"/>
      <c r="AG342" s="3"/>
      <c r="AH342" s="3"/>
      <c r="AI342" s="3"/>
      <c r="AJ342" s="3"/>
      <c r="AK342" s="3"/>
    </row>
    <row r="343" spans="1:37" s="7" customFormat="1" ht="12.75" x14ac:dyDescent="0.2">
      <c r="A343" s="29"/>
      <c r="B343" s="59">
        <v>71</v>
      </c>
      <c r="C343" s="70"/>
      <c r="D343" s="70"/>
      <c r="E343" s="75"/>
      <c r="F343" s="62"/>
      <c r="G343" s="62"/>
      <c r="H343" s="264"/>
      <c r="I343" s="29"/>
      <c r="J343" s="63">
        <f t="shared" si="23"/>
        <v>0</v>
      </c>
      <c r="K343" s="262"/>
      <c r="L343" s="3"/>
      <c r="M343" s="3"/>
      <c r="N343" s="3"/>
      <c r="O343" s="3"/>
      <c r="P343" s="272">
        <f t="shared" si="22"/>
        <v>0</v>
      </c>
      <c r="Q343" s="15">
        <f t="shared" si="24"/>
        <v>0</v>
      </c>
      <c r="R343" s="3"/>
      <c r="S343" s="3"/>
      <c r="T343" s="3"/>
      <c r="U343" s="3"/>
      <c r="V343" s="3"/>
      <c r="W343" s="3"/>
      <c r="X343" s="3"/>
      <c r="Y343" s="3"/>
      <c r="Z343" s="3"/>
      <c r="AA343" s="3"/>
      <c r="AB343" s="3"/>
      <c r="AC343" s="3"/>
      <c r="AD343" s="3"/>
      <c r="AE343" s="3"/>
      <c r="AF343" s="3"/>
      <c r="AG343" s="3"/>
      <c r="AH343" s="3"/>
      <c r="AI343" s="3"/>
      <c r="AJ343" s="3"/>
      <c r="AK343" s="3"/>
    </row>
    <row r="344" spans="1:37" s="7" customFormat="1" ht="12.75" x14ac:dyDescent="0.2">
      <c r="A344" s="29"/>
      <c r="B344" s="59">
        <v>72</v>
      </c>
      <c r="C344" s="70"/>
      <c r="D344" s="70"/>
      <c r="E344" s="75"/>
      <c r="F344" s="62"/>
      <c r="G344" s="62"/>
      <c r="H344" s="264"/>
      <c r="I344" s="29"/>
      <c r="J344" s="63">
        <f t="shared" si="23"/>
        <v>0</v>
      </c>
      <c r="K344" s="262"/>
      <c r="L344" s="3"/>
      <c r="M344" s="3"/>
      <c r="N344" s="3"/>
      <c r="O344" s="3"/>
      <c r="P344" s="272">
        <f t="shared" si="22"/>
        <v>0</v>
      </c>
      <c r="Q344" s="15">
        <f t="shared" si="24"/>
        <v>0</v>
      </c>
      <c r="R344" s="3"/>
      <c r="S344" s="3"/>
      <c r="T344" s="3"/>
      <c r="U344" s="3"/>
      <c r="V344" s="3"/>
      <c r="W344" s="3"/>
      <c r="X344" s="3"/>
      <c r="Y344" s="3"/>
      <c r="Z344" s="3"/>
      <c r="AA344" s="3"/>
      <c r="AB344" s="3"/>
      <c r="AC344" s="3"/>
      <c r="AD344" s="3"/>
      <c r="AE344" s="3"/>
      <c r="AF344" s="3"/>
      <c r="AG344" s="3"/>
      <c r="AH344" s="3"/>
      <c r="AI344" s="3"/>
      <c r="AJ344" s="3"/>
      <c r="AK344" s="3"/>
    </row>
    <row r="345" spans="1:37" s="7" customFormat="1" ht="12.75" x14ac:dyDescent="0.2">
      <c r="A345" s="29"/>
      <c r="B345" s="59">
        <v>73</v>
      </c>
      <c r="C345" s="70"/>
      <c r="D345" s="70"/>
      <c r="E345" s="75"/>
      <c r="F345" s="62"/>
      <c r="G345" s="62"/>
      <c r="H345" s="264"/>
      <c r="I345" s="29"/>
      <c r="J345" s="63">
        <f t="shared" si="23"/>
        <v>0</v>
      </c>
      <c r="K345" s="262"/>
      <c r="L345" s="3"/>
      <c r="M345" s="3"/>
      <c r="N345" s="3"/>
      <c r="O345" s="3"/>
      <c r="P345" s="272">
        <f t="shared" si="22"/>
        <v>0</v>
      </c>
      <c r="Q345" s="15">
        <f t="shared" si="24"/>
        <v>0</v>
      </c>
      <c r="R345" s="3"/>
      <c r="S345" s="3"/>
      <c r="T345" s="3"/>
      <c r="U345" s="3"/>
      <c r="V345" s="3"/>
      <c r="W345" s="3"/>
      <c r="X345" s="3"/>
      <c r="Y345" s="3"/>
      <c r="Z345" s="3"/>
      <c r="AA345" s="3"/>
      <c r="AB345" s="3"/>
      <c r="AC345" s="3"/>
      <c r="AD345" s="3"/>
      <c r="AE345" s="3"/>
      <c r="AF345" s="3"/>
      <c r="AG345" s="3"/>
      <c r="AH345" s="3"/>
      <c r="AI345" s="3"/>
      <c r="AJ345" s="3"/>
      <c r="AK345" s="3"/>
    </row>
    <row r="346" spans="1:37" s="7" customFormat="1" ht="12.75" x14ac:dyDescent="0.2">
      <c r="A346" s="29"/>
      <c r="B346" s="59">
        <v>74</v>
      </c>
      <c r="C346" s="70"/>
      <c r="D346" s="70"/>
      <c r="E346" s="75"/>
      <c r="F346" s="62"/>
      <c r="G346" s="62"/>
      <c r="H346" s="264"/>
      <c r="I346" s="29"/>
      <c r="J346" s="63">
        <f t="shared" si="23"/>
        <v>0</v>
      </c>
      <c r="K346" s="262"/>
      <c r="L346" s="3"/>
      <c r="M346" s="3"/>
      <c r="N346" s="3"/>
      <c r="O346" s="3"/>
      <c r="P346" s="272">
        <f t="shared" si="22"/>
        <v>0</v>
      </c>
      <c r="Q346" s="15">
        <f t="shared" si="24"/>
        <v>0</v>
      </c>
      <c r="R346" s="3"/>
      <c r="S346" s="3"/>
      <c r="T346" s="3"/>
      <c r="U346" s="3"/>
      <c r="V346" s="3"/>
      <c r="W346" s="3"/>
      <c r="X346" s="3"/>
      <c r="Y346" s="3"/>
      <c r="Z346" s="3"/>
      <c r="AA346" s="3"/>
      <c r="AB346" s="3"/>
      <c r="AC346" s="3"/>
      <c r="AD346" s="3"/>
      <c r="AE346" s="3"/>
      <c r="AF346" s="3"/>
      <c r="AG346" s="3"/>
      <c r="AH346" s="3"/>
      <c r="AI346" s="3"/>
      <c r="AJ346" s="3"/>
      <c r="AK346" s="3"/>
    </row>
    <row r="347" spans="1:37" s="7" customFormat="1" ht="12.75" x14ac:dyDescent="0.2">
      <c r="A347" s="242"/>
      <c r="B347" s="59">
        <v>75</v>
      </c>
      <c r="C347" s="245"/>
      <c r="D347" s="245"/>
      <c r="E347" s="75"/>
      <c r="F347" s="62"/>
      <c r="G347" s="62"/>
      <c r="H347" s="264"/>
      <c r="I347" s="242"/>
      <c r="J347" s="63">
        <f t="shared" si="23"/>
        <v>0</v>
      </c>
      <c r="K347" s="262"/>
      <c r="L347" s="3"/>
      <c r="M347" s="3"/>
      <c r="N347" s="3"/>
      <c r="O347" s="3"/>
      <c r="P347" s="272">
        <f t="shared" si="22"/>
        <v>0</v>
      </c>
      <c r="Q347" s="15">
        <f t="shared" si="24"/>
        <v>0</v>
      </c>
      <c r="R347" s="3"/>
      <c r="S347" s="3"/>
      <c r="T347" s="3"/>
      <c r="U347" s="3"/>
      <c r="V347" s="3"/>
      <c r="W347" s="3"/>
      <c r="X347" s="3"/>
      <c r="Y347" s="3"/>
      <c r="Z347" s="3"/>
      <c r="AA347" s="3"/>
      <c r="AB347" s="3"/>
      <c r="AC347" s="3"/>
      <c r="AD347" s="3"/>
      <c r="AE347" s="3"/>
      <c r="AF347" s="3"/>
      <c r="AG347" s="3"/>
      <c r="AH347" s="3"/>
      <c r="AI347" s="3"/>
      <c r="AJ347" s="3"/>
      <c r="AK347" s="3"/>
    </row>
    <row r="348" spans="1:37" s="7" customFormat="1" ht="12.75" x14ac:dyDescent="0.2">
      <c r="A348" s="242"/>
      <c r="B348" s="59">
        <v>76</v>
      </c>
      <c r="C348" s="245"/>
      <c r="D348" s="245"/>
      <c r="E348" s="75"/>
      <c r="F348" s="62"/>
      <c r="G348" s="62"/>
      <c r="H348" s="264"/>
      <c r="I348" s="242"/>
      <c r="J348" s="63">
        <f t="shared" si="23"/>
        <v>0</v>
      </c>
      <c r="K348" s="262"/>
      <c r="L348" s="3"/>
      <c r="M348" s="3"/>
      <c r="N348" s="3"/>
      <c r="O348" s="3"/>
      <c r="P348" s="272">
        <f t="shared" si="22"/>
        <v>0</v>
      </c>
      <c r="Q348" s="15">
        <f t="shared" si="24"/>
        <v>0</v>
      </c>
      <c r="R348" s="3"/>
      <c r="S348" s="3"/>
      <c r="T348" s="3"/>
      <c r="U348" s="3"/>
      <c r="V348" s="3"/>
      <c r="W348" s="3"/>
      <c r="X348" s="3"/>
      <c r="Y348" s="3"/>
      <c r="Z348" s="3"/>
      <c r="AA348" s="3"/>
      <c r="AB348" s="3"/>
      <c r="AC348" s="3"/>
      <c r="AD348" s="3"/>
      <c r="AE348" s="3"/>
      <c r="AF348" s="3"/>
      <c r="AG348" s="3"/>
      <c r="AH348" s="3"/>
      <c r="AI348" s="3"/>
      <c r="AJ348" s="3"/>
      <c r="AK348" s="3"/>
    </row>
    <row r="349" spans="1:37" s="7" customFormat="1" ht="12.75" x14ac:dyDescent="0.2">
      <c r="A349" s="242"/>
      <c r="B349" s="59">
        <v>77</v>
      </c>
      <c r="C349" s="245"/>
      <c r="D349" s="245"/>
      <c r="E349" s="75"/>
      <c r="F349" s="62"/>
      <c r="G349" s="62"/>
      <c r="H349" s="264"/>
      <c r="I349" s="242"/>
      <c r="J349" s="63">
        <f t="shared" si="23"/>
        <v>0</v>
      </c>
      <c r="K349" s="262"/>
      <c r="L349" s="3"/>
      <c r="M349" s="3"/>
      <c r="N349" s="3"/>
      <c r="O349" s="3"/>
      <c r="P349" s="272">
        <f t="shared" si="22"/>
        <v>0</v>
      </c>
      <c r="Q349" s="15">
        <f t="shared" si="24"/>
        <v>0</v>
      </c>
      <c r="R349" s="3"/>
      <c r="S349" s="3"/>
      <c r="T349" s="3"/>
      <c r="U349" s="3"/>
      <c r="V349" s="3"/>
      <c r="W349" s="3"/>
      <c r="X349" s="3"/>
      <c r="Y349" s="3"/>
      <c r="Z349" s="3"/>
      <c r="AA349" s="3"/>
      <c r="AB349" s="3"/>
      <c r="AC349" s="3"/>
      <c r="AD349" s="3"/>
      <c r="AE349" s="3"/>
      <c r="AF349" s="3"/>
      <c r="AG349" s="3"/>
      <c r="AH349" s="3"/>
      <c r="AI349" s="3"/>
      <c r="AJ349" s="3"/>
      <c r="AK349" s="3"/>
    </row>
    <row r="350" spans="1:37" s="7" customFormat="1" ht="12.75" x14ac:dyDescent="0.2">
      <c r="A350" s="242"/>
      <c r="B350" s="59">
        <v>78</v>
      </c>
      <c r="C350" s="245"/>
      <c r="D350" s="245"/>
      <c r="E350" s="75"/>
      <c r="F350" s="62"/>
      <c r="G350" s="62"/>
      <c r="H350" s="264"/>
      <c r="I350" s="242"/>
      <c r="J350" s="63">
        <f t="shared" si="23"/>
        <v>0</v>
      </c>
      <c r="K350" s="262"/>
      <c r="L350" s="3"/>
      <c r="M350" s="3"/>
      <c r="N350" s="3"/>
      <c r="O350" s="3"/>
      <c r="P350" s="272">
        <f t="shared" si="22"/>
        <v>0</v>
      </c>
      <c r="Q350" s="15">
        <f t="shared" si="24"/>
        <v>0</v>
      </c>
      <c r="R350" s="3"/>
      <c r="S350" s="3"/>
      <c r="T350" s="3"/>
      <c r="U350" s="3"/>
      <c r="V350" s="3"/>
      <c r="W350" s="3"/>
      <c r="X350" s="3"/>
      <c r="Y350" s="3"/>
      <c r="Z350" s="3"/>
      <c r="AA350" s="3"/>
      <c r="AB350" s="3"/>
      <c r="AC350" s="3"/>
      <c r="AD350" s="3"/>
      <c r="AE350" s="3"/>
      <c r="AF350" s="3"/>
      <c r="AG350" s="3"/>
      <c r="AH350" s="3"/>
      <c r="AI350" s="3"/>
      <c r="AJ350" s="3"/>
      <c r="AK350" s="3"/>
    </row>
    <row r="351" spans="1:37" s="7" customFormat="1" ht="12.75" x14ac:dyDescent="0.2">
      <c r="A351" s="242"/>
      <c r="B351" s="59">
        <v>79</v>
      </c>
      <c r="C351" s="245"/>
      <c r="D351" s="245"/>
      <c r="E351" s="75"/>
      <c r="F351" s="62"/>
      <c r="G351" s="62"/>
      <c r="H351" s="264"/>
      <c r="I351" s="242"/>
      <c r="J351" s="63">
        <f t="shared" si="23"/>
        <v>0</v>
      </c>
      <c r="K351" s="262"/>
      <c r="L351" s="3"/>
      <c r="M351" s="3"/>
      <c r="N351" s="3"/>
      <c r="O351" s="3"/>
      <c r="P351" s="272">
        <f t="shared" si="22"/>
        <v>0</v>
      </c>
      <c r="Q351" s="15">
        <f t="shared" si="24"/>
        <v>0</v>
      </c>
      <c r="R351" s="3"/>
      <c r="S351" s="3"/>
      <c r="T351" s="3"/>
      <c r="U351" s="3"/>
      <c r="V351" s="3"/>
      <c r="W351" s="3"/>
      <c r="X351" s="3"/>
      <c r="Y351" s="3"/>
      <c r="Z351" s="3"/>
      <c r="AA351" s="3"/>
      <c r="AB351" s="3"/>
      <c r="AC351" s="3"/>
      <c r="AD351" s="3"/>
      <c r="AE351" s="3"/>
      <c r="AF351" s="3"/>
      <c r="AG351" s="3"/>
      <c r="AH351" s="3"/>
      <c r="AI351" s="3"/>
      <c r="AJ351" s="3"/>
      <c r="AK351" s="3"/>
    </row>
    <row r="352" spans="1:37" s="7" customFormat="1" ht="12.75" x14ac:dyDescent="0.2">
      <c r="A352" s="242"/>
      <c r="B352" s="59">
        <v>80</v>
      </c>
      <c r="C352" s="245"/>
      <c r="D352" s="245"/>
      <c r="E352" s="75"/>
      <c r="F352" s="62"/>
      <c r="G352" s="62"/>
      <c r="H352" s="264"/>
      <c r="I352" s="242"/>
      <c r="J352" s="63">
        <f t="shared" si="23"/>
        <v>0</v>
      </c>
      <c r="K352" s="262"/>
      <c r="L352" s="3"/>
      <c r="M352" s="3"/>
      <c r="N352" s="3"/>
      <c r="O352" s="3"/>
      <c r="P352" s="272">
        <f t="shared" si="22"/>
        <v>0</v>
      </c>
      <c r="Q352" s="15">
        <f t="shared" si="24"/>
        <v>0</v>
      </c>
      <c r="R352" s="3"/>
      <c r="S352" s="3"/>
      <c r="T352" s="3"/>
      <c r="U352" s="3"/>
      <c r="V352" s="3"/>
      <c r="W352" s="3"/>
      <c r="X352" s="3"/>
      <c r="Y352" s="3"/>
      <c r="Z352" s="3"/>
      <c r="AA352" s="3"/>
      <c r="AB352" s="3"/>
      <c r="AC352" s="3"/>
      <c r="AD352" s="3"/>
      <c r="AE352" s="3"/>
      <c r="AF352" s="3"/>
      <c r="AG352" s="3"/>
      <c r="AH352" s="3"/>
      <c r="AI352" s="3"/>
      <c r="AJ352" s="3"/>
      <c r="AK352" s="3"/>
    </row>
    <row r="353" spans="1:37" s="7" customFormat="1" ht="12.75" x14ac:dyDescent="0.2">
      <c r="A353" s="242"/>
      <c r="B353" s="59">
        <v>81</v>
      </c>
      <c r="C353" s="245"/>
      <c r="D353" s="245"/>
      <c r="E353" s="75"/>
      <c r="F353" s="62"/>
      <c r="G353" s="62"/>
      <c r="H353" s="264"/>
      <c r="I353" s="242"/>
      <c r="J353" s="63">
        <f t="shared" si="23"/>
        <v>0</v>
      </c>
      <c r="K353" s="262"/>
      <c r="L353" s="3"/>
      <c r="M353" s="3"/>
      <c r="N353" s="3"/>
      <c r="O353" s="3"/>
      <c r="P353" s="272">
        <f t="shared" si="22"/>
        <v>0</v>
      </c>
      <c r="Q353" s="15">
        <f t="shared" si="24"/>
        <v>0</v>
      </c>
      <c r="R353" s="3"/>
      <c r="S353" s="3"/>
      <c r="T353" s="3"/>
      <c r="U353" s="3"/>
      <c r="V353" s="3"/>
      <c r="W353" s="3"/>
      <c r="X353" s="3"/>
      <c r="Y353" s="3"/>
      <c r="Z353" s="3"/>
      <c r="AA353" s="3"/>
      <c r="AB353" s="3"/>
      <c r="AC353" s="3"/>
      <c r="AD353" s="3"/>
      <c r="AE353" s="3"/>
      <c r="AF353" s="3"/>
      <c r="AG353" s="3"/>
      <c r="AH353" s="3"/>
      <c r="AI353" s="3"/>
      <c r="AJ353" s="3"/>
      <c r="AK353" s="3"/>
    </row>
    <row r="354" spans="1:37" s="7" customFormat="1" ht="12.75" x14ac:dyDescent="0.2">
      <c r="A354" s="242"/>
      <c r="B354" s="59">
        <v>82</v>
      </c>
      <c r="C354" s="245"/>
      <c r="D354" s="245"/>
      <c r="E354" s="75"/>
      <c r="F354" s="62"/>
      <c r="G354" s="62"/>
      <c r="H354" s="264"/>
      <c r="I354" s="242"/>
      <c r="J354" s="63">
        <f t="shared" si="23"/>
        <v>0</v>
      </c>
      <c r="K354" s="262"/>
      <c r="L354" s="3"/>
      <c r="M354" s="3"/>
      <c r="N354" s="3"/>
      <c r="O354" s="3"/>
      <c r="P354" s="272">
        <f t="shared" si="22"/>
        <v>0</v>
      </c>
      <c r="Q354" s="15">
        <f t="shared" si="24"/>
        <v>0</v>
      </c>
      <c r="R354" s="3"/>
      <c r="S354" s="3"/>
      <c r="T354" s="3"/>
      <c r="U354" s="3"/>
      <c r="V354" s="3"/>
      <c r="W354" s="3"/>
      <c r="X354" s="3"/>
      <c r="Y354" s="3"/>
      <c r="Z354" s="3"/>
      <c r="AA354" s="3"/>
      <c r="AB354" s="3"/>
      <c r="AC354" s="3"/>
      <c r="AD354" s="3"/>
      <c r="AE354" s="3"/>
      <c r="AF354" s="3"/>
      <c r="AG354" s="3"/>
      <c r="AH354" s="3"/>
      <c r="AI354" s="3"/>
      <c r="AJ354" s="3"/>
      <c r="AK354" s="3"/>
    </row>
    <row r="355" spans="1:37" s="7" customFormat="1" ht="12.75" x14ac:dyDescent="0.2">
      <c r="A355" s="242"/>
      <c r="B355" s="59">
        <v>83</v>
      </c>
      <c r="C355" s="245"/>
      <c r="D355" s="245"/>
      <c r="E355" s="75"/>
      <c r="F355" s="62"/>
      <c r="G355" s="62"/>
      <c r="H355" s="264"/>
      <c r="I355" s="242"/>
      <c r="J355" s="63">
        <f t="shared" si="23"/>
        <v>0</v>
      </c>
      <c r="K355" s="262"/>
      <c r="L355" s="3"/>
      <c r="M355" s="3"/>
      <c r="N355" s="3"/>
      <c r="O355" s="3"/>
      <c r="P355" s="272">
        <f t="shared" si="22"/>
        <v>0</v>
      </c>
      <c r="Q355" s="15">
        <f t="shared" si="24"/>
        <v>0</v>
      </c>
      <c r="R355" s="3"/>
      <c r="S355" s="3"/>
      <c r="T355" s="3"/>
      <c r="U355" s="3"/>
      <c r="V355" s="3"/>
      <c r="W355" s="3"/>
      <c r="X355" s="3"/>
      <c r="Y355" s="3"/>
      <c r="Z355" s="3"/>
      <c r="AA355" s="3"/>
      <c r="AB355" s="3"/>
      <c r="AC355" s="3"/>
      <c r="AD355" s="3"/>
      <c r="AE355" s="3"/>
      <c r="AF355" s="3"/>
      <c r="AG355" s="3"/>
      <c r="AH355" s="3"/>
      <c r="AI355" s="3"/>
      <c r="AJ355" s="3"/>
      <c r="AK355" s="3"/>
    </row>
    <row r="356" spans="1:37" s="7" customFormat="1" ht="12.75" x14ac:dyDescent="0.2">
      <c r="A356" s="242"/>
      <c r="B356" s="59">
        <v>84</v>
      </c>
      <c r="C356" s="245"/>
      <c r="D356" s="245"/>
      <c r="E356" s="75"/>
      <c r="F356" s="62"/>
      <c r="G356" s="62"/>
      <c r="H356" s="264"/>
      <c r="I356" s="242"/>
      <c r="J356" s="63">
        <f t="shared" si="23"/>
        <v>0</v>
      </c>
      <c r="K356" s="262"/>
      <c r="L356" s="3"/>
      <c r="M356" s="3"/>
      <c r="N356" s="3"/>
      <c r="O356" s="3"/>
      <c r="P356" s="272">
        <f t="shared" si="22"/>
        <v>0</v>
      </c>
      <c r="Q356" s="15">
        <f t="shared" si="24"/>
        <v>0</v>
      </c>
      <c r="R356" s="3"/>
      <c r="S356" s="3"/>
      <c r="T356" s="3"/>
      <c r="U356" s="3"/>
      <c r="V356" s="3"/>
      <c r="W356" s="3"/>
      <c r="X356" s="3"/>
      <c r="Y356" s="3"/>
      <c r="Z356" s="3"/>
      <c r="AA356" s="3"/>
      <c r="AB356" s="3"/>
      <c r="AC356" s="3"/>
      <c r="AD356" s="3"/>
      <c r="AE356" s="3"/>
      <c r="AF356" s="3"/>
      <c r="AG356" s="3"/>
      <c r="AH356" s="3"/>
      <c r="AI356" s="3"/>
      <c r="AJ356" s="3"/>
      <c r="AK356" s="3"/>
    </row>
    <row r="357" spans="1:37" s="7" customFormat="1" ht="12.75" x14ac:dyDescent="0.2">
      <c r="A357" s="242"/>
      <c r="B357" s="59">
        <v>85</v>
      </c>
      <c r="C357" s="245"/>
      <c r="D357" s="245"/>
      <c r="E357" s="75"/>
      <c r="F357" s="62"/>
      <c r="G357" s="62"/>
      <c r="H357" s="264"/>
      <c r="I357" s="242"/>
      <c r="J357" s="63">
        <f t="shared" si="23"/>
        <v>0</v>
      </c>
      <c r="K357" s="262"/>
      <c r="L357" s="3"/>
      <c r="M357" s="3"/>
      <c r="N357" s="3"/>
      <c r="O357" s="3"/>
      <c r="P357" s="272">
        <f t="shared" si="22"/>
        <v>0</v>
      </c>
      <c r="Q357" s="15">
        <f t="shared" si="24"/>
        <v>0</v>
      </c>
      <c r="R357" s="3"/>
      <c r="S357" s="3"/>
      <c r="T357" s="3"/>
      <c r="U357" s="3"/>
      <c r="V357" s="3"/>
      <c r="W357" s="3"/>
      <c r="X357" s="3"/>
      <c r="Y357" s="3"/>
      <c r="Z357" s="3"/>
      <c r="AA357" s="3"/>
      <c r="AB357" s="3"/>
      <c r="AC357" s="3"/>
      <c r="AD357" s="3"/>
      <c r="AE357" s="3"/>
      <c r="AF357" s="3"/>
      <c r="AG357" s="3"/>
      <c r="AH357" s="3"/>
      <c r="AI357" s="3"/>
      <c r="AJ357" s="3"/>
      <c r="AK357" s="3"/>
    </row>
    <row r="358" spans="1:37" s="7" customFormat="1" ht="12.75" x14ac:dyDescent="0.2">
      <c r="A358" s="242"/>
      <c r="B358" s="59">
        <v>86</v>
      </c>
      <c r="C358" s="245"/>
      <c r="D358" s="245"/>
      <c r="E358" s="75"/>
      <c r="F358" s="62"/>
      <c r="G358" s="62"/>
      <c r="H358" s="264"/>
      <c r="I358" s="242"/>
      <c r="J358" s="63">
        <f t="shared" si="23"/>
        <v>0</v>
      </c>
      <c r="K358" s="262"/>
      <c r="L358" s="3"/>
      <c r="M358" s="3"/>
      <c r="N358" s="3"/>
      <c r="O358" s="3"/>
      <c r="P358" s="272">
        <f t="shared" si="22"/>
        <v>0</v>
      </c>
      <c r="Q358" s="15">
        <f t="shared" si="24"/>
        <v>0</v>
      </c>
      <c r="R358" s="3"/>
      <c r="S358" s="3"/>
      <c r="T358" s="3"/>
      <c r="U358" s="3"/>
      <c r="V358" s="3"/>
      <c r="W358" s="3"/>
      <c r="X358" s="3"/>
      <c r="Y358" s="3"/>
      <c r="Z358" s="3"/>
      <c r="AA358" s="3"/>
      <c r="AB358" s="3"/>
      <c r="AC358" s="3"/>
      <c r="AD358" s="3"/>
      <c r="AE358" s="3"/>
      <c r="AF358" s="3"/>
      <c r="AG358" s="3"/>
      <c r="AH358" s="3"/>
      <c r="AI358" s="3"/>
      <c r="AJ358" s="3"/>
      <c r="AK358" s="3"/>
    </row>
    <row r="359" spans="1:37" s="7" customFormat="1" ht="12.75" x14ac:dyDescent="0.2">
      <c r="A359" s="242"/>
      <c r="B359" s="59">
        <v>87</v>
      </c>
      <c r="C359" s="245"/>
      <c r="D359" s="245"/>
      <c r="E359" s="75"/>
      <c r="F359" s="62"/>
      <c r="G359" s="62"/>
      <c r="H359" s="264"/>
      <c r="I359" s="242"/>
      <c r="J359" s="63">
        <f t="shared" si="23"/>
        <v>0</v>
      </c>
      <c r="K359" s="262"/>
      <c r="L359" s="3"/>
      <c r="M359" s="3"/>
      <c r="N359" s="3"/>
      <c r="O359" s="3"/>
      <c r="P359" s="272">
        <f t="shared" si="22"/>
        <v>0</v>
      </c>
      <c r="Q359" s="15">
        <f t="shared" si="24"/>
        <v>0</v>
      </c>
      <c r="R359" s="3"/>
      <c r="S359" s="3"/>
      <c r="T359" s="3"/>
      <c r="U359" s="3"/>
      <c r="V359" s="3"/>
      <c r="W359" s="3"/>
      <c r="X359" s="3"/>
      <c r="Y359" s="3"/>
      <c r="Z359" s="3"/>
      <c r="AA359" s="3"/>
      <c r="AB359" s="3"/>
      <c r="AC359" s="3"/>
      <c r="AD359" s="3"/>
      <c r="AE359" s="3"/>
      <c r="AF359" s="3"/>
      <c r="AG359" s="3"/>
      <c r="AH359" s="3"/>
      <c r="AI359" s="3"/>
      <c r="AJ359" s="3"/>
      <c r="AK359" s="3"/>
    </row>
    <row r="360" spans="1:37" s="7" customFormat="1" ht="12.75" x14ac:dyDescent="0.2">
      <c r="A360" s="242"/>
      <c r="B360" s="59">
        <v>88</v>
      </c>
      <c r="C360" s="245"/>
      <c r="D360" s="245"/>
      <c r="E360" s="75"/>
      <c r="F360" s="62"/>
      <c r="G360" s="62"/>
      <c r="H360" s="264"/>
      <c r="I360" s="242"/>
      <c r="J360" s="63">
        <f t="shared" si="23"/>
        <v>0</v>
      </c>
      <c r="K360" s="262"/>
      <c r="L360" s="3"/>
      <c r="M360" s="3"/>
      <c r="N360" s="3"/>
      <c r="O360" s="3"/>
      <c r="P360" s="272">
        <f t="shared" si="22"/>
        <v>0</v>
      </c>
      <c r="Q360" s="15">
        <f t="shared" si="24"/>
        <v>0</v>
      </c>
      <c r="R360" s="3"/>
      <c r="S360" s="3"/>
      <c r="T360" s="3"/>
      <c r="U360" s="3"/>
      <c r="V360" s="3"/>
      <c r="W360" s="3"/>
      <c r="X360" s="3"/>
      <c r="Y360" s="3"/>
      <c r="Z360" s="3"/>
      <c r="AA360" s="3"/>
      <c r="AB360" s="3"/>
      <c r="AC360" s="3"/>
      <c r="AD360" s="3"/>
      <c r="AE360" s="3"/>
      <c r="AF360" s="3"/>
      <c r="AG360" s="3"/>
      <c r="AH360" s="3"/>
      <c r="AI360" s="3"/>
      <c r="AJ360" s="3"/>
      <c r="AK360" s="3"/>
    </row>
    <row r="361" spans="1:37" s="7" customFormat="1" ht="12.75" x14ac:dyDescent="0.2">
      <c r="A361" s="242"/>
      <c r="B361" s="59">
        <v>89</v>
      </c>
      <c r="C361" s="245"/>
      <c r="D361" s="245"/>
      <c r="E361" s="75"/>
      <c r="F361" s="62"/>
      <c r="G361" s="62"/>
      <c r="H361" s="264"/>
      <c r="I361" s="242"/>
      <c r="J361" s="63">
        <f t="shared" si="23"/>
        <v>0</v>
      </c>
      <c r="K361" s="262"/>
      <c r="L361" s="3"/>
      <c r="M361" s="3"/>
      <c r="N361" s="3"/>
      <c r="O361" s="3"/>
      <c r="P361" s="272">
        <f t="shared" si="22"/>
        <v>0</v>
      </c>
      <c r="Q361" s="15">
        <f t="shared" si="24"/>
        <v>0</v>
      </c>
      <c r="R361" s="3"/>
      <c r="S361" s="3"/>
      <c r="T361" s="3"/>
      <c r="U361" s="3"/>
      <c r="V361" s="3"/>
      <c r="W361" s="3"/>
      <c r="X361" s="3"/>
      <c r="Y361" s="3"/>
      <c r="Z361" s="3"/>
      <c r="AA361" s="3"/>
      <c r="AB361" s="3"/>
      <c r="AC361" s="3"/>
      <c r="AD361" s="3"/>
      <c r="AE361" s="3"/>
      <c r="AF361" s="3"/>
      <c r="AG361" s="3"/>
      <c r="AH361" s="3"/>
      <c r="AI361" s="3"/>
      <c r="AJ361" s="3"/>
      <c r="AK361" s="3"/>
    </row>
    <row r="362" spans="1:37" s="7" customFormat="1" ht="12.75" x14ac:dyDescent="0.2">
      <c r="A362" s="242"/>
      <c r="B362" s="59">
        <v>90</v>
      </c>
      <c r="C362" s="245"/>
      <c r="D362" s="245"/>
      <c r="E362" s="75"/>
      <c r="F362" s="62"/>
      <c r="G362" s="62"/>
      <c r="H362" s="264"/>
      <c r="I362" s="242"/>
      <c r="J362" s="63">
        <f t="shared" si="23"/>
        <v>0</v>
      </c>
      <c r="K362" s="262"/>
      <c r="L362" s="3"/>
      <c r="M362" s="3"/>
      <c r="N362" s="3"/>
      <c r="O362" s="3"/>
      <c r="P362" s="272">
        <f t="shared" si="22"/>
        <v>0</v>
      </c>
      <c r="Q362" s="15">
        <f t="shared" si="24"/>
        <v>0</v>
      </c>
      <c r="R362" s="3"/>
      <c r="S362" s="3"/>
      <c r="T362" s="3"/>
      <c r="U362" s="3"/>
      <c r="V362" s="3"/>
      <c r="W362" s="3"/>
      <c r="X362" s="3"/>
      <c r="Y362" s="3"/>
      <c r="Z362" s="3"/>
      <c r="AA362" s="3"/>
      <c r="AB362" s="3"/>
      <c r="AC362" s="3"/>
      <c r="AD362" s="3"/>
      <c r="AE362" s="3"/>
      <c r="AF362" s="3"/>
      <c r="AG362" s="3"/>
      <c r="AH362" s="3"/>
      <c r="AI362" s="3"/>
      <c r="AJ362" s="3"/>
      <c r="AK362" s="3"/>
    </row>
    <row r="363" spans="1:37" s="7" customFormat="1" ht="12.75" x14ac:dyDescent="0.2">
      <c r="A363" s="242"/>
      <c r="B363" s="59">
        <v>91</v>
      </c>
      <c r="C363" s="245"/>
      <c r="D363" s="245"/>
      <c r="E363" s="75"/>
      <c r="F363" s="62"/>
      <c r="G363" s="62"/>
      <c r="H363" s="264"/>
      <c r="I363" s="242"/>
      <c r="J363" s="63">
        <f t="shared" si="23"/>
        <v>0</v>
      </c>
      <c r="K363" s="262"/>
      <c r="L363" s="3"/>
      <c r="M363" s="3"/>
      <c r="N363" s="3"/>
      <c r="O363" s="3"/>
      <c r="P363" s="272">
        <f t="shared" si="22"/>
        <v>0</v>
      </c>
      <c r="Q363" s="15">
        <f t="shared" si="24"/>
        <v>0</v>
      </c>
      <c r="R363" s="3"/>
      <c r="S363" s="3"/>
      <c r="T363" s="3"/>
      <c r="U363" s="3"/>
      <c r="V363" s="3"/>
      <c r="W363" s="3"/>
      <c r="X363" s="3"/>
      <c r="Y363" s="3"/>
      <c r="Z363" s="3"/>
      <c r="AA363" s="3"/>
      <c r="AB363" s="3"/>
      <c r="AC363" s="3"/>
      <c r="AD363" s="3"/>
      <c r="AE363" s="3"/>
      <c r="AF363" s="3"/>
      <c r="AG363" s="3"/>
      <c r="AH363" s="3"/>
      <c r="AI363" s="3"/>
      <c r="AJ363" s="3"/>
      <c r="AK363" s="3"/>
    </row>
    <row r="364" spans="1:37" s="7" customFormat="1" ht="12.75" x14ac:dyDescent="0.2">
      <c r="A364" s="242"/>
      <c r="B364" s="59">
        <v>92</v>
      </c>
      <c r="C364" s="245"/>
      <c r="D364" s="245"/>
      <c r="E364" s="75"/>
      <c r="F364" s="62"/>
      <c r="G364" s="62"/>
      <c r="H364" s="264"/>
      <c r="I364" s="242"/>
      <c r="J364" s="63">
        <f t="shared" si="23"/>
        <v>0</v>
      </c>
      <c r="K364" s="262"/>
      <c r="L364" s="3"/>
      <c r="M364" s="3"/>
      <c r="N364" s="3"/>
      <c r="O364" s="3"/>
      <c r="P364" s="272">
        <f t="shared" si="22"/>
        <v>0</v>
      </c>
      <c r="Q364" s="15">
        <f t="shared" si="24"/>
        <v>0</v>
      </c>
      <c r="R364" s="3"/>
      <c r="S364" s="3"/>
      <c r="T364" s="3"/>
      <c r="U364" s="3"/>
      <c r="V364" s="3"/>
      <c r="W364" s="3"/>
      <c r="X364" s="3"/>
      <c r="Y364" s="3"/>
      <c r="Z364" s="3"/>
      <c r="AA364" s="3"/>
      <c r="AB364" s="3"/>
      <c r="AC364" s="3"/>
      <c r="AD364" s="3"/>
      <c r="AE364" s="3"/>
      <c r="AF364" s="3"/>
      <c r="AG364" s="3"/>
      <c r="AH364" s="3"/>
      <c r="AI364" s="3"/>
      <c r="AJ364" s="3"/>
      <c r="AK364" s="3"/>
    </row>
    <row r="365" spans="1:37" s="7" customFormat="1" ht="12.75" x14ac:dyDescent="0.2">
      <c r="A365" s="242"/>
      <c r="B365" s="59">
        <v>93</v>
      </c>
      <c r="C365" s="245"/>
      <c r="D365" s="245"/>
      <c r="E365" s="75"/>
      <c r="F365" s="62"/>
      <c r="G365" s="62"/>
      <c r="H365" s="264"/>
      <c r="I365" s="242"/>
      <c r="J365" s="63">
        <f t="shared" si="23"/>
        <v>0</v>
      </c>
      <c r="K365" s="262"/>
      <c r="L365" s="3"/>
      <c r="M365" s="3"/>
      <c r="N365" s="3"/>
      <c r="O365" s="3"/>
      <c r="P365" s="272">
        <f t="shared" si="22"/>
        <v>0</v>
      </c>
      <c r="Q365" s="15">
        <f t="shared" si="24"/>
        <v>0</v>
      </c>
      <c r="R365" s="3"/>
      <c r="S365" s="3"/>
      <c r="T365" s="3"/>
      <c r="U365" s="3"/>
      <c r="V365" s="3"/>
      <c r="W365" s="3"/>
      <c r="X365" s="3"/>
      <c r="Y365" s="3"/>
      <c r="Z365" s="3"/>
      <c r="AA365" s="3"/>
      <c r="AB365" s="3"/>
      <c r="AC365" s="3"/>
      <c r="AD365" s="3"/>
      <c r="AE365" s="3"/>
      <c r="AF365" s="3"/>
      <c r="AG365" s="3"/>
      <c r="AH365" s="3"/>
      <c r="AI365" s="3"/>
      <c r="AJ365" s="3"/>
      <c r="AK365" s="3"/>
    </row>
    <row r="366" spans="1:37" s="7" customFormat="1" ht="12.75" x14ac:dyDescent="0.2">
      <c r="A366" s="242"/>
      <c r="B366" s="59">
        <v>94</v>
      </c>
      <c r="C366" s="245"/>
      <c r="D366" s="245"/>
      <c r="E366" s="75"/>
      <c r="F366" s="62"/>
      <c r="G366" s="62"/>
      <c r="H366" s="264"/>
      <c r="I366" s="242"/>
      <c r="J366" s="63">
        <f t="shared" si="23"/>
        <v>0</v>
      </c>
      <c r="K366" s="262"/>
      <c r="L366" s="3"/>
      <c r="M366" s="3"/>
      <c r="N366" s="3"/>
      <c r="O366" s="3"/>
      <c r="P366" s="272">
        <f t="shared" si="22"/>
        <v>0</v>
      </c>
      <c r="Q366" s="15">
        <f t="shared" si="24"/>
        <v>0</v>
      </c>
      <c r="R366" s="3"/>
      <c r="S366" s="3"/>
      <c r="T366" s="3"/>
      <c r="U366" s="3"/>
      <c r="V366" s="3"/>
      <c r="W366" s="3"/>
      <c r="X366" s="3"/>
      <c r="Y366" s="3"/>
      <c r="Z366" s="3"/>
      <c r="AA366" s="3"/>
      <c r="AB366" s="3"/>
      <c r="AC366" s="3"/>
      <c r="AD366" s="3"/>
      <c r="AE366" s="3"/>
      <c r="AF366" s="3"/>
      <c r="AG366" s="3"/>
      <c r="AH366" s="3"/>
      <c r="AI366" s="3"/>
      <c r="AJ366" s="3"/>
      <c r="AK366" s="3"/>
    </row>
    <row r="367" spans="1:37" s="7" customFormat="1" ht="12.75" x14ac:dyDescent="0.2">
      <c r="A367" s="242"/>
      <c r="B367" s="59">
        <v>95</v>
      </c>
      <c r="C367" s="245"/>
      <c r="D367" s="245"/>
      <c r="E367" s="75"/>
      <c r="F367" s="62"/>
      <c r="G367" s="62"/>
      <c r="H367" s="264"/>
      <c r="I367" s="242"/>
      <c r="J367" s="63">
        <f t="shared" si="23"/>
        <v>0</v>
      </c>
      <c r="K367" s="262"/>
      <c r="L367" s="3"/>
      <c r="M367" s="3"/>
      <c r="N367" s="3"/>
      <c r="O367" s="3"/>
      <c r="P367" s="272">
        <f t="shared" si="22"/>
        <v>0</v>
      </c>
      <c r="Q367" s="15">
        <f t="shared" si="24"/>
        <v>0</v>
      </c>
      <c r="R367" s="3"/>
      <c r="S367" s="3"/>
      <c r="T367" s="3"/>
      <c r="U367" s="3"/>
      <c r="V367" s="3"/>
      <c r="W367" s="3"/>
      <c r="X367" s="3"/>
      <c r="Y367" s="3"/>
      <c r="Z367" s="3"/>
      <c r="AA367" s="3"/>
      <c r="AB367" s="3"/>
      <c r="AC367" s="3"/>
      <c r="AD367" s="3"/>
      <c r="AE367" s="3"/>
      <c r="AF367" s="3"/>
      <c r="AG367" s="3"/>
      <c r="AH367" s="3"/>
      <c r="AI367" s="3"/>
      <c r="AJ367" s="3"/>
      <c r="AK367" s="3"/>
    </row>
    <row r="368" spans="1:37" s="7" customFormat="1" ht="12.75" x14ac:dyDescent="0.2">
      <c r="A368" s="242"/>
      <c r="B368" s="59">
        <v>96</v>
      </c>
      <c r="C368" s="245"/>
      <c r="D368" s="245"/>
      <c r="E368" s="75"/>
      <c r="F368" s="62"/>
      <c r="G368" s="62"/>
      <c r="H368" s="264"/>
      <c r="I368" s="242"/>
      <c r="J368" s="63">
        <f t="shared" si="23"/>
        <v>0</v>
      </c>
      <c r="K368" s="262"/>
      <c r="L368" s="3"/>
      <c r="M368" s="3"/>
      <c r="N368" s="3"/>
      <c r="O368" s="3"/>
      <c r="P368" s="272">
        <f t="shared" si="22"/>
        <v>0</v>
      </c>
      <c r="Q368" s="15">
        <f t="shared" si="24"/>
        <v>0</v>
      </c>
      <c r="R368" s="3"/>
      <c r="S368" s="3"/>
      <c r="T368" s="3"/>
      <c r="U368" s="3"/>
      <c r="V368" s="3"/>
      <c r="W368" s="3"/>
      <c r="X368" s="3"/>
      <c r="Y368" s="3"/>
      <c r="Z368" s="3"/>
      <c r="AA368" s="3"/>
      <c r="AB368" s="3"/>
      <c r="AC368" s="3"/>
      <c r="AD368" s="3"/>
      <c r="AE368" s="3"/>
      <c r="AF368" s="3"/>
      <c r="AG368" s="3"/>
      <c r="AH368" s="3"/>
      <c r="AI368" s="3"/>
      <c r="AJ368" s="3"/>
      <c r="AK368" s="3"/>
    </row>
    <row r="369" spans="1:37" s="7" customFormat="1" ht="12.75" x14ac:dyDescent="0.2">
      <c r="A369" s="242"/>
      <c r="B369" s="59">
        <v>97</v>
      </c>
      <c r="C369" s="245"/>
      <c r="D369" s="245"/>
      <c r="E369" s="75"/>
      <c r="F369" s="62"/>
      <c r="G369" s="62"/>
      <c r="H369" s="264"/>
      <c r="I369" s="242"/>
      <c r="J369" s="63">
        <f t="shared" si="23"/>
        <v>0</v>
      </c>
      <c r="K369" s="262"/>
      <c r="L369" s="3"/>
      <c r="M369" s="3"/>
      <c r="N369" s="3"/>
      <c r="O369" s="3"/>
      <c r="P369" s="272">
        <f t="shared" si="22"/>
        <v>0</v>
      </c>
      <c r="Q369" s="15">
        <f t="shared" si="24"/>
        <v>0</v>
      </c>
      <c r="R369" s="3"/>
      <c r="S369" s="3"/>
      <c r="T369" s="3"/>
      <c r="U369" s="3"/>
      <c r="V369" s="3"/>
      <c r="W369" s="3"/>
      <c r="X369" s="3"/>
      <c r="Y369" s="3"/>
      <c r="Z369" s="3"/>
      <c r="AA369" s="3"/>
      <c r="AB369" s="3"/>
      <c r="AC369" s="3"/>
      <c r="AD369" s="3"/>
      <c r="AE369" s="3"/>
      <c r="AF369" s="3"/>
      <c r="AG369" s="3"/>
      <c r="AH369" s="3"/>
      <c r="AI369" s="3"/>
      <c r="AJ369" s="3"/>
      <c r="AK369" s="3"/>
    </row>
    <row r="370" spans="1:37" s="7" customFormat="1" ht="12.75" x14ac:dyDescent="0.2">
      <c r="A370" s="242"/>
      <c r="B370" s="59">
        <v>98</v>
      </c>
      <c r="C370" s="245"/>
      <c r="D370" s="245"/>
      <c r="E370" s="75"/>
      <c r="F370" s="62"/>
      <c r="G370" s="62"/>
      <c r="H370" s="264"/>
      <c r="I370" s="242"/>
      <c r="J370" s="63">
        <f t="shared" si="23"/>
        <v>0</v>
      </c>
      <c r="K370" s="262"/>
      <c r="L370" s="3"/>
      <c r="M370" s="3"/>
      <c r="N370" s="3"/>
      <c r="O370" s="3"/>
      <c r="P370" s="272">
        <f t="shared" si="22"/>
        <v>0</v>
      </c>
      <c r="Q370" s="15">
        <f t="shared" si="24"/>
        <v>0</v>
      </c>
      <c r="R370" s="3"/>
      <c r="S370" s="3"/>
      <c r="T370" s="3"/>
      <c r="U370" s="3"/>
      <c r="V370" s="3"/>
      <c r="W370" s="3"/>
      <c r="X370" s="3"/>
      <c r="Y370" s="3"/>
      <c r="Z370" s="3"/>
      <c r="AA370" s="3"/>
      <c r="AB370" s="3"/>
      <c r="AC370" s="3"/>
      <c r="AD370" s="3"/>
      <c r="AE370" s="3"/>
      <c r="AF370" s="3"/>
      <c r="AG370" s="3"/>
      <c r="AH370" s="3"/>
      <c r="AI370" s="3"/>
      <c r="AJ370" s="3"/>
      <c r="AK370" s="3"/>
    </row>
    <row r="371" spans="1:37" s="7" customFormat="1" ht="12.75" x14ac:dyDescent="0.2">
      <c r="A371" s="242"/>
      <c r="B371" s="59">
        <v>99</v>
      </c>
      <c r="C371" s="245"/>
      <c r="D371" s="245"/>
      <c r="E371" s="75"/>
      <c r="F371" s="62"/>
      <c r="G371" s="62"/>
      <c r="H371" s="264"/>
      <c r="I371" s="242"/>
      <c r="J371" s="63">
        <f t="shared" si="23"/>
        <v>0</v>
      </c>
      <c r="K371" s="262"/>
      <c r="L371" s="3"/>
      <c r="M371" s="3"/>
      <c r="N371" s="3"/>
      <c r="O371" s="3"/>
      <c r="P371" s="272">
        <f t="shared" si="22"/>
        <v>0</v>
      </c>
      <c r="Q371" s="15">
        <f t="shared" si="24"/>
        <v>0</v>
      </c>
      <c r="R371" s="3"/>
      <c r="S371" s="3"/>
      <c r="T371" s="3"/>
      <c r="U371" s="3"/>
      <c r="V371" s="3"/>
      <c r="W371" s="3"/>
      <c r="X371" s="3"/>
      <c r="Y371" s="3"/>
      <c r="Z371" s="3"/>
      <c r="AA371" s="3"/>
      <c r="AB371" s="3"/>
      <c r="AC371" s="3"/>
      <c r="AD371" s="3"/>
      <c r="AE371" s="3"/>
      <c r="AF371" s="3"/>
      <c r="AG371" s="3"/>
      <c r="AH371" s="3"/>
      <c r="AI371" s="3"/>
      <c r="AJ371" s="3"/>
      <c r="AK371" s="3"/>
    </row>
    <row r="372" spans="1:37" s="7" customFormat="1" ht="12.75" x14ac:dyDescent="0.2">
      <c r="A372" s="281"/>
      <c r="B372" s="59">
        <v>100</v>
      </c>
      <c r="C372" s="285"/>
      <c r="D372" s="285"/>
      <c r="E372" s="75"/>
      <c r="F372" s="62"/>
      <c r="G372" s="62"/>
      <c r="H372" s="285"/>
      <c r="I372" s="281"/>
      <c r="J372" s="63">
        <f t="shared" ref="J372:J396" si="25">P372+Q372</f>
        <v>0</v>
      </c>
      <c r="K372" s="281"/>
      <c r="L372" s="3"/>
      <c r="M372" s="3"/>
      <c r="N372" s="3"/>
      <c r="O372" s="3"/>
      <c r="P372" s="272">
        <f t="shared" si="22"/>
        <v>0</v>
      </c>
      <c r="Q372" s="15">
        <f t="shared" ref="Q372:Q396" si="26">IF(P372=0,0,IF(H372="Yes",5,0))</f>
        <v>0</v>
      </c>
      <c r="R372" s="3"/>
      <c r="S372" s="3"/>
      <c r="T372" s="3"/>
      <c r="U372" s="3"/>
      <c r="V372" s="3"/>
      <c r="W372" s="3"/>
      <c r="X372" s="3"/>
      <c r="Y372" s="3"/>
      <c r="Z372" s="3"/>
      <c r="AA372" s="3"/>
      <c r="AB372" s="3"/>
      <c r="AC372" s="3"/>
      <c r="AD372" s="3"/>
      <c r="AE372" s="3"/>
      <c r="AF372" s="3"/>
      <c r="AG372" s="3"/>
      <c r="AH372" s="3"/>
      <c r="AI372" s="3"/>
      <c r="AJ372" s="3"/>
      <c r="AK372" s="3"/>
    </row>
    <row r="373" spans="1:37" s="7" customFormat="1" ht="12.75" x14ac:dyDescent="0.2">
      <c r="A373" s="281"/>
      <c r="B373" s="59">
        <v>101</v>
      </c>
      <c r="C373" s="285"/>
      <c r="D373" s="285"/>
      <c r="E373" s="75"/>
      <c r="F373" s="62"/>
      <c r="G373" s="62"/>
      <c r="H373" s="285"/>
      <c r="I373" s="281"/>
      <c r="J373" s="63">
        <f t="shared" si="25"/>
        <v>0</v>
      </c>
      <c r="K373" s="281"/>
      <c r="L373" s="3"/>
      <c r="M373" s="3"/>
      <c r="N373" s="3"/>
      <c r="O373" s="3"/>
      <c r="P373" s="272">
        <f t="shared" si="22"/>
        <v>0</v>
      </c>
      <c r="Q373" s="15">
        <f t="shared" si="26"/>
        <v>0</v>
      </c>
      <c r="R373" s="3"/>
      <c r="S373" s="3"/>
      <c r="T373" s="3"/>
      <c r="U373" s="3"/>
      <c r="V373" s="3"/>
      <c r="W373" s="3"/>
      <c r="X373" s="3"/>
      <c r="Y373" s="3"/>
      <c r="Z373" s="3"/>
      <c r="AA373" s="3"/>
      <c r="AB373" s="3"/>
      <c r="AC373" s="3"/>
      <c r="AD373" s="3"/>
      <c r="AE373" s="3"/>
      <c r="AF373" s="3"/>
      <c r="AG373" s="3"/>
      <c r="AH373" s="3"/>
      <c r="AI373" s="3"/>
      <c r="AJ373" s="3"/>
      <c r="AK373" s="3"/>
    </row>
    <row r="374" spans="1:37" s="7" customFormat="1" ht="12.75" x14ac:dyDescent="0.2">
      <c r="A374" s="281"/>
      <c r="B374" s="59">
        <v>102</v>
      </c>
      <c r="C374" s="285"/>
      <c r="D374" s="285"/>
      <c r="E374" s="75"/>
      <c r="F374" s="62"/>
      <c r="G374" s="62"/>
      <c r="H374" s="285"/>
      <c r="I374" s="281"/>
      <c r="J374" s="63">
        <f t="shared" si="25"/>
        <v>0</v>
      </c>
      <c r="K374" s="281"/>
      <c r="L374" s="3"/>
      <c r="M374" s="3"/>
      <c r="N374" s="3"/>
      <c r="O374" s="3"/>
      <c r="P374" s="272">
        <f t="shared" si="22"/>
        <v>0</v>
      </c>
      <c r="Q374" s="15">
        <f t="shared" si="26"/>
        <v>0</v>
      </c>
      <c r="R374" s="3"/>
      <c r="S374" s="3"/>
      <c r="T374" s="3"/>
      <c r="U374" s="3"/>
      <c r="V374" s="3"/>
      <c r="W374" s="3"/>
      <c r="X374" s="3"/>
      <c r="Y374" s="3"/>
      <c r="Z374" s="3"/>
      <c r="AA374" s="3"/>
      <c r="AB374" s="3"/>
      <c r="AC374" s="3"/>
      <c r="AD374" s="3"/>
      <c r="AE374" s="3"/>
      <c r="AF374" s="3"/>
      <c r="AG374" s="3"/>
      <c r="AH374" s="3"/>
      <c r="AI374" s="3"/>
      <c r="AJ374" s="3"/>
      <c r="AK374" s="3"/>
    </row>
    <row r="375" spans="1:37" s="7" customFormat="1" ht="12.75" x14ac:dyDescent="0.2">
      <c r="A375" s="281"/>
      <c r="B375" s="59">
        <v>103</v>
      </c>
      <c r="C375" s="285"/>
      <c r="D375" s="285"/>
      <c r="E375" s="75"/>
      <c r="F375" s="62"/>
      <c r="G375" s="62"/>
      <c r="H375" s="285"/>
      <c r="I375" s="281"/>
      <c r="J375" s="63">
        <f t="shared" si="25"/>
        <v>0</v>
      </c>
      <c r="K375" s="281"/>
      <c r="L375" s="3"/>
      <c r="M375" s="3"/>
      <c r="N375" s="3"/>
      <c r="O375" s="3"/>
      <c r="P375" s="272">
        <f t="shared" si="22"/>
        <v>0</v>
      </c>
      <c r="Q375" s="15">
        <f t="shared" si="26"/>
        <v>0</v>
      </c>
      <c r="R375" s="3"/>
      <c r="S375" s="3"/>
      <c r="T375" s="3"/>
      <c r="U375" s="3"/>
      <c r="V375" s="3"/>
      <c r="W375" s="3"/>
      <c r="X375" s="3"/>
      <c r="Y375" s="3"/>
      <c r="Z375" s="3"/>
      <c r="AA375" s="3"/>
      <c r="AB375" s="3"/>
      <c r="AC375" s="3"/>
      <c r="AD375" s="3"/>
      <c r="AE375" s="3"/>
      <c r="AF375" s="3"/>
      <c r="AG375" s="3"/>
      <c r="AH375" s="3"/>
      <c r="AI375" s="3"/>
      <c r="AJ375" s="3"/>
      <c r="AK375" s="3"/>
    </row>
    <row r="376" spans="1:37" s="7" customFormat="1" ht="12.75" x14ac:dyDescent="0.2">
      <c r="A376" s="281"/>
      <c r="B376" s="59">
        <v>104</v>
      </c>
      <c r="C376" s="285"/>
      <c r="D376" s="285"/>
      <c r="E376" s="75"/>
      <c r="F376" s="62"/>
      <c r="G376" s="62"/>
      <c r="H376" s="285"/>
      <c r="I376" s="281"/>
      <c r="J376" s="63">
        <f t="shared" si="25"/>
        <v>0</v>
      </c>
      <c r="K376" s="281"/>
      <c r="L376" s="3"/>
      <c r="M376" s="3"/>
      <c r="N376" s="3"/>
      <c r="O376" s="3"/>
      <c r="P376" s="272">
        <f t="shared" si="22"/>
        <v>0</v>
      </c>
      <c r="Q376" s="15">
        <f t="shared" si="26"/>
        <v>0</v>
      </c>
      <c r="R376" s="3"/>
      <c r="S376" s="3"/>
      <c r="T376" s="3"/>
      <c r="U376" s="3"/>
      <c r="V376" s="3"/>
      <c r="W376" s="3"/>
      <c r="X376" s="3"/>
      <c r="Y376" s="3"/>
      <c r="Z376" s="3"/>
      <c r="AA376" s="3"/>
      <c r="AB376" s="3"/>
      <c r="AC376" s="3"/>
      <c r="AD376" s="3"/>
      <c r="AE376" s="3"/>
      <c r="AF376" s="3"/>
      <c r="AG376" s="3"/>
      <c r="AH376" s="3"/>
      <c r="AI376" s="3"/>
      <c r="AJ376" s="3"/>
      <c r="AK376" s="3"/>
    </row>
    <row r="377" spans="1:37" s="7" customFormat="1" ht="12.75" x14ac:dyDescent="0.2">
      <c r="A377" s="281"/>
      <c r="B377" s="59">
        <v>105</v>
      </c>
      <c r="C377" s="285"/>
      <c r="D377" s="285"/>
      <c r="E377" s="75"/>
      <c r="F377" s="62"/>
      <c r="G377" s="62"/>
      <c r="H377" s="285"/>
      <c r="I377" s="281"/>
      <c r="J377" s="63">
        <f t="shared" si="25"/>
        <v>0</v>
      </c>
      <c r="K377" s="281"/>
      <c r="L377" s="3"/>
      <c r="M377" s="3"/>
      <c r="N377" s="3"/>
      <c r="O377" s="3"/>
      <c r="P377" s="272">
        <f t="shared" si="22"/>
        <v>0</v>
      </c>
      <c r="Q377" s="15">
        <f t="shared" si="26"/>
        <v>0</v>
      </c>
      <c r="R377" s="3"/>
      <c r="S377" s="3"/>
      <c r="T377" s="3"/>
      <c r="U377" s="3"/>
      <c r="V377" s="3"/>
      <c r="W377" s="3"/>
      <c r="X377" s="3"/>
      <c r="Y377" s="3"/>
      <c r="Z377" s="3"/>
      <c r="AA377" s="3"/>
      <c r="AB377" s="3"/>
      <c r="AC377" s="3"/>
      <c r="AD377" s="3"/>
      <c r="AE377" s="3"/>
      <c r="AF377" s="3"/>
      <c r="AG377" s="3"/>
      <c r="AH377" s="3"/>
      <c r="AI377" s="3"/>
      <c r="AJ377" s="3"/>
      <c r="AK377" s="3"/>
    </row>
    <row r="378" spans="1:37" s="7" customFormat="1" ht="12.75" x14ac:dyDescent="0.2">
      <c r="A378" s="281"/>
      <c r="B378" s="59">
        <v>106</v>
      </c>
      <c r="C378" s="285"/>
      <c r="D378" s="285"/>
      <c r="E378" s="75"/>
      <c r="F378" s="62"/>
      <c r="G378" s="62"/>
      <c r="H378" s="285"/>
      <c r="I378" s="281"/>
      <c r="J378" s="63">
        <f t="shared" si="25"/>
        <v>0</v>
      </c>
      <c r="K378" s="281"/>
      <c r="L378" s="3"/>
      <c r="M378" s="3"/>
      <c r="N378" s="3"/>
      <c r="O378" s="3"/>
      <c r="P378" s="272">
        <f t="shared" si="22"/>
        <v>0</v>
      </c>
      <c r="Q378" s="15">
        <f t="shared" si="26"/>
        <v>0</v>
      </c>
      <c r="R378" s="3"/>
      <c r="S378" s="3"/>
      <c r="T378" s="3"/>
      <c r="U378" s="3"/>
      <c r="V378" s="3"/>
      <c r="W378" s="3"/>
      <c r="X378" s="3"/>
      <c r="Y378" s="3"/>
      <c r="Z378" s="3"/>
      <c r="AA378" s="3"/>
      <c r="AB378" s="3"/>
      <c r="AC378" s="3"/>
      <c r="AD378" s="3"/>
      <c r="AE378" s="3"/>
      <c r="AF378" s="3"/>
      <c r="AG378" s="3"/>
      <c r="AH378" s="3"/>
      <c r="AI378" s="3"/>
      <c r="AJ378" s="3"/>
      <c r="AK378" s="3"/>
    </row>
    <row r="379" spans="1:37" s="7" customFormat="1" ht="12.75" x14ac:dyDescent="0.2">
      <c r="A379" s="281"/>
      <c r="B379" s="59">
        <v>107</v>
      </c>
      <c r="C379" s="285"/>
      <c r="D379" s="285"/>
      <c r="E379" s="75"/>
      <c r="F379" s="62"/>
      <c r="G379" s="62"/>
      <c r="H379" s="285"/>
      <c r="I379" s="281"/>
      <c r="J379" s="63">
        <f t="shared" si="25"/>
        <v>0</v>
      </c>
      <c r="K379" s="281"/>
      <c r="L379" s="3"/>
      <c r="M379" s="3"/>
      <c r="N379" s="3"/>
      <c r="O379" s="3"/>
      <c r="P379" s="272">
        <f t="shared" si="22"/>
        <v>0</v>
      </c>
      <c r="Q379" s="15">
        <f t="shared" si="26"/>
        <v>0</v>
      </c>
      <c r="R379" s="3"/>
      <c r="S379" s="3"/>
      <c r="T379" s="3"/>
      <c r="U379" s="3"/>
      <c r="V379" s="3"/>
      <c r="W379" s="3"/>
      <c r="X379" s="3"/>
      <c r="Y379" s="3"/>
      <c r="Z379" s="3"/>
      <c r="AA379" s="3"/>
      <c r="AB379" s="3"/>
      <c r="AC379" s="3"/>
      <c r="AD379" s="3"/>
      <c r="AE379" s="3"/>
      <c r="AF379" s="3"/>
      <c r="AG379" s="3"/>
      <c r="AH379" s="3"/>
      <c r="AI379" s="3"/>
      <c r="AJ379" s="3"/>
      <c r="AK379" s="3"/>
    </row>
    <row r="380" spans="1:37" s="7" customFormat="1" ht="12.75" x14ac:dyDescent="0.2">
      <c r="A380" s="281"/>
      <c r="B380" s="59">
        <v>108</v>
      </c>
      <c r="C380" s="285"/>
      <c r="D380" s="285"/>
      <c r="E380" s="75"/>
      <c r="F380" s="62"/>
      <c r="G380" s="62"/>
      <c r="H380" s="285"/>
      <c r="I380" s="281"/>
      <c r="J380" s="63">
        <f t="shared" si="25"/>
        <v>0</v>
      </c>
      <c r="K380" s="281"/>
      <c r="L380" s="3"/>
      <c r="M380" s="3"/>
      <c r="N380" s="3"/>
      <c r="O380" s="3"/>
      <c r="P380" s="272">
        <f t="shared" si="22"/>
        <v>0</v>
      </c>
      <c r="Q380" s="15">
        <f t="shared" si="26"/>
        <v>0</v>
      </c>
      <c r="R380" s="3"/>
      <c r="S380" s="3"/>
      <c r="T380" s="3"/>
      <c r="U380" s="3"/>
      <c r="V380" s="3"/>
      <c r="W380" s="3"/>
      <c r="X380" s="3"/>
      <c r="Y380" s="3"/>
      <c r="Z380" s="3"/>
      <c r="AA380" s="3"/>
      <c r="AB380" s="3"/>
      <c r="AC380" s="3"/>
      <c r="AD380" s="3"/>
      <c r="AE380" s="3"/>
      <c r="AF380" s="3"/>
      <c r="AG380" s="3"/>
      <c r="AH380" s="3"/>
      <c r="AI380" s="3"/>
      <c r="AJ380" s="3"/>
      <c r="AK380" s="3"/>
    </row>
    <row r="381" spans="1:37" s="7" customFormat="1" ht="12.75" x14ac:dyDescent="0.2">
      <c r="A381" s="281"/>
      <c r="B381" s="59">
        <v>109</v>
      </c>
      <c r="C381" s="285"/>
      <c r="D381" s="285"/>
      <c r="E381" s="75"/>
      <c r="F381" s="62"/>
      <c r="G381" s="62"/>
      <c r="H381" s="285"/>
      <c r="I381" s="281"/>
      <c r="J381" s="63">
        <f t="shared" si="25"/>
        <v>0</v>
      </c>
      <c r="K381" s="281"/>
      <c r="L381" s="3"/>
      <c r="M381" s="3"/>
      <c r="N381" s="3"/>
      <c r="O381" s="3"/>
      <c r="P381" s="272">
        <f t="shared" si="22"/>
        <v>0</v>
      </c>
      <c r="Q381" s="15">
        <f t="shared" si="26"/>
        <v>0</v>
      </c>
      <c r="R381" s="3"/>
      <c r="S381" s="3"/>
      <c r="T381" s="3"/>
      <c r="U381" s="3"/>
      <c r="V381" s="3"/>
      <c r="W381" s="3"/>
      <c r="X381" s="3"/>
      <c r="Y381" s="3"/>
      <c r="Z381" s="3"/>
      <c r="AA381" s="3"/>
      <c r="AB381" s="3"/>
      <c r="AC381" s="3"/>
      <c r="AD381" s="3"/>
      <c r="AE381" s="3"/>
      <c r="AF381" s="3"/>
      <c r="AG381" s="3"/>
      <c r="AH381" s="3"/>
      <c r="AI381" s="3"/>
      <c r="AJ381" s="3"/>
      <c r="AK381" s="3"/>
    </row>
    <row r="382" spans="1:37" s="7" customFormat="1" ht="12.75" x14ac:dyDescent="0.2">
      <c r="A382" s="281"/>
      <c r="B382" s="59">
        <v>110</v>
      </c>
      <c r="C382" s="285"/>
      <c r="D382" s="285"/>
      <c r="E382" s="75"/>
      <c r="F382" s="62"/>
      <c r="G382" s="62"/>
      <c r="H382" s="285"/>
      <c r="I382" s="281"/>
      <c r="J382" s="63">
        <f t="shared" si="25"/>
        <v>0</v>
      </c>
      <c r="K382" s="281"/>
      <c r="L382" s="3"/>
      <c r="M382" s="3"/>
      <c r="N382" s="3"/>
      <c r="O382" s="3"/>
      <c r="P382" s="272">
        <f t="shared" si="22"/>
        <v>0</v>
      </c>
      <c r="Q382" s="15">
        <f t="shared" si="26"/>
        <v>0</v>
      </c>
      <c r="R382" s="3"/>
      <c r="S382" s="3"/>
      <c r="T382" s="3"/>
      <c r="U382" s="3"/>
      <c r="V382" s="3"/>
      <c r="W382" s="3"/>
      <c r="X382" s="3"/>
      <c r="Y382" s="3"/>
      <c r="Z382" s="3"/>
      <c r="AA382" s="3"/>
      <c r="AB382" s="3"/>
      <c r="AC382" s="3"/>
      <c r="AD382" s="3"/>
      <c r="AE382" s="3"/>
      <c r="AF382" s="3"/>
      <c r="AG382" s="3"/>
      <c r="AH382" s="3"/>
      <c r="AI382" s="3"/>
      <c r="AJ382" s="3"/>
      <c r="AK382" s="3"/>
    </row>
    <row r="383" spans="1:37" s="7" customFormat="1" ht="12.75" x14ac:dyDescent="0.2">
      <c r="A383" s="281"/>
      <c r="B383" s="59">
        <v>111</v>
      </c>
      <c r="C383" s="285"/>
      <c r="D383" s="285"/>
      <c r="E383" s="75"/>
      <c r="F383" s="62"/>
      <c r="G383" s="62"/>
      <c r="H383" s="285"/>
      <c r="I383" s="281"/>
      <c r="J383" s="63">
        <f t="shared" si="25"/>
        <v>0</v>
      </c>
      <c r="K383" s="281"/>
      <c r="L383" s="3"/>
      <c r="M383" s="3"/>
      <c r="N383" s="3"/>
      <c r="O383" s="3"/>
      <c r="P383" s="272">
        <f t="shared" si="22"/>
        <v>0</v>
      </c>
      <c r="Q383" s="15">
        <f t="shared" si="26"/>
        <v>0</v>
      </c>
      <c r="R383" s="3"/>
      <c r="S383" s="3"/>
      <c r="T383" s="3"/>
      <c r="U383" s="3"/>
      <c r="V383" s="3"/>
      <c r="W383" s="3"/>
      <c r="X383" s="3"/>
      <c r="Y383" s="3"/>
      <c r="Z383" s="3"/>
      <c r="AA383" s="3"/>
      <c r="AB383" s="3"/>
      <c r="AC383" s="3"/>
      <c r="AD383" s="3"/>
      <c r="AE383" s="3"/>
      <c r="AF383" s="3"/>
      <c r="AG383" s="3"/>
      <c r="AH383" s="3"/>
      <c r="AI383" s="3"/>
      <c r="AJ383" s="3"/>
      <c r="AK383" s="3"/>
    </row>
    <row r="384" spans="1:37" s="7" customFormat="1" ht="12.75" x14ac:dyDescent="0.2">
      <c r="A384" s="281"/>
      <c r="B384" s="59">
        <v>112</v>
      </c>
      <c r="C384" s="285"/>
      <c r="D384" s="285"/>
      <c r="E384" s="75"/>
      <c r="F384" s="62"/>
      <c r="G384" s="62"/>
      <c r="H384" s="285"/>
      <c r="I384" s="281"/>
      <c r="J384" s="63">
        <f t="shared" si="25"/>
        <v>0</v>
      </c>
      <c r="K384" s="281"/>
      <c r="L384" s="3"/>
      <c r="M384" s="3"/>
      <c r="N384" s="3"/>
      <c r="O384" s="3"/>
      <c r="P384" s="272">
        <f t="shared" si="22"/>
        <v>0</v>
      </c>
      <c r="Q384" s="15">
        <f t="shared" si="26"/>
        <v>0</v>
      </c>
      <c r="R384" s="3"/>
      <c r="S384" s="3"/>
      <c r="T384" s="3"/>
      <c r="U384" s="3"/>
      <c r="V384" s="3"/>
      <c r="W384" s="3"/>
      <c r="X384" s="3"/>
      <c r="Y384" s="3"/>
      <c r="Z384" s="3"/>
      <c r="AA384" s="3"/>
      <c r="AB384" s="3"/>
      <c r="AC384" s="3"/>
      <c r="AD384" s="3"/>
      <c r="AE384" s="3"/>
      <c r="AF384" s="3"/>
      <c r="AG384" s="3"/>
      <c r="AH384" s="3"/>
      <c r="AI384" s="3"/>
      <c r="AJ384" s="3"/>
      <c r="AK384" s="3"/>
    </row>
    <row r="385" spans="1:37" s="7" customFormat="1" ht="12.75" x14ac:dyDescent="0.2">
      <c r="A385" s="281"/>
      <c r="B385" s="59">
        <v>113</v>
      </c>
      <c r="C385" s="285"/>
      <c r="D385" s="285"/>
      <c r="E385" s="75"/>
      <c r="F385" s="62"/>
      <c r="G385" s="62"/>
      <c r="H385" s="285"/>
      <c r="I385" s="281"/>
      <c r="J385" s="63">
        <f t="shared" si="25"/>
        <v>0</v>
      </c>
      <c r="K385" s="281"/>
      <c r="L385" s="3"/>
      <c r="M385" s="3"/>
      <c r="N385" s="3"/>
      <c r="O385" s="3"/>
      <c r="P385" s="272">
        <f t="shared" si="22"/>
        <v>0</v>
      </c>
      <c r="Q385" s="15">
        <f t="shared" si="26"/>
        <v>0</v>
      </c>
      <c r="R385" s="3"/>
      <c r="S385" s="3"/>
      <c r="T385" s="3"/>
      <c r="U385" s="3"/>
      <c r="V385" s="3"/>
      <c r="W385" s="3"/>
      <c r="X385" s="3"/>
      <c r="Y385" s="3"/>
      <c r="Z385" s="3"/>
      <c r="AA385" s="3"/>
      <c r="AB385" s="3"/>
      <c r="AC385" s="3"/>
      <c r="AD385" s="3"/>
      <c r="AE385" s="3"/>
      <c r="AF385" s="3"/>
      <c r="AG385" s="3"/>
      <c r="AH385" s="3"/>
      <c r="AI385" s="3"/>
      <c r="AJ385" s="3"/>
      <c r="AK385" s="3"/>
    </row>
    <row r="386" spans="1:37" s="7" customFormat="1" ht="12.75" x14ac:dyDescent="0.2">
      <c r="A386" s="281"/>
      <c r="B386" s="59">
        <v>114</v>
      </c>
      <c r="C386" s="285"/>
      <c r="D386" s="285"/>
      <c r="E386" s="75"/>
      <c r="F386" s="62"/>
      <c r="G386" s="62"/>
      <c r="H386" s="285"/>
      <c r="I386" s="281"/>
      <c r="J386" s="63">
        <f t="shared" si="25"/>
        <v>0</v>
      </c>
      <c r="K386" s="281"/>
      <c r="L386" s="3"/>
      <c r="M386" s="3"/>
      <c r="N386" s="3"/>
      <c r="O386" s="3"/>
      <c r="P386" s="272">
        <f t="shared" si="22"/>
        <v>0</v>
      </c>
      <c r="Q386" s="15">
        <f t="shared" si="26"/>
        <v>0</v>
      </c>
      <c r="R386" s="3"/>
      <c r="S386" s="3"/>
      <c r="T386" s="3"/>
      <c r="U386" s="3"/>
      <c r="V386" s="3"/>
      <c r="W386" s="3"/>
      <c r="X386" s="3"/>
      <c r="Y386" s="3"/>
      <c r="Z386" s="3"/>
      <c r="AA386" s="3"/>
      <c r="AB386" s="3"/>
      <c r="AC386" s="3"/>
      <c r="AD386" s="3"/>
      <c r="AE386" s="3"/>
      <c r="AF386" s="3"/>
      <c r="AG386" s="3"/>
      <c r="AH386" s="3"/>
      <c r="AI386" s="3"/>
      <c r="AJ386" s="3"/>
      <c r="AK386" s="3"/>
    </row>
    <row r="387" spans="1:37" s="7" customFormat="1" ht="12.75" x14ac:dyDescent="0.2">
      <c r="A387" s="281"/>
      <c r="B387" s="59">
        <v>115</v>
      </c>
      <c r="C387" s="285"/>
      <c r="D387" s="285"/>
      <c r="E387" s="75"/>
      <c r="F387" s="62"/>
      <c r="G387" s="62"/>
      <c r="H387" s="285"/>
      <c r="I387" s="281"/>
      <c r="J387" s="63">
        <f t="shared" si="25"/>
        <v>0</v>
      </c>
      <c r="K387" s="281"/>
      <c r="L387" s="3"/>
      <c r="M387" s="3"/>
      <c r="N387" s="3"/>
      <c r="O387" s="3"/>
      <c r="P387" s="272">
        <f t="shared" si="22"/>
        <v>0</v>
      </c>
      <c r="Q387" s="15">
        <f t="shared" si="26"/>
        <v>0</v>
      </c>
      <c r="R387" s="3"/>
      <c r="S387" s="3"/>
      <c r="T387" s="3"/>
      <c r="U387" s="3"/>
      <c r="V387" s="3"/>
      <c r="W387" s="3"/>
      <c r="X387" s="3"/>
      <c r="Y387" s="3"/>
      <c r="Z387" s="3"/>
      <c r="AA387" s="3"/>
      <c r="AB387" s="3"/>
      <c r="AC387" s="3"/>
      <c r="AD387" s="3"/>
      <c r="AE387" s="3"/>
      <c r="AF387" s="3"/>
      <c r="AG387" s="3"/>
      <c r="AH387" s="3"/>
      <c r="AI387" s="3"/>
      <c r="AJ387" s="3"/>
      <c r="AK387" s="3"/>
    </row>
    <row r="388" spans="1:37" s="7" customFormat="1" ht="12.75" x14ac:dyDescent="0.2">
      <c r="A388" s="281"/>
      <c r="B388" s="59">
        <v>116</v>
      </c>
      <c r="C388" s="285"/>
      <c r="D388" s="285"/>
      <c r="E388" s="75"/>
      <c r="F388" s="62"/>
      <c r="G388" s="62"/>
      <c r="H388" s="285"/>
      <c r="I388" s="281"/>
      <c r="J388" s="63">
        <f t="shared" si="25"/>
        <v>0</v>
      </c>
      <c r="K388" s="281"/>
      <c r="L388" s="3"/>
      <c r="M388" s="3"/>
      <c r="N388" s="3"/>
      <c r="O388" s="3"/>
      <c r="P388" s="272">
        <f t="shared" si="22"/>
        <v>0</v>
      </c>
      <c r="Q388" s="15">
        <f t="shared" si="26"/>
        <v>0</v>
      </c>
      <c r="R388" s="3"/>
      <c r="S388" s="3"/>
      <c r="T388" s="3"/>
      <c r="U388" s="3"/>
      <c r="V388" s="3"/>
      <c r="W388" s="3"/>
      <c r="X388" s="3"/>
      <c r="Y388" s="3"/>
      <c r="Z388" s="3"/>
      <c r="AA388" s="3"/>
      <c r="AB388" s="3"/>
      <c r="AC388" s="3"/>
      <c r="AD388" s="3"/>
      <c r="AE388" s="3"/>
      <c r="AF388" s="3"/>
      <c r="AG388" s="3"/>
      <c r="AH388" s="3"/>
      <c r="AI388" s="3"/>
      <c r="AJ388" s="3"/>
      <c r="AK388" s="3"/>
    </row>
    <row r="389" spans="1:37" s="7" customFormat="1" ht="12.75" x14ac:dyDescent="0.2">
      <c r="A389" s="281"/>
      <c r="B389" s="59">
        <v>117</v>
      </c>
      <c r="C389" s="285"/>
      <c r="D389" s="285"/>
      <c r="E389" s="75"/>
      <c r="F389" s="62"/>
      <c r="G389" s="62"/>
      <c r="H389" s="285"/>
      <c r="I389" s="281"/>
      <c r="J389" s="63">
        <f t="shared" si="25"/>
        <v>0</v>
      </c>
      <c r="K389" s="281"/>
      <c r="L389" s="3"/>
      <c r="M389" s="3"/>
      <c r="N389" s="3"/>
      <c r="O389" s="3"/>
      <c r="P389" s="272">
        <f t="shared" si="22"/>
        <v>0</v>
      </c>
      <c r="Q389" s="15">
        <f t="shared" si="26"/>
        <v>0</v>
      </c>
      <c r="R389" s="3"/>
      <c r="S389" s="3"/>
      <c r="T389" s="3"/>
      <c r="U389" s="3"/>
      <c r="V389" s="3"/>
      <c r="W389" s="3"/>
      <c r="X389" s="3"/>
      <c r="Y389" s="3"/>
      <c r="Z389" s="3"/>
      <c r="AA389" s="3"/>
      <c r="AB389" s="3"/>
      <c r="AC389" s="3"/>
      <c r="AD389" s="3"/>
      <c r="AE389" s="3"/>
      <c r="AF389" s="3"/>
      <c r="AG389" s="3"/>
      <c r="AH389" s="3"/>
      <c r="AI389" s="3"/>
      <c r="AJ389" s="3"/>
      <c r="AK389" s="3"/>
    </row>
    <row r="390" spans="1:37" s="7" customFormat="1" ht="12.75" x14ac:dyDescent="0.2">
      <c r="A390" s="281"/>
      <c r="B390" s="59">
        <v>118</v>
      </c>
      <c r="C390" s="285"/>
      <c r="D390" s="285"/>
      <c r="E390" s="75"/>
      <c r="F390" s="62"/>
      <c r="G390" s="62"/>
      <c r="H390" s="285"/>
      <c r="I390" s="281"/>
      <c r="J390" s="63">
        <f t="shared" si="25"/>
        <v>0</v>
      </c>
      <c r="K390" s="281"/>
      <c r="L390" s="3"/>
      <c r="M390" s="3"/>
      <c r="N390" s="3"/>
      <c r="O390" s="3"/>
      <c r="P390" s="272">
        <f t="shared" si="22"/>
        <v>0</v>
      </c>
      <c r="Q390" s="15">
        <f t="shared" si="26"/>
        <v>0</v>
      </c>
      <c r="R390" s="3"/>
      <c r="S390" s="3"/>
      <c r="T390" s="3"/>
      <c r="U390" s="3"/>
      <c r="V390" s="3"/>
      <c r="W390" s="3"/>
      <c r="X390" s="3"/>
      <c r="Y390" s="3"/>
      <c r="Z390" s="3"/>
      <c r="AA390" s="3"/>
      <c r="AB390" s="3"/>
      <c r="AC390" s="3"/>
      <c r="AD390" s="3"/>
      <c r="AE390" s="3"/>
      <c r="AF390" s="3"/>
      <c r="AG390" s="3"/>
      <c r="AH390" s="3"/>
      <c r="AI390" s="3"/>
      <c r="AJ390" s="3"/>
      <c r="AK390" s="3"/>
    </row>
    <row r="391" spans="1:37" s="7" customFormat="1" ht="12.75" x14ac:dyDescent="0.2">
      <c r="A391" s="281"/>
      <c r="B391" s="59">
        <v>119</v>
      </c>
      <c r="C391" s="285"/>
      <c r="D391" s="285"/>
      <c r="E391" s="75"/>
      <c r="F391" s="62"/>
      <c r="G391" s="62"/>
      <c r="H391" s="285"/>
      <c r="I391" s="281"/>
      <c r="J391" s="63">
        <f t="shared" si="25"/>
        <v>0</v>
      </c>
      <c r="K391" s="281"/>
      <c r="L391" s="3"/>
      <c r="M391" s="3"/>
      <c r="N391" s="3"/>
      <c r="O391" s="3"/>
      <c r="P391" s="272">
        <f t="shared" si="22"/>
        <v>0</v>
      </c>
      <c r="Q391" s="15">
        <f t="shared" si="26"/>
        <v>0</v>
      </c>
      <c r="R391" s="3"/>
      <c r="S391" s="3"/>
      <c r="T391" s="3"/>
      <c r="U391" s="3"/>
      <c r="V391" s="3"/>
      <c r="W391" s="3"/>
      <c r="X391" s="3"/>
      <c r="Y391" s="3"/>
      <c r="Z391" s="3"/>
      <c r="AA391" s="3"/>
      <c r="AB391" s="3"/>
      <c r="AC391" s="3"/>
      <c r="AD391" s="3"/>
      <c r="AE391" s="3"/>
      <c r="AF391" s="3"/>
      <c r="AG391" s="3"/>
      <c r="AH391" s="3"/>
      <c r="AI391" s="3"/>
      <c r="AJ391" s="3"/>
      <c r="AK391" s="3"/>
    </row>
    <row r="392" spans="1:37" s="7" customFormat="1" ht="12.75" x14ac:dyDescent="0.2">
      <c r="A392" s="281"/>
      <c r="B392" s="59">
        <v>120</v>
      </c>
      <c r="C392" s="285"/>
      <c r="D392" s="285"/>
      <c r="E392" s="75"/>
      <c r="F392" s="62"/>
      <c r="G392" s="62"/>
      <c r="H392" s="285"/>
      <c r="I392" s="281"/>
      <c r="J392" s="63">
        <f t="shared" si="25"/>
        <v>0</v>
      </c>
      <c r="K392" s="281"/>
      <c r="L392" s="3"/>
      <c r="M392" s="3"/>
      <c r="N392" s="3"/>
      <c r="O392" s="3"/>
      <c r="P392" s="272">
        <f t="shared" si="22"/>
        <v>0</v>
      </c>
      <c r="Q392" s="15">
        <f t="shared" si="26"/>
        <v>0</v>
      </c>
      <c r="R392" s="3"/>
      <c r="S392" s="3"/>
      <c r="T392" s="3"/>
      <c r="U392" s="3"/>
      <c r="V392" s="3"/>
      <c r="W392" s="3"/>
      <c r="X392" s="3"/>
      <c r="Y392" s="3"/>
      <c r="Z392" s="3"/>
      <c r="AA392" s="3"/>
      <c r="AB392" s="3"/>
      <c r="AC392" s="3"/>
      <c r="AD392" s="3"/>
      <c r="AE392" s="3"/>
      <c r="AF392" s="3"/>
      <c r="AG392" s="3"/>
      <c r="AH392" s="3"/>
      <c r="AI392" s="3"/>
      <c r="AJ392" s="3"/>
      <c r="AK392" s="3"/>
    </row>
    <row r="393" spans="1:37" s="7" customFormat="1" ht="12.75" x14ac:dyDescent="0.2">
      <c r="A393" s="281"/>
      <c r="B393" s="59">
        <v>121</v>
      </c>
      <c r="C393" s="285"/>
      <c r="D393" s="285"/>
      <c r="E393" s="75"/>
      <c r="F393" s="62"/>
      <c r="G393" s="62"/>
      <c r="H393" s="285"/>
      <c r="I393" s="281"/>
      <c r="J393" s="63">
        <f t="shared" si="25"/>
        <v>0</v>
      </c>
      <c r="K393" s="281"/>
      <c r="L393" s="3"/>
      <c r="M393" s="3"/>
      <c r="N393" s="3"/>
      <c r="O393" s="3"/>
      <c r="P393" s="272">
        <f t="shared" si="22"/>
        <v>0</v>
      </c>
      <c r="Q393" s="15">
        <f t="shared" si="26"/>
        <v>0</v>
      </c>
      <c r="R393" s="3"/>
      <c r="S393" s="3"/>
      <c r="T393" s="3"/>
      <c r="U393" s="3"/>
      <c r="V393" s="3"/>
      <c r="W393" s="3"/>
      <c r="X393" s="3"/>
      <c r="Y393" s="3"/>
      <c r="Z393" s="3"/>
      <c r="AA393" s="3"/>
      <c r="AB393" s="3"/>
      <c r="AC393" s="3"/>
      <c r="AD393" s="3"/>
      <c r="AE393" s="3"/>
      <c r="AF393" s="3"/>
      <c r="AG393" s="3"/>
      <c r="AH393" s="3"/>
      <c r="AI393" s="3"/>
      <c r="AJ393" s="3"/>
      <c r="AK393" s="3"/>
    </row>
    <row r="394" spans="1:37" s="7" customFormat="1" ht="12.75" x14ac:dyDescent="0.2">
      <c r="A394" s="281"/>
      <c r="B394" s="59">
        <v>122</v>
      </c>
      <c r="C394" s="285"/>
      <c r="D394" s="285"/>
      <c r="E394" s="75"/>
      <c r="F394" s="62"/>
      <c r="G394" s="62"/>
      <c r="H394" s="285"/>
      <c r="I394" s="281"/>
      <c r="J394" s="63">
        <f t="shared" si="25"/>
        <v>0</v>
      </c>
      <c r="K394" s="281"/>
      <c r="L394" s="3"/>
      <c r="M394" s="3"/>
      <c r="N394" s="3"/>
      <c r="O394" s="3"/>
      <c r="P394" s="272">
        <f t="shared" si="22"/>
        <v>0</v>
      </c>
      <c r="Q394" s="15">
        <f t="shared" si="26"/>
        <v>0</v>
      </c>
      <c r="R394" s="3"/>
      <c r="S394" s="3"/>
      <c r="T394" s="3"/>
      <c r="U394" s="3"/>
      <c r="V394" s="3"/>
      <c r="W394" s="3"/>
      <c r="X394" s="3"/>
      <c r="Y394" s="3"/>
      <c r="Z394" s="3"/>
      <c r="AA394" s="3"/>
      <c r="AB394" s="3"/>
      <c r="AC394" s="3"/>
      <c r="AD394" s="3"/>
      <c r="AE394" s="3"/>
      <c r="AF394" s="3"/>
      <c r="AG394" s="3"/>
      <c r="AH394" s="3"/>
      <c r="AI394" s="3"/>
      <c r="AJ394" s="3"/>
      <c r="AK394" s="3"/>
    </row>
    <row r="395" spans="1:37" s="7" customFormat="1" ht="12.75" x14ac:dyDescent="0.2">
      <c r="A395" s="281"/>
      <c r="B395" s="59">
        <v>123</v>
      </c>
      <c r="C395" s="285"/>
      <c r="D395" s="285"/>
      <c r="E395" s="75"/>
      <c r="F395" s="62"/>
      <c r="G395" s="62"/>
      <c r="H395" s="285"/>
      <c r="I395" s="281"/>
      <c r="J395" s="63">
        <f t="shared" si="25"/>
        <v>0</v>
      </c>
      <c r="K395" s="281"/>
      <c r="L395" s="3"/>
      <c r="M395" s="3"/>
      <c r="N395" s="3"/>
      <c r="O395" s="3"/>
      <c r="P395" s="272">
        <f t="shared" si="22"/>
        <v>0</v>
      </c>
      <c r="Q395" s="15">
        <f t="shared" si="26"/>
        <v>0</v>
      </c>
      <c r="R395" s="3"/>
      <c r="S395" s="3"/>
      <c r="T395" s="3"/>
      <c r="U395" s="3"/>
      <c r="V395" s="3"/>
      <c r="W395" s="3"/>
      <c r="X395" s="3"/>
      <c r="Y395" s="3"/>
      <c r="Z395" s="3"/>
      <c r="AA395" s="3"/>
      <c r="AB395" s="3"/>
      <c r="AC395" s="3"/>
      <c r="AD395" s="3"/>
      <c r="AE395" s="3"/>
      <c r="AF395" s="3"/>
      <c r="AG395" s="3"/>
      <c r="AH395" s="3"/>
      <c r="AI395" s="3"/>
      <c r="AJ395" s="3"/>
      <c r="AK395" s="3"/>
    </row>
    <row r="396" spans="1:37" s="7" customFormat="1" ht="12.75" x14ac:dyDescent="0.2">
      <c r="A396" s="281"/>
      <c r="B396" s="59">
        <v>124</v>
      </c>
      <c r="C396" s="285"/>
      <c r="D396" s="285"/>
      <c r="E396" s="75"/>
      <c r="F396" s="62"/>
      <c r="G396" s="62"/>
      <c r="H396" s="285"/>
      <c r="I396" s="281"/>
      <c r="J396" s="63">
        <f t="shared" si="25"/>
        <v>0</v>
      </c>
      <c r="K396" s="281"/>
      <c r="L396" s="3"/>
      <c r="M396" s="3"/>
      <c r="N396" s="3"/>
      <c r="O396" s="3"/>
      <c r="P396" s="272">
        <f t="shared" si="22"/>
        <v>0</v>
      </c>
      <c r="Q396" s="15">
        <f t="shared" si="26"/>
        <v>0</v>
      </c>
      <c r="R396" s="3"/>
      <c r="S396" s="3"/>
      <c r="T396" s="3"/>
      <c r="U396" s="3"/>
      <c r="V396" s="3"/>
      <c r="W396" s="3"/>
      <c r="X396" s="3"/>
      <c r="Y396" s="3"/>
      <c r="Z396" s="3"/>
      <c r="AA396" s="3"/>
      <c r="AB396" s="3"/>
      <c r="AC396" s="3"/>
      <c r="AD396" s="3"/>
      <c r="AE396" s="3"/>
      <c r="AF396" s="3"/>
      <c r="AG396" s="3"/>
      <c r="AH396" s="3"/>
      <c r="AI396" s="3"/>
      <c r="AJ396" s="3"/>
      <c r="AK396" s="3"/>
    </row>
    <row r="397" spans="1:37" s="7" customFormat="1" ht="13.5" thickBot="1" x14ac:dyDescent="0.25">
      <c r="A397" s="29"/>
      <c r="B397" s="59">
        <v>125</v>
      </c>
      <c r="C397" s="70"/>
      <c r="D397" s="70"/>
      <c r="E397" s="75"/>
      <c r="F397" s="62"/>
      <c r="G397" s="62"/>
      <c r="H397" s="264"/>
      <c r="I397" s="29"/>
      <c r="J397" s="63">
        <f t="shared" si="23"/>
        <v>0</v>
      </c>
      <c r="K397" s="262"/>
      <c r="L397" s="3"/>
      <c r="M397" s="3"/>
      <c r="N397" s="3"/>
      <c r="O397" s="3"/>
      <c r="P397" s="272">
        <f t="shared" si="22"/>
        <v>0</v>
      </c>
      <c r="Q397" s="15">
        <f t="shared" si="24"/>
        <v>0</v>
      </c>
      <c r="R397" s="3"/>
      <c r="S397" s="3"/>
      <c r="T397" s="3"/>
      <c r="U397" s="3"/>
      <c r="V397" s="3"/>
      <c r="W397" s="3"/>
      <c r="X397" s="3"/>
      <c r="Y397" s="3"/>
      <c r="Z397" s="3"/>
      <c r="AA397" s="3"/>
      <c r="AB397" s="3"/>
      <c r="AC397" s="3"/>
      <c r="AD397" s="3"/>
      <c r="AE397" s="3"/>
      <c r="AF397" s="3"/>
      <c r="AG397" s="3"/>
      <c r="AH397" s="3"/>
      <c r="AI397" s="3"/>
      <c r="AJ397" s="3"/>
      <c r="AK397" s="3"/>
    </row>
    <row r="398" spans="1:37" s="7" customFormat="1" ht="13.5" thickBot="1" x14ac:dyDescent="0.25">
      <c r="A398" s="1"/>
      <c r="B398" s="31"/>
      <c r="C398" s="1"/>
      <c r="D398" s="1"/>
      <c r="E398" s="31"/>
      <c r="F398" s="31"/>
      <c r="G398" s="78" t="s">
        <v>35</v>
      </c>
      <c r="H398" s="261"/>
      <c r="I398" s="1"/>
      <c r="J398" s="73">
        <f>SUM(J273:J397)</f>
        <v>0</v>
      </c>
      <c r="K398" s="1"/>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s="7" customFormat="1" ht="12.75" customHeight="1" x14ac:dyDescent="0.2">
      <c r="A399" s="1"/>
      <c r="B399" s="1"/>
      <c r="C399" s="1"/>
      <c r="D399" s="1"/>
      <c r="E399" s="1"/>
      <c r="F399" s="1"/>
      <c r="G399" s="1"/>
      <c r="H399" s="259"/>
      <c r="I399" s="1"/>
      <c r="J399" s="1"/>
      <c r="K399" s="1"/>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sheetData>
  <sheetProtection algorithmName="SHA-512" hashValue="cVuiTqVxsuE3FZHAzBQQgEbVjs2m75zQJYlf5UetYPGH9aBhVHT3vxjo4ONigg9+J4GE45QBIFvv8AJbVXyddQ==" saltValue="qtxUlgt1S4RTjjoOY6fErA==" spinCount="100000" sheet="1" objects="1" scenarios="1"/>
  <mergeCells count="12">
    <mergeCell ref="A1:C1"/>
    <mergeCell ref="A2:E2"/>
    <mergeCell ref="F2:J2"/>
    <mergeCell ref="B3:J3"/>
    <mergeCell ref="B6:C6"/>
    <mergeCell ref="B4:J4"/>
    <mergeCell ref="B269:J269"/>
    <mergeCell ref="B7:C7"/>
    <mergeCell ref="D7:G7"/>
    <mergeCell ref="B9:J9"/>
    <mergeCell ref="B10:J10"/>
    <mergeCell ref="B268:J268"/>
  </mergeCells>
  <dataValidations count="7">
    <dataValidation type="list" allowBlank="1" showInputMessage="1" showErrorMessage="1" sqref="E273:E397 JB273:JB397 SX273:SX397 ACT273:ACT397 AMP273:AMP397 AWL273:AWL397 BGH273:BGH397 BQD273:BQD397 BZZ273:BZZ397 CJV273:CJV397 CTR273:CTR397 DDN273:DDN397 DNJ273:DNJ397 DXF273:DXF397 EHB273:EHB397 EQX273:EQX397 FAT273:FAT397 FKP273:FKP397 FUL273:FUL397 GEH273:GEH397 GOD273:GOD397 GXZ273:GXZ397 HHV273:HHV397 HRR273:HRR397 IBN273:IBN397 ILJ273:ILJ397 IVF273:IVF397 JFB273:JFB397 JOX273:JOX397 JYT273:JYT397 KIP273:KIP397 KSL273:KSL397 LCH273:LCH397 LMD273:LMD397 LVZ273:LVZ397 MFV273:MFV397 MPR273:MPR397 MZN273:MZN397 NJJ273:NJJ397 NTF273:NTF397 ODB273:ODB397 OMX273:OMX397 OWT273:OWT397 PGP273:PGP397 PQL273:PQL397 QAH273:QAH397 QKD273:QKD397 QTZ273:QTZ397 RDV273:RDV397 RNR273:RNR397 RXN273:RXN397 SHJ273:SHJ397 SRF273:SRF397 TBB273:TBB397 TKX273:TKX397 TUT273:TUT397 UEP273:UEP397 UOL273:UOL397 UYH273:UYH397 VID273:VID397 VRZ273:VRZ397 WBV273:WBV397 WLR273:WLR397 WVN273:WVN397 E14:E263 WLR14:WLR263 WBV14:WBV263 VRZ14:VRZ263 VID14:VID263 UYH14:UYH263 UOL14:UOL263 UEP14:UEP263 TUT14:TUT263 TKX14:TKX263 TBB14:TBB263 SRF14:SRF263 SHJ14:SHJ263 RXN14:RXN263 RNR14:RNR263 RDV14:RDV263 QTZ14:QTZ263 QKD14:QKD263 QAH14:QAH263 PQL14:PQL263 PGP14:PGP263 OWT14:OWT263 OMX14:OMX263 ODB14:ODB263 NTF14:NTF263 NJJ14:NJJ263 MZN14:MZN263 MPR14:MPR263 MFV14:MFV263 LVZ14:LVZ263 LMD14:LMD263 LCH14:LCH263 KSL14:KSL263 KIP14:KIP263 JYT14:JYT263 JOX14:JOX263 JFB14:JFB263 IVF14:IVF263 ILJ14:ILJ263 IBN14:IBN263 HRR14:HRR263 HHV14:HHV263 GXZ14:GXZ263 GOD14:GOD263 GEH14:GEH263 FUL14:FUL263 FKP14:FKP263 FAT14:FAT263 EQX14:EQX263 EHB14:EHB263 DXF14:DXF263 DNJ14:DNJ263 DDN14:DDN263 CTR14:CTR263 CJV14:CJV263 BZZ14:BZZ263 BQD14:BQD263 BGH14:BGH263 AWL14:AWL263 AMP14:AMP263 ACT14:ACT263 SX14:SX263 JB14:JB263 WVN14:WVN263" xr:uid="{EF974B6D-A754-46E0-84B8-D1F33F84CF9D}">
      <formula1>"Historical, Educational, Patriotic"</formula1>
    </dataValidation>
    <dataValidation type="list" allowBlank="1" showInputMessage="1" showErrorMessage="1" sqref="WVP273:WVP397 JD273:JD397 SZ273:SZ397 ACV273:ACV397 AMR273:AMR397 AWN273:AWN397 BGJ273:BGJ397 BQF273:BQF397 CAB273:CAB397 CJX273:CJX397 CTT273:CTT397 DDP273:DDP397 DNL273:DNL397 DXH273:DXH397 EHD273:EHD397 EQZ273:EQZ397 FAV273:FAV397 FKR273:FKR397 FUN273:FUN397 GEJ273:GEJ397 GOF273:GOF397 GYB273:GYB397 HHX273:HHX397 HRT273:HRT397 IBP273:IBP397 ILL273:ILL397 IVH273:IVH397 JFD273:JFD397 JOZ273:JOZ397 JYV273:JYV397 KIR273:KIR397 KSN273:KSN397 LCJ273:LCJ397 LMF273:LMF397 LWB273:LWB397 MFX273:MFX397 MPT273:MPT397 MZP273:MZP397 NJL273:NJL397 NTH273:NTH397 ODD273:ODD397 OMZ273:OMZ397 OWV273:OWV397 PGR273:PGR397 PQN273:PQN397 QAJ273:QAJ397 QKF273:QKF397 QUB273:QUB397 RDX273:RDX397 RNT273:RNT397 RXP273:RXP397 SHL273:SHL397 SRH273:SRH397 TBD273:TBD397 TKZ273:TKZ397 TUV273:TUV397 UER273:UER397 UON273:UON397 UYJ273:UYJ397 VIF273:VIF397 VSB273:VSB397 WBX273:WBX397 WLT273:WLT397 G273:G397" xr:uid="{B2412FF6-261B-4D7F-8563-F74CADA9D147}">
      <formula1>"SAR, Non-SAR"</formula1>
    </dataValidation>
    <dataValidation type="whole" allowBlank="1" showInputMessage="1" showErrorMessage="1" sqref="F273:F397 JA6 WVO273:WVO397 WLS273:WLS397 WBW273:WBW397 VSA273:VSA397 VIE273:VIE397 UYI273:UYI397 UOM273:UOM397 UEQ273:UEQ397 TUU273:TUU397 TKY273:TKY397 TBC273:TBC397 SRG273:SRG397 SHK273:SHK397 RXO273:RXO397 RNS273:RNS397 RDW273:RDW397 QUA273:QUA397 QKE273:QKE397 QAI273:QAI397 PQM273:PQM397 PGQ273:PGQ397 OWU273:OWU397 OMY273:OMY397 ODC273:ODC397 NTG273:NTG397 NJK273:NJK397 MZO273:MZO397 MPS273:MPS397 MFW273:MFW397 LWA273:LWA397 LME273:LME397 LCI273:LCI397 KSM273:KSM397 KIQ273:KIQ397 JYU273:JYU397 JOY273:JOY397 JFC273:JFC397 IVG273:IVG397 ILK273:ILK397 IBO273:IBO397 HRS273:HRS397 HHW273:HHW397 GYA273:GYA397 GOE273:GOE397 GEI273:GEI397 FUM273:FUM397 FKQ273:FKQ397 FAU273:FAU397 EQY273:EQY397 EHC273:EHC397 DXG273:DXG397 DNK273:DNK397 DDO273:DDO397 CTS273:CTS397 CJW273:CJW397 CAA273:CAA397 BQE273:BQE397 BGI273:BGI397 AWM273:AWM397 AMQ273:AMQ397 ACU273:ACU397 SY273:SY397 JC273:JC397 SW6 WVM6 WLQ6 WBU6 VRY6 VIC6 UYG6 UOK6 UEO6 TUS6 TKW6 TBA6 SRE6 SHI6 RXM6 RNQ6 RDU6 QTY6 QKC6 QAG6 PQK6 PGO6 OWS6 OMW6 ODA6 NTE6 NJI6 MZM6 MPQ6 MFU6 LVY6 LMC6 LCG6 KSK6 KIO6 JYS6 JOW6 JFA6 IVE6 ILI6 IBM6 HRQ6 HHU6 GXY6 GOC6 GEG6 FUK6 FKO6 FAS6 EQW6 EHA6 DXE6 DNI6 DDM6 CTQ6 CJU6 BZY6 BQC6 BGG6 AWK6 AMO6 ACS6 F14:F263 JC14:JC263 SY14:SY263 ACU14:ACU263 AMQ14:AMQ263 AWM14:AWM263 BGI14:BGI263 BQE14:BQE263 CAA14:CAA263 CJW14:CJW263 CTS14:CTS263 DDO14:DDO263 DNK14:DNK263 DXG14:DXG263 EHC14:EHC263 EQY14:EQY263 FAU14:FAU263 FKQ14:FKQ263 FUM14:FUM263 GEI14:GEI263 GOE14:GOE263 GYA14:GYA263 HHW14:HHW263 HRS14:HRS263 IBO14:IBO263 ILK14:ILK263 IVG14:IVG263 JFC14:JFC263 JOY14:JOY263 JYU14:JYU263 KIQ14:KIQ263 KSM14:KSM263 LCI14:LCI263 LME14:LME263 LWA14:LWA263 MFW14:MFW263 MPS14:MPS263 MZO14:MZO263 NJK14:NJK263 NTG14:NTG263 ODC14:ODC263 OMY14:OMY263 OWU14:OWU263 PGQ14:PGQ263 PQM14:PQM263 QAI14:QAI263 QKE14:QKE263 QUA14:QUA263 RDW14:RDW263 RNS14:RNS263 RXO14:RXO263 SHK14:SHK263 SRG14:SRG263 TBC14:TBC263 TKY14:TKY263 TUU14:TUU263 UEQ14:UEQ263 UOM14:UOM263 UYI14:UYI263 VIE14:VIE263 VSA14:VSA263 WBW14:WBW263 WLS14:WLS263 WVO14:WVO263" xr:uid="{A30892C0-6CAC-4BF0-AE01-86E420599F57}">
      <formula1>$U$1</formula1>
      <formula2>$V$1</formula2>
    </dataValidation>
    <dataValidation type="textLength" allowBlank="1" showInputMessage="1" showErrorMessage="1" sqref="C273:D397 C14:D263" xr:uid="{9E2DDB04-22E8-EC42-90B9-9785AF2E2174}">
      <formula1>3</formula1>
      <formula2>100</formula2>
    </dataValidation>
    <dataValidation type="textLength" allowBlank="1" showInputMessage="1" showErrorMessage="1" sqref="D7:H7" xr:uid="{95DB5DB8-1317-9D4A-9656-DCB1968A6AC9}">
      <formula1>3</formula1>
      <formula2>1000</formula2>
    </dataValidation>
    <dataValidation type="whole" allowBlank="1" showInputMessage="1" showErrorMessage="1" sqref="D6" xr:uid="{B08D8CDB-E08C-164C-B6D2-614CBA52FEEA}">
      <formula1>$U$1</formula1>
      <formula2>$V$2</formula2>
    </dataValidation>
    <dataValidation type="list" allowBlank="1" showInputMessage="1" showErrorMessage="1" sqref="H273:H397 G14:G263" xr:uid="{5663D9E6-0B29-AA42-9C62-EEB69DC7DB50}">
      <formula1>"Yes, No"</formula1>
    </dataValidation>
  </dataValidations>
  <pageMargins left="0.7" right="0.7" top="0.75" bottom="0.75" header="0.3" footer="0.3"/>
  <pageSetup scale="67" orientation="portrait" r:id="rId1"/>
  <headerFooter>
    <oddFooter>&amp;L&amp;1#&amp;"Calibri"&amp;10&amp;K000000Internal</oddFooter>
  </headerFooter>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340A-77C4-478E-B36A-D7834DA9020A}">
  <dimension ref="A1:U215"/>
  <sheetViews>
    <sheetView zoomScaleNormal="100" workbookViewId="0">
      <pane ySplit="2" topLeftCell="A3" activePane="bottomLeft" state="frozen"/>
      <selection activeCell="N7" sqref="N7"/>
      <selection pane="bottomLeft" activeCell="C10" sqref="C10:E10"/>
    </sheetView>
  </sheetViews>
  <sheetFormatPr defaultColWidth="8.85546875" defaultRowHeight="15" x14ac:dyDescent="0.25"/>
  <cols>
    <col min="1" max="2" width="4.7109375" customWidth="1"/>
    <col min="3" max="3" width="38.42578125" customWidth="1"/>
    <col min="4" max="4" width="27.7109375" customWidth="1"/>
    <col min="5" max="5" width="14.28515625" customWidth="1"/>
    <col min="8" max="8" width="4.7109375" customWidth="1"/>
  </cols>
  <sheetData>
    <row r="1" spans="1:21" s="7" customFormat="1" ht="12.75" x14ac:dyDescent="0.2">
      <c r="A1" s="389" t="s">
        <v>64</v>
      </c>
      <c r="B1" s="389"/>
      <c r="C1" s="389"/>
      <c r="D1" s="308"/>
      <c r="E1" s="308"/>
      <c r="F1" s="309" t="s">
        <v>35</v>
      </c>
      <c r="G1" s="310">
        <f xml:space="preserve"> G32 + G162</f>
        <v>0</v>
      </c>
      <c r="H1" s="29"/>
      <c r="I1" s="3"/>
      <c r="J1" s="3"/>
      <c r="K1" s="3"/>
      <c r="L1" s="3"/>
      <c r="M1" s="3"/>
      <c r="N1" s="3"/>
      <c r="O1" s="3"/>
      <c r="P1" s="3"/>
      <c r="Q1" s="3"/>
      <c r="R1" s="3"/>
      <c r="S1" s="15">
        <f>'1 - Media Publicity'!$S$1</f>
        <v>2021</v>
      </c>
      <c r="T1" s="16">
        <f>'1 - Media Publicity'!$T$1</f>
        <v>44197</v>
      </c>
      <c r="U1" s="16">
        <f>'1 - Media Publicity'!$U$1</f>
        <v>44561</v>
      </c>
    </row>
    <row r="2" spans="1:21" s="7" customFormat="1" ht="12.75" customHeight="1" x14ac:dyDescent="0.2">
      <c r="A2" s="371" t="s">
        <v>65</v>
      </c>
      <c r="B2" s="368"/>
      <c r="C2" s="368"/>
      <c r="D2" s="368"/>
      <c r="E2" s="390"/>
      <c r="F2" s="390"/>
      <c r="G2" s="369"/>
      <c r="H2" s="29"/>
      <c r="I2" s="3"/>
      <c r="J2" s="3"/>
      <c r="K2" s="3"/>
      <c r="L2" s="3"/>
      <c r="M2" s="3"/>
      <c r="N2" s="3"/>
      <c r="O2" s="3"/>
      <c r="P2" s="3"/>
      <c r="Q2" s="3"/>
      <c r="R2" s="3"/>
      <c r="S2" s="15"/>
      <c r="T2" s="16"/>
      <c r="U2" s="16"/>
    </row>
    <row r="3" spans="1:21" s="7" customFormat="1" ht="37.5" customHeight="1" x14ac:dyDescent="0.2">
      <c r="A3" s="57" t="s">
        <v>414</v>
      </c>
      <c r="B3" s="369" t="s">
        <v>504</v>
      </c>
      <c r="C3" s="369"/>
      <c r="D3" s="369"/>
      <c r="E3" s="369"/>
      <c r="F3" s="369"/>
      <c r="G3" s="369"/>
      <c r="H3" s="64"/>
      <c r="I3" s="3"/>
      <c r="J3" s="3"/>
      <c r="K3" s="3"/>
      <c r="L3" s="3"/>
      <c r="M3" s="3"/>
      <c r="N3" s="3"/>
      <c r="O3" s="3"/>
      <c r="P3" s="3"/>
      <c r="Q3" s="3"/>
      <c r="R3" s="3"/>
      <c r="S3" s="3"/>
      <c r="T3" s="3"/>
      <c r="U3" s="3"/>
    </row>
    <row r="4" spans="1:21" s="7" customFormat="1" ht="12.75" customHeight="1" x14ac:dyDescent="0.2">
      <c r="A4" s="29"/>
      <c r="B4" s="29"/>
      <c r="C4" s="68" t="s">
        <v>67</v>
      </c>
      <c r="D4" s="81" t="s">
        <v>413</v>
      </c>
      <c r="E4" s="69" t="s">
        <v>68</v>
      </c>
      <c r="F4" s="29"/>
      <c r="G4" s="69" t="s">
        <v>49</v>
      </c>
      <c r="H4" s="29"/>
      <c r="I4" s="3"/>
      <c r="J4" s="3"/>
      <c r="K4" s="3"/>
      <c r="L4" s="3"/>
      <c r="M4" s="3"/>
      <c r="N4" s="3"/>
      <c r="O4" s="3"/>
      <c r="P4" s="3"/>
      <c r="Q4" s="3"/>
      <c r="R4" s="3"/>
      <c r="S4" s="3"/>
      <c r="T4" s="3"/>
      <c r="U4" s="3"/>
    </row>
    <row r="5" spans="1:21" s="7" customFormat="1" ht="0.6" customHeight="1" x14ac:dyDescent="0.2">
      <c r="A5" s="29"/>
      <c r="B5" s="29"/>
      <c r="C5" s="68"/>
      <c r="D5" s="81"/>
      <c r="E5" s="29"/>
      <c r="F5" s="29"/>
      <c r="G5" s="69"/>
      <c r="H5" s="29"/>
      <c r="I5" s="3"/>
      <c r="J5" s="3"/>
      <c r="K5" s="3"/>
      <c r="L5" s="3"/>
      <c r="M5" s="3"/>
      <c r="N5" s="3"/>
      <c r="O5" s="3"/>
      <c r="P5" s="3"/>
      <c r="Q5" s="3"/>
      <c r="R5" s="3"/>
      <c r="S5" s="3"/>
      <c r="T5" s="3"/>
      <c r="U5" s="3"/>
    </row>
    <row r="6" spans="1:21" s="7" customFormat="1" ht="12.75" customHeight="1" x14ac:dyDescent="0.2">
      <c r="A6" s="29"/>
      <c r="B6" s="59">
        <v>1</v>
      </c>
      <c r="C6" s="70"/>
      <c r="D6" s="82"/>
      <c r="E6" s="82"/>
      <c r="F6" s="29"/>
      <c r="G6" s="83">
        <f>IF(C6=0,0,IF(E6&gt;=0,E6*1+(COUNTA(D6)*50),0))</f>
        <v>0</v>
      </c>
      <c r="H6" s="29"/>
      <c r="I6" s="3"/>
      <c r="J6" s="3"/>
      <c r="K6" s="3"/>
      <c r="L6" s="3"/>
      <c r="M6" s="3"/>
      <c r="N6" s="3"/>
      <c r="O6" s="3"/>
      <c r="P6" s="3"/>
      <c r="Q6" s="3"/>
      <c r="R6" s="3"/>
      <c r="S6" s="3"/>
      <c r="T6" s="3"/>
      <c r="U6" s="3"/>
    </row>
    <row r="7" spans="1:21" s="7" customFormat="1" ht="12.75" customHeight="1" x14ac:dyDescent="0.2">
      <c r="A7" s="29"/>
      <c r="B7" s="59">
        <v>2</v>
      </c>
      <c r="C7" s="201"/>
      <c r="D7" s="82"/>
      <c r="E7" s="82"/>
      <c r="F7" s="29"/>
      <c r="G7" s="83">
        <f t="shared" ref="G7:G30" si="0">IF(C7=0,0,IF(E7&gt;=0,E7*1+(COUNTA(D7)*50),0))</f>
        <v>0</v>
      </c>
      <c r="H7" s="29"/>
      <c r="I7" s="76"/>
      <c r="J7" s="3"/>
      <c r="K7" s="3"/>
      <c r="L7" s="3"/>
      <c r="M7" s="3"/>
      <c r="N7" s="3"/>
      <c r="O7" s="3"/>
      <c r="P7" s="3"/>
      <c r="Q7" s="3"/>
      <c r="R7" s="3"/>
      <c r="S7" s="3"/>
      <c r="T7" s="3"/>
      <c r="U7" s="3"/>
    </row>
    <row r="8" spans="1:21" s="7" customFormat="1" ht="12.75" customHeight="1" x14ac:dyDescent="0.2">
      <c r="A8" s="29"/>
      <c r="B8" s="59">
        <v>3</v>
      </c>
      <c r="C8" s="201"/>
      <c r="D8" s="82"/>
      <c r="E8" s="82"/>
      <c r="F8" s="29"/>
      <c r="G8" s="83">
        <f t="shared" si="0"/>
        <v>0</v>
      </c>
      <c r="H8" s="29"/>
      <c r="I8" s="3"/>
      <c r="J8" s="3"/>
      <c r="K8" s="3"/>
      <c r="L8" s="3"/>
      <c r="M8" s="3"/>
      <c r="N8" s="3"/>
      <c r="O8" s="3"/>
      <c r="P8" s="3"/>
      <c r="Q8" s="3"/>
      <c r="R8" s="3"/>
      <c r="S8" s="3"/>
      <c r="T8" s="3"/>
      <c r="U8" s="3"/>
    </row>
    <row r="9" spans="1:21" s="7" customFormat="1" ht="12.75" customHeight="1" x14ac:dyDescent="0.2">
      <c r="A9" s="29"/>
      <c r="B9" s="59">
        <v>4</v>
      </c>
      <c r="C9" s="201"/>
      <c r="D9" s="82"/>
      <c r="E9" s="82"/>
      <c r="F9" s="29"/>
      <c r="G9" s="83">
        <f t="shared" si="0"/>
        <v>0</v>
      </c>
      <c r="H9" s="29"/>
      <c r="I9" s="3"/>
      <c r="J9" s="3"/>
      <c r="K9" s="3"/>
      <c r="L9" s="3"/>
      <c r="M9" s="3"/>
      <c r="N9" s="3"/>
      <c r="O9" s="3"/>
      <c r="P9" s="3"/>
      <c r="Q9" s="3"/>
      <c r="R9" s="3"/>
      <c r="S9" s="3"/>
      <c r="T9" s="3"/>
      <c r="U9" s="3"/>
    </row>
    <row r="10" spans="1:21" s="7" customFormat="1" ht="12.75" customHeight="1" x14ac:dyDescent="0.2">
      <c r="A10" s="29"/>
      <c r="B10" s="59">
        <v>5</v>
      </c>
      <c r="C10" s="201"/>
      <c r="D10" s="82"/>
      <c r="E10" s="82"/>
      <c r="F10" s="29"/>
      <c r="G10" s="83">
        <f t="shared" si="0"/>
        <v>0</v>
      </c>
      <c r="H10" s="29"/>
      <c r="I10" s="3"/>
      <c r="J10" s="3"/>
      <c r="K10" s="3"/>
      <c r="L10" s="3"/>
      <c r="M10" s="3"/>
      <c r="N10" s="3"/>
      <c r="O10" s="3"/>
      <c r="P10" s="3"/>
      <c r="Q10" s="3"/>
      <c r="R10" s="3"/>
      <c r="S10" s="3"/>
      <c r="T10" s="3"/>
      <c r="U10" s="3"/>
    </row>
    <row r="11" spans="1:21" s="7" customFormat="1" ht="12.75" customHeight="1" x14ac:dyDescent="0.2">
      <c r="A11" s="29"/>
      <c r="B11" s="59">
        <v>6</v>
      </c>
      <c r="C11" s="201"/>
      <c r="D11" s="82"/>
      <c r="E11" s="82"/>
      <c r="F11" s="29"/>
      <c r="G11" s="83">
        <f t="shared" si="0"/>
        <v>0</v>
      </c>
      <c r="H11" s="29"/>
      <c r="I11" s="3"/>
      <c r="J11" s="3"/>
      <c r="K11" s="3"/>
      <c r="L11" s="3"/>
      <c r="M11" s="3"/>
      <c r="N11" s="3"/>
      <c r="O11" s="3"/>
      <c r="P11" s="3"/>
      <c r="Q11" s="3"/>
      <c r="R11" s="3"/>
      <c r="S11" s="3"/>
      <c r="T11" s="3"/>
      <c r="U11" s="3"/>
    </row>
    <row r="12" spans="1:21" s="7" customFormat="1" ht="12.75" customHeight="1" x14ac:dyDescent="0.2">
      <c r="A12" s="29"/>
      <c r="B12" s="59">
        <v>7</v>
      </c>
      <c r="C12" s="201"/>
      <c r="D12" s="82"/>
      <c r="E12" s="82"/>
      <c r="F12" s="29"/>
      <c r="G12" s="83">
        <f t="shared" si="0"/>
        <v>0</v>
      </c>
      <c r="H12" s="29"/>
      <c r="I12" s="3"/>
      <c r="J12" s="3"/>
      <c r="K12" s="3"/>
      <c r="L12" s="3"/>
      <c r="M12" s="3"/>
      <c r="N12" s="3"/>
      <c r="O12" s="3"/>
      <c r="P12" s="3"/>
      <c r="Q12" s="3"/>
      <c r="R12" s="3"/>
      <c r="S12" s="3"/>
      <c r="T12" s="3"/>
      <c r="U12" s="3"/>
    </row>
    <row r="13" spans="1:21" s="7" customFormat="1" ht="12.75" customHeight="1" x14ac:dyDescent="0.2">
      <c r="A13" s="29"/>
      <c r="B13" s="59">
        <v>8</v>
      </c>
      <c r="C13" s="201"/>
      <c r="D13" s="82"/>
      <c r="E13" s="82"/>
      <c r="F13" s="29"/>
      <c r="G13" s="83">
        <f t="shared" si="0"/>
        <v>0</v>
      </c>
      <c r="H13" s="29"/>
      <c r="I13" s="3"/>
      <c r="J13" s="3"/>
      <c r="K13" s="3"/>
      <c r="L13" s="3"/>
      <c r="M13" s="3"/>
      <c r="N13" s="3"/>
      <c r="O13" s="3"/>
      <c r="P13" s="3"/>
      <c r="Q13" s="3"/>
      <c r="R13" s="3"/>
      <c r="S13" s="3"/>
      <c r="T13" s="3"/>
      <c r="U13" s="3"/>
    </row>
    <row r="14" spans="1:21" s="7" customFormat="1" ht="12.75" customHeight="1" x14ac:dyDescent="0.2">
      <c r="A14" s="29"/>
      <c r="B14" s="59">
        <v>9</v>
      </c>
      <c r="C14" s="201"/>
      <c r="D14" s="82"/>
      <c r="E14" s="82"/>
      <c r="F14" s="29"/>
      <c r="G14" s="83">
        <f t="shared" si="0"/>
        <v>0</v>
      </c>
      <c r="H14" s="29"/>
      <c r="I14" s="3"/>
      <c r="J14" s="3"/>
      <c r="K14" s="3"/>
      <c r="L14" s="3"/>
      <c r="M14" s="3"/>
      <c r="N14" s="3"/>
      <c r="O14" s="3"/>
      <c r="P14" s="3"/>
      <c r="Q14" s="3"/>
      <c r="R14" s="3"/>
      <c r="S14" s="3"/>
      <c r="T14" s="3"/>
      <c r="U14" s="3"/>
    </row>
    <row r="15" spans="1:21" s="7" customFormat="1" ht="12.75" customHeight="1" x14ac:dyDescent="0.2">
      <c r="A15" s="281"/>
      <c r="B15" s="59">
        <v>10</v>
      </c>
      <c r="C15" s="285"/>
      <c r="D15" s="82"/>
      <c r="E15" s="82"/>
      <c r="F15" s="281"/>
      <c r="G15" s="83">
        <f t="shared" ref="G15:G19" si="1">IF(C15=0,0,IF(E15&gt;=0,E15*1+(COUNTA(D15)*50),0))</f>
        <v>0</v>
      </c>
      <c r="H15" s="281"/>
      <c r="I15" s="3"/>
      <c r="J15" s="3"/>
      <c r="K15" s="3"/>
      <c r="L15" s="3"/>
      <c r="M15" s="3"/>
      <c r="N15" s="3"/>
      <c r="O15" s="3"/>
      <c r="P15" s="3"/>
      <c r="Q15" s="3"/>
      <c r="R15" s="3"/>
      <c r="S15" s="3"/>
      <c r="T15" s="3"/>
      <c r="U15" s="3"/>
    </row>
    <row r="16" spans="1:21" s="7" customFormat="1" ht="12.75" customHeight="1" x14ac:dyDescent="0.2">
      <c r="A16" s="281"/>
      <c r="B16" s="59">
        <v>11</v>
      </c>
      <c r="C16" s="285"/>
      <c r="D16" s="82"/>
      <c r="E16" s="82"/>
      <c r="F16" s="281"/>
      <c r="G16" s="83">
        <f t="shared" si="1"/>
        <v>0</v>
      </c>
      <c r="H16" s="281"/>
      <c r="I16" s="3"/>
      <c r="J16" s="3"/>
      <c r="K16" s="3"/>
      <c r="L16" s="3"/>
      <c r="M16" s="3"/>
      <c r="N16" s="3"/>
      <c r="O16" s="3"/>
      <c r="P16" s="3"/>
      <c r="Q16" s="3"/>
      <c r="R16" s="3"/>
      <c r="S16" s="3"/>
      <c r="T16" s="3"/>
      <c r="U16" s="3"/>
    </row>
    <row r="17" spans="1:21" s="7" customFormat="1" ht="12.75" customHeight="1" x14ac:dyDescent="0.2">
      <c r="A17" s="281"/>
      <c r="B17" s="59">
        <v>12</v>
      </c>
      <c r="C17" s="285"/>
      <c r="D17" s="82"/>
      <c r="E17" s="82"/>
      <c r="F17" s="281"/>
      <c r="G17" s="83">
        <f t="shared" si="1"/>
        <v>0</v>
      </c>
      <c r="H17" s="281"/>
      <c r="I17" s="3"/>
      <c r="J17" s="3"/>
      <c r="K17" s="3"/>
      <c r="L17" s="3"/>
      <c r="M17" s="3"/>
      <c r="N17" s="3"/>
      <c r="O17" s="3"/>
      <c r="P17" s="3"/>
      <c r="Q17" s="3"/>
      <c r="R17" s="3"/>
      <c r="S17" s="3"/>
      <c r="T17" s="3"/>
      <c r="U17" s="3"/>
    </row>
    <row r="18" spans="1:21" s="7" customFormat="1" ht="12.75" customHeight="1" x14ac:dyDescent="0.2">
      <c r="A18" s="281"/>
      <c r="B18" s="59">
        <v>13</v>
      </c>
      <c r="C18" s="285"/>
      <c r="D18" s="82"/>
      <c r="E18" s="82"/>
      <c r="F18" s="281"/>
      <c r="G18" s="83">
        <f t="shared" si="1"/>
        <v>0</v>
      </c>
      <c r="H18" s="281"/>
      <c r="I18" s="3"/>
      <c r="J18" s="3"/>
      <c r="K18" s="3"/>
      <c r="L18" s="3"/>
      <c r="M18" s="3"/>
      <c r="N18" s="3"/>
      <c r="O18" s="3"/>
      <c r="P18" s="3"/>
      <c r="Q18" s="3"/>
      <c r="R18" s="3"/>
      <c r="S18" s="3"/>
      <c r="T18" s="3"/>
      <c r="U18" s="3"/>
    </row>
    <row r="19" spans="1:21" s="7" customFormat="1" ht="12.75" customHeight="1" x14ac:dyDescent="0.2">
      <c r="A19" s="281"/>
      <c r="B19" s="59">
        <v>14</v>
      </c>
      <c r="C19" s="285"/>
      <c r="D19" s="82"/>
      <c r="E19" s="82"/>
      <c r="F19" s="281"/>
      <c r="G19" s="83">
        <f t="shared" si="1"/>
        <v>0</v>
      </c>
      <c r="H19" s="281"/>
      <c r="I19" s="3"/>
      <c r="J19" s="3"/>
      <c r="K19" s="3"/>
      <c r="L19" s="3"/>
      <c r="M19" s="3"/>
      <c r="N19" s="3"/>
      <c r="O19" s="3"/>
      <c r="P19" s="3"/>
      <c r="Q19" s="3"/>
      <c r="R19" s="3"/>
      <c r="S19" s="3"/>
      <c r="T19" s="3"/>
      <c r="U19" s="3"/>
    </row>
    <row r="20" spans="1:21" s="7" customFormat="1" ht="12.75" customHeight="1" x14ac:dyDescent="0.2">
      <c r="A20" s="297"/>
      <c r="B20" s="59">
        <v>15</v>
      </c>
      <c r="C20" s="299"/>
      <c r="D20" s="82"/>
      <c r="E20" s="82"/>
      <c r="F20" s="297"/>
      <c r="G20" s="83">
        <f t="shared" ref="G20:G29" si="2">IF(C20=0,0,IF(E20&gt;=0,E20*1+(COUNTA(D20)*50),0))</f>
        <v>0</v>
      </c>
      <c r="H20" s="297"/>
      <c r="I20" s="3"/>
      <c r="J20" s="3"/>
      <c r="K20" s="3"/>
      <c r="L20" s="3"/>
      <c r="M20" s="3"/>
      <c r="N20" s="3"/>
      <c r="O20" s="3"/>
      <c r="P20" s="3"/>
      <c r="Q20" s="3"/>
      <c r="R20" s="3"/>
      <c r="S20" s="3"/>
      <c r="T20" s="3"/>
      <c r="U20" s="3"/>
    </row>
    <row r="21" spans="1:21" s="7" customFormat="1" ht="12.75" customHeight="1" x14ac:dyDescent="0.2">
      <c r="A21" s="297"/>
      <c r="B21" s="59">
        <v>16</v>
      </c>
      <c r="C21" s="299"/>
      <c r="D21" s="82"/>
      <c r="E21" s="82"/>
      <c r="F21" s="297"/>
      <c r="G21" s="83">
        <f t="shared" si="2"/>
        <v>0</v>
      </c>
      <c r="H21" s="297"/>
      <c r="I21" s="3"/>
      <c r="J21" s="3"/>
      <c r="K21" s="3"/>
      <c r="L21" s="3"/>
      <c r="M21" s="3"/>
      <c r="N21" s="3"/>
      <c r="O21" s="3"/>
      <c r="P21" s="3"/>
      <c r="Q21" s="3"/>
      <c r="R21" s="3"/>
      <c r="S21" s="3"/>
      <c r="T21" s="3"/>
      <c r="U21" s="3"/>
    </row>
    <row r="22" spans="1:21" s="7" customFormat="1" ht="12.75" customHeight="1" x14ac:dyDescent="0.2">
      <c r="A22" s="297"/>
      <c r="B22" s="59">
        <v>17</v>
      </c>
      <c r="C22" s="299"/>
      <c r="D22" s="82"/>
      <c r="E22" s="82"/>
      <c r="F22" s="297"/>
      <c r="G22" s="83">
        <f t="shared" si="2"/>
        <v>0</v>
      </c>
      <c r="H22" s="297"/>
      <c r="I22" s="3"/>
      <c r="J22" s="3"/>
      <c r="K22" s="3"/>
      <c r="L22" s="3"/>
      <c r="M22" s="3"/>
      <c r="N22" s="3"/>
      <c r="O22" s="3"/>
      <c r="P22" s="3"/>
      <c r="Q22" s="3"/>
      <c r="R22" s="3"/>
      <c r="S22" s="3"/>
      <c r="T22" s="3"/>
      <c r="U22" s="3"/>
    </row>
    <row r="23" spans="1:21" s="7" customFormat="1" ht="12.75" customHeight="1" x14ac:dyDescent="0.2">
      <c r="A23" s="297"/>
      <c r="B23" s="59">
        <v>18</v>
      </c>
      <c r="C23" s="299"/>
      <c r="D23" s="82"/>
      <c r="E23" s="82"/>
      <c r="F23" s="297"/>
      <c r="G23" s="83">
        <f t="shared" si="2"/>
        <v>0</v>
      </c>
      <c r="H23" s="297"/>
      <c r="I23" s="3"/>
      <c r="J23" s="3"/>
      <c r="K23" s="3"/>
      <c r="L23" s="3"/>
      <c r="M23" s="3"/>
      <c r="N23" s="3"/>
      <c r="O23" s="3"/>
      <c r="P23" s="3"/>
      <c r="Q23" s="3"/>
      <c r="R23" s="3"/>
      <c r="S23" s="3"/>
      <c r="T23" s="3"/>
      <c r="U23" s="3"/>
    </row>
    <row r="24" spans="1:21" s="7" customFormat="1" ht="12.75" customHeight="1" x14ac:dyDescent="0.2">
      <c r="A24" s="297"/>
      <c r="B24" s="59">
        <v>19</v>
      </c>
      <c r="C24" s="299"/>
      <c r="D24" s="82"/>
      <c r="E24" s="82"/>
      <c r="F24" s="297"/>
      <c r="G24" s="83">
        <f t="shared" si="2"/>
        <v>0</v>
      </c>
      <c r="H24" s="297"/>
      <c r="I24" s="3"/>
      <c r="J24" s="3"/>
      <c r="K24" s="3"/>
      <c r="L24" s="3"/>
      <c r="M24" s="3"/>
      <c r="N24" s="3"/>
      <c r="O24" s="3"/>
      <c r="P24" s="3"/>
      <c r="Q24" s="3"/>
      <c r="R24" s="3"/>
      <c r="S24" s="3"/>
      <c r="T24" s="3"/>
      <c r="U24" s="3"/>
    </row>
    <row r="25" spans="1:21" s="7" customFormat="1" ht="12.75" customHeight="1" x14ac:dyDescent="0.2">
      <c r="A25" s="297"/>
      <c r="B25" s="59">
        <v>20</v>
      </c>
      <c r="C25" s="299"/>
      <c r="D25" s="82"/>
      <c r="E25" s="82"/>
      <c r="F25" s="297"/>
      <c r="G25" s="83">
        <f t="shared" si="2"/>
        <v>0</v>
      </c>
      <c r="H25" s="297"/>
      <c r="I25" s="3"/>
      <c r="J25" s="3"/>
      <c r="K25" s="3"/>
      <c r="L25" s="3"/>
      <c r="M25" s="3"/>
      <c r="N25" s="3"/>
      <c r="O25" s="3"/>
      <c r="P25" s="3"/>
      <c r="Q25" s="3"/>
      <c r="R25" s="3"/>
      <c r="S25" s="3"/>
      <c r="T25" s="3"/>
      <c r="U25" s="3"/>
    </row>
    <row r="26" spans="1:21" s="7" customFormat="1" ht="12.75" customHeight="1" x14ac:dyDescent="0.2">
      <c r="A26" s="297"/>
      <c r="B26" s="59">
        <v>21</v>
      </c>
      <c r="C26" s="299"/>
      <c r="D26" s="82"/>
      <c r="E26" s="82"/>
      <c r="F26" s="297"/>
      <c r="G26" s="83">
        <f t="shared" si="2"/>
        <v>0</v>
      </c>
      <c r="H26" s="297"/>
      <c r="I26" s="3"/>
      <c r="J26" s="3"/>
      <c r="K26" s="3"/>
      <c r="L26" s="3"/>
      <c r="M26" s="3"/>
      <c r="N26" s="3"/>
      <c r="O26" s="3"/>
      <c r="P26" s="3"/>
      <c r="Q26" s="3"/>
      <c r="R26" s="3"/>
      <c r="S26" s="3"/>
      <c r="T26" s="3"/>
      <c r="U26" s="3"/>
    </row>
    <row r="27" spans="1:21" s="7" customFormat="1" ht="12.75" customHeight="1" x14ac:dyDescent="0.2">
      <c r="A27" s="297"/>
      <c r="B27" s="59">
        <v>22</v>
      </c>
      <c r="C27" s="299"/>
      <c r="D27" s="82"/>
      <c r="E27" s="82"/>
      <c r="F27" s="297"/>
      <c r="G27" s="83">
        <f t="shared" si="2"/>
        <v>0</v>
      </c>
      <c r="H27" s="297"/>
      <c r="I27" s="3"/>
      <c r="J27" s="3"/>
      <c r="K27" s="3"/>
      <c r="L27" s="3"/>
      <c r="M27" s="3"/>
      <c r="N27" s="3"/>
      <c r="O27" s="3"/>
      <c r="P27" s="3"/>
      <c r="Q27" s="3"/>
      <c r="R27" s="3"/>
      <c r="S27" s="3"/>
      <c r="T27" s="3"/>
      <c r="U27" s="3"/>
    </row>
    <row r="28" spans="1:21" s="7" customFormat="1" ht="12.75" customHeight="1" x14ac:dyDescent="0.2">
      <c r="A28" s="297"/>
      <c r="B28" s="59">
        <v>23</v>
      </c>
      <c r="C28" s="299"/>
      <c r="D28" s="82"/>
      <c r="E28" s="82"/>
      <c r="F28" s="297"/>
      <c r="G28" s="83">
        <f t="shared" si="2"/>
        <v>0</v>
      </c>
      <c r="H28" s="297"/>
      <c r="I28" s="3"/>
      <c r="J28" s="3"/>
      <c r="K28" s="3"/>
      <c r="L28" s="3"/>
      <c r="M28" s="3"/>
      <c r="N28" s="3"/>
      <c r="O28" s="3"/>
      <c r="P28" s="3"/>
      <c r="Q28" s="3"/>
      <c r="R28" s="3"/>
      <c r="S28" s="3"/>
      <c r="T28" s="3"/>
      <c r="U28" s="3"/>
    </row>
    <row r="29" spans="1:21" s="7" customFormat="1" ht="12.75" customHeight="1" x14ac:dyDescent="0.2">
      <c r="A29" s="297"/>
      <c r="B29" s="59">
        <v>24</v>
      </c>
      <c r="C29" s="299"/>
      <c r="D29" s="82"/>
      <c r="E29" s="82"/>
      <c r="F29" s="297"/>
      <c r="G29" s="83">
        <f t="shared" si="2"/>
        <v>0</v>
      </c>
      <c r="H29" s="297"/>
      <c r="I29" s="3"/>
      <c r="J29" s="3"/>
      <c r="K29" s="3"/>
      <c r="L29" s="3"/>
      <c r="M29" s="3"/>
      <c r="N29" s="3"/>
      <c r="O29" s="3"/>
      <c r="P29" s="3"/>
      <c r="Q29" s="3"/>
      <c r="R29" s="3"/>
      <c r="S29" s="3"/>
      <c r="T29" s="3"/>
      <c r="U29" s="3"/>
    </row>
    <row r="30" spans="1:21" s="7" customFormat="1" ht="12.75" customHeight="1" thickBot="1" x14ac:dyDescent="0.25">
      <c r="A30" s="29"/>
      <c r="B30" s="59">
        <v>25</v>
      </c>
      <c r="C30" s="201"/>
      <c r="D30" s="82"/>
      <c r="E30" s="82"/>
      <c r="F30" s="29"/>
      <c r="G30" s="83">
        <f t="shared" si="0"/>
        <v>0</v>
      </c>
      <c r="H30" s="29"/>
      <c r="I30" s="3"/>
      <c r="J30" s="3"/>
      <c r="K30" s="3"/>
      <c r="L30" s="3"/>
      <c r="M30" s="3"/>
      <c r="N30" s="3"/>
      <c r="O30" s="3"/>
      <c r="P30" s="3"/>
      <c r="Q30" s="3"/>
      <c r="R30" s="3"/>
      <c r="S30" s="3"/>
      <c r="T30" s="3"/>
      <c r="U30" s="3"/>
    </row>
    <row r="31" spans="1:21" s="7" customFormat="1" ht="13.5" thickBot="1" x14ac:dyDescent="0.25">
      <c r="A31" s="29"/>
      <c r="B31" s="31"/>
      <c r="C31" s="31"/>
      <c r="D31" s="31"/>
      <c r="E31" s="29"/>
      <c r="F31" s="78" t="s">
        <v>35</v>
      </c>
      <c r="G31" s="84">
        <f>SUM(G6:G30)</f>
        <v>0</v>
      </c>
      <c r="H31" s="29"/>
      <c r="I31" s="15" t="str">
        <f>Cover!$D$32</f>
        <v>Chapter</v>
      </c>
      <c r="J31" s="217">
        <f>G31</f>
        <v>0</v>
      </c>
      <c r="K31" s="217">
        <v>1500</v>
      </c>
      <c r="L31" s="15" t="b">
        <f>AND(I31="Chapter",J31&gt;K31)</f>
        <v>0</v>
      </c>
      <c r="M31" s="217">
        <f>IF(G31&gt;K31,K31,G31)</f>
        <v>0</v>
      </c>
      <c r="N31" s="15"/>
      <c r="O31" s="15" t="str">
        <f>Cover!$D$32</f>
        <v>Chapter</v>
      </c>
      <c r="P31" s="218">
        <v>7500</v>
      </c>
      <c r="Q31" s="15" t="b">
        <f>AND(O31="state",J31&gt;P31)</f>
        <v>0</v>
      </c>
      <c r="R31" s="218">
        <f>IF(G31&gt;P31,P31,G31)</f>
        <v>0</v>
      </c>
      <c r="S31" s="3"/>
      <c r="T31" s="3"/>
      <c r="U31" s="3"/>
    </row>
    <row r="32" spans="1:21" s="7" customFormat="1" ht="15.75" thickBot="1" x14ac:dyDescent="0.3">
      <c r="A32" s="1"/>
      <c r="B32" s="31"/>
      <c r="C32" s="29"/>
      <c r="D32" s="21"/>
      <c r="E32" s="21"/>
      <c r="F32" s="78" t="s">
        <v>69</v>
      </c>
      <c r="G32" s="101">
        <f>IF(I31="Chapter",M31,R31)</f>
        <v>0</v>
      </c>
      <c r="H32" s="29"/>
      <c r="I32" s="3"/>
      <c r="J32" s="3"/>
      <c r="K32" s="3"/>
      <c r="L32" s="3"/>
      <c r="M32" s="3"/>
      <c r="N32" s="3"/>
      <c r="O32" s="3"/>
      <c r="P32" s="3"/>
      <c r="Q32" s="3"/>
      <c r="R32" s="3"/>
      <c r="S32" s="3"/>
      <c r="T32" s="3"/>
      <c r="U32" s="3"/>
    </row>
    <row r="33" spans="1:21" s="7" customFormat="1" ht="3.75" customHeight="1" x14ac:dyDescent="0.2">
      <c r="A33" s="74"/>
      <c r="B33" s="29"/>
      <c r="C33" s="29"/>
      <c r="D33" s="29"/>
      <c r="E33" s="81"/>
      <c r="F33" s="29"/>
      <c r="G33" s="79"/>
      <c r="H33" s="29"/>
      <c r="I33" s="3"/>
      <c r="J33" s="3"/>
      <c r="K33" s="3"/>
      <c r="L33" s="3"/>
      <c r="M33" s="3"/>
      <c r="N33" s="3"/>
      <c r="O33" s="3"/>
      <c r="P33" s="3"/>
      <c r="Q33" s="3"/>
      <c r="R33" s="3"/>
      <c r="S33" s="3"/>
      <c r="T33" s="3"/>
      <c r="U33" s="3"/>
    </row>
    <row r="34" spans="1:21" s="7" customFormat="1" ht="50.1" customHeight="1" x14ac:dyDescent="0.2">
      <c r="A34" s="57" t="s">
        <v>415</v>
      </c>
      <c r="B34" s="369" t="s">
        <v>505</v>
      </c>
      <c r="C34" s="369"/>
      <c r="D34" s="369"/>
      <c r="E34" s="369"/>
      <c r="F34" s="369"/>
      <c r="G34" s="369"/>
      <c r="H34" s="29"/>
      <c r="I34" s="3"/>
      <c r="J34" s="3"/>
      <c r="K34" s="3"/>
      <c r="L34" s="3"/>
      <c r="M34" s="3"/>
      <c r="N34" s="3"/>
      <c r="O34" s="3"/>
      <c r="P34" s="3"/>
      <c r="Q34" s="3"/>
      <c r="R34" s="3"/>
      <c r="S34" s="3"/>
      <c r="T34" s="3"/>
      <c r="U34" s="3"/>
    </row>
    <row r="35" spans="1:21" s="7" customFormat="1" ht="12.75" x14ac:dyDescent="0.2">
      <c r="A35" s="29"/>
      <c r="B35" s="29"/>
      <c r="C35" s="64" t="s">
        <v>51</v>
      </c>
      <c r="D35" s="69" t="s">
        <v>47</v>
      </c>
      <c r="E35" s="29"/>
      <c r="F35" s="29"/>
      <c r="G35" s="69" t="s">
        <v>49</v>
      </c>
      <c r="H35" s="29"/>
      <c r="I35" s="3"/>
      <c r="J35" s="3"/>
      <c r="K35" s="3"/>
      <c r="L35" s="3"/>
      <c r="M35" s="3"/>
      <c r="N35" s="3"/>
      <c r="O35" s="3"/>
      <c r="P35" s="3"/>
      <c r="Q35" s="3"/>
      <c r="R35" s="3"/>
      <c r="S35" s="3"/>
      <c r="T35" s="3"/>
      <c r="U35" s="3"/>
    </row>
    <row r="36" spans="1:21" s="7" customFormat="1" ht="0.6" customHeight="1" x14ac:dyDescent="0.2">
      <c r="A36" s="29"/>
      <c r="B36" s="29"/>
      <c r="C36" s="64"/>
      <c r="D36" s="69"/>
      <c r="E36" s="29"/>
      <c r="F36" s="29"/>
      <c r="G36" s="69"/>
      <c r="H36" s="29"/>
      <c r="I36" s="3"/>
      <c r="J36" s="3"/>
      <c r="K36" s="3"/>
      <c r="L36" s="3"/>
      <c r="M36" s="3"/>
      <c r="N36" s="3"/>
      <c r="O36" s="3"/>
      <c r="P36" s="3"/>
      <c r="Q36" s="3"/>
      <c r="R36" s="3"/>
      <c r="S36" s="3"/>
      <c r="T36" s="3"/>
      <c r="U36" s="3"/>
    </row>
    <row r="37" spans="1:21" s="7" customFormat="1" ht="12.75" x14ac:dyDescent="0.2">
      <c r="A37" s="29"/>
      <c r="B37" s="59">
        <v>1</v>
      </c>
      <c r="C37" s="70"/>
      <c r="D37" s="62"/>
      <c r="E37" s="29"/>
      <c r="F37" s="29"/>
      <c r="G37" s="63">
        <f>IF(C37=0,0,IF(D37=0,0,10))</f>
        <v>0</v>
      </c>
      <c r="H37" s="29"/>
      <c r="I37" s="3"/>
      <c r="J37" s="3"/>
      <c r="K37" s="3"/>
      <c r="L37" s="3"/>
      <c r="M37" s="3"/>
      <c r="N37" s="3"/>
      <c r="O37" s="3"/>
      <c r="P37" s="3"/>
      <c r="Q37" s="3"/>
      <c r="R37" s="3"/>
      <c r="S37" s="3"/>
      <c r="T37" s="3"/>
      <c r="U37" s="3"/>
    </row>
    <row r="38" spans="1:21" s="7" customFormat="1" ht="12.75" x14ac:dyDescent="0.2">
      <c r="A38" s="29"/>
      <c r="B38" s="59">
        <v>2</v>
      </c>
      <c r="C38" s="201"/>
      <c r="D38" s="62"/>
      <c r="E38" s="199"/>
      <c r="F38" s="199"/>
      <c r="G38" s="63">
        <f t="shared" ref="G38:G101" si="3">IF(C38=0,0,IF(D38=0,0,10))</f>
        <v>0</v>
      </c>
      <c r="H38" s="29"/>
      <c r="I38" s="3"/>
      <c r="J38" s="3"/>
      <c r="K38" s="3"/>
      <c r="L38" s="3"/>
      <c r="M38" s="3"/>
      <c r="N38" s="3"/>
      <c r="O38" s="3"/>
      <c r="P38" s="3"/>
      <c r="Q38" s="3"/>
      <c r="R38" s="3"/>
      <c r="S38" s="3"/>
      <c r="T38" s="3"/>
      <c r="U38" s="3"/>
    </row>
    <row r="39" spans="1:21" s="7" customFormat="1" ht="12.75" x14ac:dyDescent="0.2">
      <c r="A39" s="29"/>
      <c r="B39" s="59">
        <v>3</v>
      </c>
      <c r="C39" s="201"/>
      <c r="D39" s="62"/>
      <c r="E39" s="199"/>
      <c r="F39" s="199"/>
      <c r="G39" s="63">
        <f t="shared" si="3"/>
        <v>0</v>
      </c>
      <c r="H39" s="29"/>
      <c r="I39" s="3"/>
      <c r="J39" s="3"/>
      <c r="K39" s="3"/>
      <c r="L39" s="3"/>
      <c r="M39" s="3"/>
      <c r="N39" s="3"/>
      <c r="O39" s="3"/>
      <c r="P39" s="3"/>
      <c r="Q39" s="3"/>
      <c r="R39" s="3"/>
      <c r="S39" s="3"/>
      <c r="T39" s="3"/>
      <c r="U39" s="3"/>
    </row>
    <row r="40" spans="1:21" s="7" customFormat="1" ht="12.75" x14ac:dyDescent="0.2">
      <c r="A40" s="29"/>
      <c r="B40" s="59">
        <v>4</v>
      </c>
      <c r="C40" s="201"/>
      <c r="D40" s="62"/>
      <c r="E40" s="199"/>
      <c r="F40" s="199"/>
      <c r="G40" s="63">
        <f t="shared" si="3"/>
        <v>0</v>
      </c>
      <c r="H40" s="29"/>
      <c r="I40" s="3"/>
      <c r="J40" s="3"/>
      <c r="K40" s="3"/>
      <c r="L40" s="3"/>
      <c r="M40" s="3"/>
      <c r="N40" s="3"/>
      <c r="O40" s="3"/>
      <c r="P40" s="3"/>
      <c r="Q40" s="3"/>
      <c r="R40" s="3"/>
      <c r="S40" s="3"/>
      <c r="T40" s="3"/>
      <c r="U40" s="3"/>
    </row>
    <row r="41" spans="1:21" s="7" customFormat="1" ht="12.75" x14ac:dyDescent="0.2">
      <c r="A41" s="29"/>
      <c r="B41" s="59">
        <v>5</v>
      </c>
      <c r="C41" s="201"/>
      <c r="D41" s="62"/>
      <c r="E41" s="199"/>
      <c r="F41" s="199"/>
      <c r="G41" s="63">
        <f t="shared" si="3"/>
        <v>0</v>
      </c>
      <c r="H41" s="29"/>
      <c r="I41" s="3"/>
      <c r="J41" s="3"/>
      <c r="K41" s="3"/>
      <c r="L41" s="3"/>
      <c r="M41" s="3"/>
      <c r="N41" s="3"/>
      <c r="O41" s="3"/>
      <c r="P41" s="3"/>
      <c r="Q41" s="3"/>
      <c r="R41" s="3"/>
      <c r="S41" s="3"/>
      <c r="T41" s="3"/>
      <c r="U41" s="3"/>
    </row>
    <row r="42" spans="1:21" s="7" customFormat="1" ht="12.75" x14ac:dyDescent="0.2">
      <c r="A42" s="29"/>
      <c r="B42" s="59">
        <v>6</v>
      </c>
      <c r="C42" s="201"/>
      <c r="D42" s="62"/>
      <c r="E42" s="199"/>
      <c r="F42" s="199"/>
      <c r="G42" s="63">
        <f t="shared" si="3"/>
        <v>0</v>
      </c>
      <c r="H42" s="29"/>
      <c r="I42" s="3"/>
      <c r="J42" s="3"/>
      <c r="K42" s="3"/>
      <c r="L42" s="3"/>
      <c r="M42" s="3"/>
      <c r="N42" s="3"/>
      <c r="O42" s="3"/>
      <c r="P42" s="3"/>
      <c r="Q42" s="3"/>
      <c r="R42" s="3"/>
      <c r="S42" s="3"/>
      <c r="T42" s="3"/>
      <c r="U42" s="3"/>
    </row>
    <row r="43" spans="1:21" s="7" customFormat="1" ht="12.75" x14ac:dyDescent="0.2">
      <c r="A43" s="29"/>
      <c r="B43" s="59">
        <v>7</v>
      </c>
      <c r="C43" s="201"/>
      <c r="D43" s="62"/>
      <c r="E43" s="199"/>
      <c r="F43" s="199"/>
      <c r="G43" s="63">
        <f t="shared" si="3"/>
        <v>0</v>
      </c>
      <c r="H43" s="29"/>
      <c r="I43" s="3"/>
      <c r="J43" s="3"/>
      <c r="K43" s="3"/>
      <c r="L43" s="3"/>
      <c r="M43" s="3"/>
      <c r="N43" s="3"/>
      <c r="O43" s="3"/>
      <c r="P43" s="3"/>
      <c r="Q43" s="3"/>
      <c r="R43" s="3"/>
      <c r="S43" s="3"/>
      <c r="T43" s="3"/>
      <c r="U43" s="3"/>
    </row>
    <row r="44" spans="1:21" s="7" customFormat="1" ht="12.75" x14ac:dyDescent="0.2">
      <c r="A44" s="29"/>
      <c r="B44" s="59">
        <v>8</v>
      </c>
      <c r="C44" s="201"/>
      <c r="D44" s="62"/>
      <c r="E44" s="199"/>
      <c r="F44" s="199"/>
      <c r="G44" s="63">
        <f t="shared" si="3"/>
        <v>0</v>
      </c>
      <c r="H44" s="29"/>
      <c r="I44" s="3"/>
      <c r="J44" s="3"/>
      <c r="K44" s="3"/>
      <c r="L44" s="3"/>
      <c r="M44" s="3"/>
      <c r="N44" s="3"/>
      <c r="O44" s="3"/>
      <c r="P44" s="3"/>
      <c r="Q44" s="3"/>
      <c r="R44" s="3"/>
      <c r="S44" s="3"/>
      <c r="T44" s="3"/>
      <c r="U44" s="3"/>
    </row>
    <row r="45" spans="1:21" s="7" customFormat="1" ht="12.75" x14ac:dyDescent="0.2">
      <c r="A45" s="29"/>
      <c r="B45" s="59">
        <v>9</v>
      </c>
      <c r="C45" s="201"/>
      <c r="D45" s="62"/>
      <c r="E45" s="199"/>
      <c r="F45" s="199"/>
      <c r="G45" s="63">
        <f t="shared" si="3"/>
        <v>0</v>
      </c>
      <c r="H45" s="29"/>
      <c r="I45" s="3"/>
      <c r="J45" s="3"/>
      <c r="K45" s="3"/>
      <c r="L45" s="3"/>
      <c r="M45" s="3"/>
      <c r="N45" s="3"/>
      <c r="O45" s="3"/>
      <c r="P45" s="3"/>
      <c r="Q45" s="3"/>
      <c r="R45" s="3"/>
      <c r="S45" s="3"/>
      <c r="T45" s="3"/>
      <c r="U45" s="3"/>
    </row>
    <row r="46" spans="1:21" s="7" customFormat="1" ht="12.75" x14ac:dyDescent="0.2">
      <c r="A46" s="29"/>
      <c r="B46" s="59">
        <v>10</v>
      </c>
      <c r="C46" s="201"/>
      <c r="D46" s="62"/>
      <c r="E46" s="199"/>
      <c r="F46" s="199"/>
      <c r="G46" s="63">
        <f t="shared" si="3"/>
        <v>0</v>
      </c>
      <c r="H46" s="29"/>
      <c r="I46" s="3"/>
      <c r="J46" s="3"/>
      <c r="K46" s="3"/>
      <c r="L46" s="3"/>
      <c r="M46" s="3"/>
      <c r="N46" s="3"/>
      <c r="O46" s="3"/>
      <c r="P46" s="3"/>
      <c r="Q46" s="3"/>
      <c r="R46" s="3"/>
      <c r="S46" s="3"/>
      <c r="T46" s="3"/>
      <c r="U46" s="3"/>
    </row>
    <row r="47" spans="1:21" s="7" customFormat="1" ht="12.75" x14ac:dyDescent="0.2">
      <c r="A47" s="29"/>
      <c r="B47" s="59">
        <v>11</v>
      </c>
      <c r="C47" s="201"/>
      <c r="D47" s="62"/>
      <c r="E47" s="199"/>
      <c r="F47" s="199"/>
      <c r="G47" s="63">
        <f t="shared" si="3"/>
        <v>0</v>
      </c>
      <c r="H47" s="29"/>
      <c r="I47" s="3"/>
      <c r="J47" s="3"/>
      <c r="K47" s="3"/>
      <c r="L47" s="3"/>
      <c r="M47" s="3"/>
      <c r="N47" s="3"/>
      <c r="O47" s="3"/>
      <c r="P47" s="3"/>
      <c r="Q47" s="3"/>
      <c r="R47" s="3"/>
      <c r="S47" s="3"/>
      <c r="T47" s="3"/>
      <c r="U47" s="3"/>
    </row>
    <row r="48" spans="1:21" s="7" customFormat="1" ht="12.75" x14ac:dyDescent="0.2">
      <c r="A48" s="29"/>
      <c r="B48" s="59">
        <v>12</v>
      </c>
      <c r="C48" s="201"/>
      <c r="D48" s="62"/>
      <c r="E48" s="199"/>
      <c r="F48" s="199"/>
      <c r="G48" s="63">
        <f t="shared" si="3"/>
        <v>0</v>
      </c>
      <c r="H48" s="29"/>
      <c r="I48" s="3"/>
      <c r="J48" s="3"/>
      <c r="K48" s="3"/>
      <c r="L48" s="3"/>
      <c r="M48" s="3"/>
      <c r="N48" s="3"/>
      <c r="O48" s="3"/>
      <c r="P48" s="3"/>
      <c r="Q48" s="3"/>
      <c r="R48" s="3"/>
      <c r="S48" s="3"/>
      <c r="T48" s="3"/>
      <c r="U48" s="3"/>
    </row>
    <row r="49" spans="1:21" s="7" customFormat="1" ht="12.75" x14ac:dyDescent="0.2">
      <c r="A49" s="29"/>
      <c r="B49" s="59">
        <v>13</v>
      </c>
      <c r="C49" s="201"/>
      <c r="D49" s="62"/>
      <c r="E49" s="199"/>
      <c r="F49" s="199"/>
      <c r="G49" s="63">
        <f t="shared" si="3"/>
        <v>0</v>
      </c>
      <c r="H49" s="29"/>
      <c r="I49" s="3"/>
      <c r="J49" s="3"/>
      <c r="K49" s="3"/>
      <c r="L49" s="3"/>
      <c r="M49" s="3"/>
      <c r="N49" s="3"/>
      <c r="O49" s="3"/>
      <c r="P49" s="3"/>
      <c r="Q49" s="3"/>
      <c r="R49" s="3"/>
      <c r="S49" s="3"/>
      <c r="T49" s="3"/>
      <c r="U49" s="3"/>
    </row>
    <row r="50" spans="1:21" s="7" customFormat="1" ht="12.75" x14ac:dyDescent="0.2">
      <c r="A50" s="29"/>
      <c r="B50" s="59">
        <v>14</v>
      </c>
      <c r="C50" s="201"/>
      <c r="D50" s="62"/>
      <c r="E50" s="199"/>
      <c r="F50" s="199"/>
      <c r="G50" s="63">
        <f t="shared" si="3"/>
        <v>0</v>
      </c>
      <c r="H50" s="29"/>
      <c r="I50" s="3"/>
      <c r="J50" s="3"/>
      <c r="K50" s="3"/>
      <c r="L50" s="3"/>
      <c r="M50" s="3"/>
      <c r="N50" s="3"/>
      <c r="O50" s="3"/>
      <c r="P50" s="3"/>
      <c r="Q50" s="3"/>
      <c r="R50" s="3"/>
      <c r="S50" s="3"/>
      <c r="T50" s="3"/>
      <c r="U50" s="3"/>
    </row>
    <row r="51" spans="1:21" s="7" customFormat="1" ht="12.75" x14ac:dyDescent="0.2">
      <c r="A51" s="29"/>
      <c r="B51" s="59">
        <v>15</v>
      </c>
      <c r="C51" s="201"/>
      <c r="D51" s="62"/>
      <c r="E51" s="199"/>
      <c r="F51" s="199"/>
      <c r="G51" s="63">
        <f t="shared" si="3"/>
        <v>0</v>
      </c>
      <c r="H51" s="29"/>
      <c r="I51" s="3"/>
      <c r="J51" s="3"/>
      <c r="K51" s="3"/>
      <c r="L51" s="3"/>
      <c r="M51" s="3"/>
      <c r="N51" s="3"/>
      <c r="O51" s="3"/>
      <c r="P51" s="3"/>
      <c r="Q51" s="3"/>
      <c r="R51" s="3"/>
      <c r="S51" s="3"/>
      <c r="T51" s="3"/>
      <c r="U51" s="3"/>
    </row>
    <row r="52" spans="1:21" s="7" customFormat="1" ht="12.75" x14ac:dyDescent="0.2">
      <c r="A52" s="29"/>
      <c r="B52" s="59">
        <v>16</v>
      </c>
      <c r="C52" s="201"/>
      <c r="D52" s="62"/>
      <c r="E52" s="199"/>
      <c r="F52" s="199"/>
      <c r="G52" s="63">
        <f t="shared" si="3"/>
        <v>0</v>
      </c>
      <c r="H52" s="29"/>
      <c r="I52" s="3"/>
      <c r="J52" s="3"/>
      <c r="K52" s="3"/>
      <c r="L52" s="3"/>
      <c r="M52" s="3"/>
      <c r="N52" s="3"/>
      <c r="O52" s="3"/>
      <c r="P52" s="3"/>
      <c r="Q52" s="3"/>
      <c r="R52" s="3"/>
      <c r="S52" s="3"/>
      <c r="T52" s="3"/>
      <c r="U52" s="3"/>
    </row>
    <row r="53" spans="1:21" s="7" customFormat="1" ht="12.75" x14ac:dyDescent="0.2">
      <c r="A53" s="29"/>
      <c r="B53" s="59">
        <v>17</v>
      </c>
      <c r="C53" s="201"/>
      <c r="D53" s="62"/>
      <c r="E53" s="199"/>
      <c r="F53" s="199"/>
      <c r="G53" s="63">
        <f t="shared" si="3"/>
        <v>0</v>
      </c>
      <c r="H53" s="29"/>
      <c r="I53" s="3"/>
      <c r="J53" s="3"/>
      <c r="K53" s="3"/>
      <c r="L53" s="3"/>
      <c r="M53" s="3"/>
      <c r="N53" s="3"/>
      <c r="O53" s="3"/>
      <c r="P53" s="3"/>
      <c r="Q53" s="3"/>
      <c r="R53" s="3"/>
      <c r="S53" s="3"/>
      <c r="T53" s="3"/>
      <c r="U53" s="3"/>
    </row>
    <row r="54" spans="1:21" s="7" customFormat="1" ht="12.75" x14ac:dyDescent="0.2">
      <c r="A54" s="29"/>
      <c r="B54" s="59">
        <v>18</v>
      </c>
      <c r="C54" s="201"/>
      <c r="D54" s="62"/>
      <c r="E54" s="199"/>
      <c r="F54" s="199"/>
      <c r="G54" s="63">
        <f t="shared" si="3"/>
        <v>0</v>
      </c>
      <c r="H54" s="29"/>
      <c r="I54" s="3"/>
      <c r="J54" s="3"/>
      <c r="K54" s="3"/>
      <c r="L54" s="3"/>
      <c r="M54" s="3"/>
      <c r="N54" s="3"/>
      <c r="O54" s="3"/>
      <c r="P54" s="3"/>
      <c r="Q54" s="3"/>
      <c r="R54" s="3"/>
      <c r="S54" s="3"/>
      <c r="T54" s="3"/>
      <c r="U54" s="3"/>
    </row>
    <row r="55" spans="1:21" s="7" customFormat="1" ht="12.75" x14ac:dyDescent="0.2">
      <c r="A55" s="29"/>
      <c r="B55" s="59">
        <v>19</v>
      </c>
      <c r="C55" s="201"/>
      <c r="D55" s="62"/>
      <c r="E55" s="199"/>
      <c r="F55" s="199"/>
      <c r="G55" s="63">
        <f t="shared" si="3"/>
        <v>0</v>
      </c>
      <c r="H55" s="29"/>
      <c r="I55" s="3"/>
      <c r="J55" s="3"/>
      <c r="K55" s="3"/>
      <c r="L55" s="3"/>
      <c r="M55" s="3"/>
      <c r="N55" s="3"/>
      <c r="O55" s="3"/>
      <c r="P55" s="3"/>
      <c r="Q55" s="3"/>
      <c r="R55" s="3"/>
      <c r="S55" s="3"/>
      <c r="T55" s="3"/>
      <c r="U55" s="3"/>
    </row>
    <row r="56" spans="1:21" s="7" customFormat="1" ht="12.75" x14ac:dyDescent="0.2">
      <c r="A56" s="29"/>
      <c r="B56" s="59">
        <v>20</v>
      </c>
      <c r="C56" s="201"/>
      <c r="D56" s="62"/>
      <c r="E56" s="199"/>
      <c r="F56" s="199"/>
      <c r="G56" s="63">
        <f t="shared" si="3"/>
        <v>0</v>
      </c>
      <c r="H56" s="29"/>
      <c r="I56" s="3"/>
      <c r="J56" s="3"/>
      <c r="K56" s="3"/>
      <c r="L56" s="3"/>
      <c r="M56" s="3"/>
      <c r="N56" s="3"/>
      <c r="O56" s="3"/>
      <c r="P56" s="3"/>
      <c r="Q56" s="3"/>
      <c r="R56" s="3"/>
      <c r="S56" s="3"/>
      <c r="T56" s="3"/>
      <c r="U56" s="3"/>
    </row>
    <row r="57" spans="1:21" s="7" customFormat="1" ht="12.75" x14ac:dyDescent="0.2">
      <c r="A57" s="29"/>
      <c r="B57" s="59">
        <v>21</v>
      </c>
      <c r="C57" s="201"/>
      <c r="D57" s="62"/>
      <c r="E57" s="199"/>
      <c r="F57" s="199"/>
      <c r="G57" s="63">
        <f t="shared" si="3"/>
        <v>0</v>
      </c>
      <c r="H57" s="29"/>
      <c r="I57" s="3"/>
      <c r="J57" s="3"/>
      <c r="K57" s="3"/>
      <c r="L57" s="3"/>
      <c r="M57" s="3"/>
      <c r="N57" s="3"/>
      <c r="O57" s="3"/>
      <c r="P57" s="3"/>
      <c r="Q57" s="3"/>
      <c r="R57" s="3"/>
      <c r="S57" s="3"/>
      <c r="T57" s="3"/>
      <c r="U57" s="3"/>
    </row>
    <row r="58" spans="1:21" s="7" customFormat="1" ht="12.75" x14ac:dyDescent="0.2">
      <c r="A58" s="29"/>
      <c r="B58" s="59">
        <v>22</v>
      </c>
      <c r="C58" s="201"/>
      <c r="D58" s="62"/>
      <c r="E58" s="199"/>
      <c r="F58" s="199"/>
      <c r="G58" s="63">
        <f t="shared" si="3"/>
        <v>0</v>
      </c>
      <c r="H58" s="29"/>
      <c r="I58" s="3"/>
      <c r="J58" s="3"/>
      <c r="K58" s="3"/>
      <c r="L58" s="3"/>
      <c r="M58" s="3"/>
      <c r="N58" s="3"/>
      <c r="O58" s="3"/>
      <c r="P58" s="3"/>
      <c r="Q58" s="3"/>
      <c r="R58" s="3"/>
      <c r="S58" s="3"/>
      <c r="T58" s="3"/>
      <c r="U58" s="3"/>
    </row>
    <row r="59" spans="1:21" s="7" customFormat="1" ht="12.75" x14ac:dyDescent="0.2">
      <c r="A59" s="29"/>
      <c r="B59" s="59">
        <v>23</v>
      </c>
      <c r="C59" s="201"/>
      <c r="D59" s="62"/>
      <c r="E59" s="199"/>
      <c r="F59" s="199"/>
      <c r="G59" s="63">
        <f t="shared" si="3"/>
        <v>0</v>
      </c>
      <c r="H59" s="29"/>
      <c r="I59" s="3"/>
      <c r="J59" s="3"/>
      <c r="K59" s="3"/>
      <c r="L59" s="3"/>
      <c r="M59" s="3"/>
      <c r="N59" s="3"/>
      <c r="O59" s="3"/>
      <c r="P59" s="3"/>
      <c r="Q59" s="3"/>
      <c r="R59" s="3"/>
      <c r="S59" s="3"/>
      <c r="T59" s="3"/>
      <c r="U59" s="3"/>
    </row>
    <row r="60" spans="1:21" s="7" customFormat="1" ht="12.75" x14ac:dyDescent="0.2">
      <c r="A60" s="29"/>
      <c r="B60" s="59">
        <v>24</v>
      </c>
      <c r="C60" s="201"/>
      <c r="D60" s="62"/>
      <c r="E60" s="199"/>
      <c r="F60" s="199"/>
      <c r="G60" s="63">
        <f t="shared" si="3"/>
        <v>0</v>
      </c>
      <c r="H60" s="29"/>
      <c r="I60" s="3"/>
      <c r="J60" s="3"/>
      <c r="K60" s="3"/>
      <c r="L60" s="3"/>
      <c r="M60" s="3"/>
      <c r="N60" s="3"/>
      <c r="O60" s="3"/>
      <c r="P60" s="3"/>
      <c r="Q60" s="3"/>
      <c r="R60" s="3"/>
      <c r="S60" s="3"/>
      <c r="T60" s="3"/>
      <c r="U60" s="3"/>
    </row>
    <row r="61" spans="1:21" s="7" customFormat="1" ht="12.75" x14ac:dyDescent="0.2">
      <c r="A61" s="29"/>
      <c r="B61" s="59">
        <v>25</v>
      </c>
      <c r="C61" s="201"/>
      <c r="D61" s="62"/>
      <c r="E61" s="199"/>
      <c r="F61" s="199"/>
      <c r="G61" s="63">
        <f t="shared" si="3"/>
        <v>0</v>
      </c>
      <c r="H61" s="29"/>
      <c r="I61" s="3"/>
      <c r="J61" s="3"/>
      <c r="K61" s="3"/>
      <c r="L61" s="3"/>
      <c r="M61" s="3"/>
      <c r="N61" s="3"/>
      <c r="O61" s="3"/>
      <c r="P61" s="3"/>
      <c r="Q61" s="3"/>
      <c r="R61" s="3"/>
      <c r="S61" s="3"/>
      <c r="T61" s="3"/>
      <c r="U61" s="3"/>
    </row>
    <row r="62" spans="1:21" s="7" customFormat="1" ht="12.75" x14ac:dyDescent="0.2">
      <c r="A62" s="29"/>
      <c r="B62" s="59">
        <v>26</v>
      </c>
      <c r="C62" s="201"/>
      <c r="D62" s="62"/>
      <c r="E62" s="199"/>
      <c r="F62" s="199"/>
      <c r="G62" s="63">
        <f t="shared" si="3"/>
        <v>0</v>
      </c>
      <c r="H62" s="29"/>
      <c r="I62" s="3"/>
      <c r="J62" s="3"/>
      <c r="K62" s="3"/>
      <c r="L62" s="3"/>
      <c r="M62" s="3"/>
      <c r="N62" s="3"/>
      <c r="O62" s="3"/>
      <c r="P62" s="3"/>
      <c r="Q62" s="3"/>
      <c r="R62" s="3"/>
      <c r="S62" s="3"/>
      <c r="T62" s="3"/>
      <c r="U62" s="3"/>
    </row>
    <row r="63" spans="1:21" s="7" customFormat="1" ht="12.75" x14ac:dyDescent="0.2">
      <c r="A63" s="29"/>
      <c r="B63" s="59">
        <v>27</v>
      </c>
      <c r="C63" s="201"/>
      <c r="D63" s="62"/>
      <c r="E63" s="199"/>
      <c r="F63" s="199"/>
      <c r="G63" s="63">
        <f t="shared" si="3"/>
        <v>0</v>
      </c>
      <c r="H63" s="29"/>
      <c r="I63" s="3"/>
      <c r="J63" s="3"/>
      <c r="K63" s="3"/>
      <c r="L63" s="3"/>
      <c r="M63" s="3"/>
      <c r="N63" s="3"/>
      <c r="O63" s="3"/>
      <c r="P63" s="3"/>
      <c r="Q63" s="3"/>
      <c r="R63" s="3"/>
      <c r="S63" s="3"/>
      <c r="T63" s="3"/>
      <c r="U63" s="3"/>
    </row>
    <row r="64" spans="1:21" s="7" customFormat="1" ht="12.75" x14ac:dyDescent="0.2">
      <c r="A64" s="29"/>
      <c r="B64" s="59">
        <v>28</v>
      </c>
      <c r="C64" s="201"/>
      <c r="D64" s="62"/>
      <c r="E64" s="199"/>
      <c r="F64" s="199"/>
      <c r="G64" s="63">
        <f t="shared" si="3"/>
        <v>0</v>
      </c>
      <c r="H64" s="29"/>
      <c r="I64" s="3"/>
      <c r="J64" s="3"/>
      <c r="K64" s="3"/>
      <c r="L64" s="3"/>
      <c r="M64" s="3"/>
      <c r="N64" s="3"/>
      <c r="O64" s="3"/>
      <c r="P64" s="3"/>
      <c r="Q64" s="3"/>
      <c r="R64" s="3"/>
      <c r="S64" s="3"/>
      <c r="T64" s="3"/>
      <c r="U64" s="3"/>
    </row>
    <row r="65" spans="1:21" s="7" customFormat="1" ht="12.75" x14ac:dyDescent="0.2">
      <c r="A65" s="29"/>
      <c r="B65" s="59">
        <v>29</v>
      </c>
      <c r="C65" s="201"/>
      <c r="D65" s="62"/>
      <c r="E65" s="199"/>
      <c r="F65" s="199"/>
      <c r="G65" s="63">
        <f t="shared" si="3"/>
        <v>0</v>
      </c>
      <c r="H65" s="29"/>
      <c r="I65" s="3"/>
      <c r="J65" s="3"/>
      <c r="K65" s="3"/>
      <c r="L65" s="3"/>
      <c r="M65" s="3"/>
      <c r="N65" s="3"/>
      <c r="O65" s="3"/>
      <c r="P65" s="3"/>
      <c r="Q65" s="3"/>
      <c r="R65" s="3"/>
      <c r="S65" s="3"/>
      <c r="T65" s="3"/>
      <c r="U65" s="3"/>
    </row>
    <row r="66" spans="1:21" s="7" customFormat="1" ht="12.75" x14ac:dyDescent="0.2">
      <c r="A66" s="29"/>
      <c r="B66" s="59">
        <v>30</v>
      </c>
      <c r="C66" s="201"/>
      <c r="D66" s="62"/>
      <c r="E66" s="199"/>
      <c r="F66" s="199"/>
      <c r="G66" s="63">
        <f t="shared" si="3"/>
        <v>0</v>
      </c>
      <c r="H66" s="29"/>
      <c r="I66" s="3"/>
      <c r="J66" s="3"/>
      <c r="K66" s="3"/>
      <c r="L66" s="3"/>
      <c r="M66" s="3"/>
      <c r="N66" s="3"/>
      <c r="O66" s="3"/>
      <c r="P66" s="3"/>
      <c r="Q66" s="3"/>
      <c r="R66" s="3"/>
      <c r="S66" s="3"/>
      <c r="T66" s="3"/>
      <c r="U66" s="3"/>
    </row>
    <row r="67" spans="1:21" s="7" customFormat="1" ht="12.75" x14ac:dyDescent="0.2">
      <c r="A67" s="29"/>
      <c r="B67" s="59">
        <v>31</v>
      </c>
      <c r="C67" s="201"/>
      <c r="D67" s="62"/>
      <c r="E67" s="199"/>
      <c r="F67" s="199"/>
      <c r="G67" s="63">
        <f t="shared" si="3"/>
        <v>0</v>
      </c>
      <c r="H67" s="29"/>
      <c r="I67" s="3"/>
      <c r="J67" s="3"/>
      <c r="K67" s="3"/>
      <c r="L67" s="3"/>
      <c r="M67" s="3"/>
      <c r="N67" s="3"/>
      <c r="O67" s="3"/>
      <c r="P67" s="3"/>
      <c r="Q67" s="3"/>
      <c r="R67" s="3"/>
      <c r="S67" s="3"/>
      <c r="T67" s="3"/>
      <c r="U67" s="3"/>
    </row>
    <row r="68" spans="1:21" s="7" customFormat="1" ht="12.75" x14ac:dyDescent="0.2">
      <c r="A68" s="29"/>
      <c r="B68" s="59">
        <v>32</v>
      </c>
      <c r="C68" s="201"/>
      <c r="D68" s="62"/>
      <c r="E68" s="199"/>
      <c r="F68" s="199"/>
      <c r="G68" s="63">
        <f t="shared" si="3"/>
        <v>0</v>
      </c>
      <c r="H68" s="29"/>
      <c r="I68" s="3"/>
      <c r="J68" s="3"/>
      <c r="K68" s="3"/>
      <c r="L68" s="3"/>
      <c r="M68" s="3"/>
      <c r="N68" s="3"/>
      <c r="O68" s="3"/>
      <c r="P68" s="3"/>
      <c r="Q68" s="3"/>
      <c r="R68" s="3"/>
      <c r="S68" s="3"/>
      <c r="T68" s="3"/>
      <c r="U68" s="3"/>
    </row>
    <row r="69" spans="1:21" s="7" customFormat="1" ht="12.75" x14ac:dyDescent="0.2">
      <c r="A69" s="29"/>
      <c r="B69" s="59">
        <v>33</v>
      </c>
      <c r="C69" s="201"/>
      <c r="D69" s="62"/>
      <c r="E69" s="199"/>
      <c r="F69" s="199"/>
      <c r="G69" s="63">
        <f t="shared" si="3"/>
        <v>0</v>
      </c>
      <c r="H69" s="29"/>
      <c r="I69" s="3"/>
      <c r="J69" s="3"/>
      <c r="K69" s="3"/>
      <c r="L69" s="3"/>
      <c r="M69" s="3"/>
      <c r="N69" s="3"/>
      <c r="O69" s="3"/>
      <c r="P69" s="3"/>
      <c r="Q69" s="3"/>
      <c r="R69" s="3"/>
      <c r="S69" s="3"/>
      <c r="T69" s="3"/>
      <c r="U69" s="3"/>
    </row>
    <row r="70" spans="1:21" s="7" customFormat="1" ht="12.75" x14ac:dyDescent="0.2">
      <c r="A70" s="29"/>
      <c r="B70" s="59">
        <v>34</v>
      </c>
      <c r="C70" s="201"/>
      <c r="D70" s="62"/>
      <c r="E70" s="199"/>
      <c r="F70" s="199"/>
      <c r="G70" s="63">
        <f t="shared" si="3"/>
        <v>0</v>
      </c>
      <c r="H70" s="29"/>
      <c r="I70" s="3"/>
      <c r="J70" s="3"/>
      <c r="K70" s="3"/>
      <c r="L70" s="3"/>
      <c r="M70" s="3"/>
      <c r="N70" s="3"/>
      <c r="O70" s="3"/>
      <c r="P70" s="3"/>
      <c r="Q70" s="3"/>
      <c r="R70" s="3"/>
      <c r="S70" s="3"/>
      <c r="T70" s="3"/>
      <c r="U70" s="3"/>
    </row>
    <row r="71" spans="1:21" s="7" customFormat="1" ht="12.75" x14ac:dyDescent="0.2">
      <c r="A71" s="29"/>
      <c r="B71" s="59">
        <v>35</v>
      </c>
      <c r="C71" s="201"/>
      <c r="D71" s="62"/>
      <c r="E71" s="199"/>
      <c r="F71" s="199"/>
      <c r="G71" s="63">
        <f t="shared" si="3"/>
        <v>0</v>
      </c>
      <c r="H71" s="29"/>
      <c r="I71" s="3"/>
      <c r="J71" s="3"/>
      <c r="K71" s="3"/>
      <c r="L71" s="3"/>
      <c r="M71" s="3"/>
      <c r="N71" s="3"/>
      <c r="O71" s="3"/>
      <c r="P71" s="3"/>
      <c r="Q71" s="3"/>
      <c r="R71" s="3"/>
      <c r="S71" s="3"/>
      <c r="T71" s="3"/>
      <c r="U71" s="3"/>
    </row>
    <row r="72" spans="1:21" s="7" customFormat="1" ht="12.75" x14ac:dyDescent="0.2">
      <c r="A72" s="29"/>
      <c r="B72" s="59">
        <v>36</v>
      </c>
      <c r="C72" s="201"/>
      <c r="D72" s="62"/>
      <c r="E72" s="199"/>
      <c r="F72" s="199"/>
      <c r="G72" s="63">
        <f t="shared" si="3"/>
        <v>0</v>
      </c>
      <c r="H72" s="29"/>
      <c r="I72" s="3"/>
      <c r="J72" s="3"/>
      <c r="K72" s="3"/>
      <c r="L72" s="3"/>
      <c r="M72" s="3"/>
      <c r="N72" s="3"/>
      <c r="O72" s="3"/>
      <c r="P72" s="3"/>
      <c r="Q72" s="3"/>
      <c r="R72" s="3"/>
      <c r="S72" s="3"/>
      <c r="T72" s="3"/>
      <c r="U72" s="3"/>
    </row>
    <row r="73" spans="1:21" s="7" customFormat="1" ht="12.75" x14ac:dyDescent="0.2">
      <c r="A73" s="29"/>
      <c r="B73" s="59">
        <v>37</v>
      </c>
      <c r="C73" s="201"/>
      <c r="D73" s="62"/>
      <c r="E73" s="199"/>
      <c r="F73" s="199"/>
      <c r="G73" s="63">
        <f t="shared" si="3"/>
        <v>0</v>
      </c>
      <c r="H73" s="29"/>
      <c r="I73" s="3"/>
      <c r="J73" s="3"/>
      <c r="K73" s="3"/>
      <c r="L73" s="3"/>
      <c r="M73" s="3"/>
      <c r="N73" s="3"/>
      <c r="O73" s="3"/>
      <c r="P73" s="3"/>
      <c r="Q73" s="3"/>
      <c r="R73" s="3"/>
      <c r="S73" s="3"/>
      <c r="T73" s="3"/>
      <c r="U73" s="3"/>
    </row>
    <row r="74" spans="1:21" s="7" customFormat="1" ht="12.75" x14ac:dyDescent="0.2">
      <c r="A74" s="29"/>
      <c r="B74" s="59">
        <v>38</v>
      </c>
      <c r="C74" s="201"/>
      <c r="D74" s="62"/>
      <c r="E74" s="199"/>
      <c r="F74" s="199"/>
      <c r="G74" s="63">
        <f t="shared" si="3"/>
        <v>0</v>
      </c>
      <c r="H74" s="29"/>
      <c r="I74" s="3"/>
      <c r="J74" s="3"/>
      <c r="K74" s="3"/>
      <c r="L74" s="3"/>
      <c r="M74" s="3"/>
      <c r="N74" s="3"/>
      <c r="O74" s="3"/>
      <c r="P74" s="3"/>
      <c r="Q74" s="3"/>
      <c r="R74" s="3"/>
      <c r="S74" s="3"/>
      <c r="T74" s="3"/>
      <c r="U74" s="3"/>
    </row>
    <row r="75" spans="1:21" s="7" customFormat="1" ht="12.75" x14ac:dyDescent="0.2">
      <c r="A75" s="29"/>
      <c r="B75" s="59">
        <v>39</v>
      </c>
      <c r="C75" s="201"/>
      <c r="D75" s="62"/>
      <c r="E75" s="199"/>
      <c r="F75" s="199"/>
      <c r="G75" s="63">
        <f t="shared" si="3"/>
        <v>0</v>
      </c>
      <c r="H75" s="29"/>
      <c r="I75" s="3"/>
      <c r="J75" s="3"/>
      <c r="K75" s="3"/>
      <c r="L75" s="3"/>
      <c r="M75" s="3"/>
      <c r="N75" s="3"/>
      <c r="O75" s="3"/>
      <c r="P75" s="3"/>
      <c r="Q75" s="3"/>
      <c r="R75" s="3"/>
      <c r="S75" s="3"/>
      <c r="T75" s="3"/>
      <c r="U75" s="3"/>
    </row>
    <row r="76" spans="1:21" s="7" customFormat="1" ht="12.75" x14ac:dyDescent="0.2">
      <c r="A76" s="29"/>
      <c r="B76" s="59">
        <v>40</v>
      </c>
      <c r="C76" s="201"/>
      <c r="D76" s="62"/>
      <c r="E76" s="199"/>
      <c r="F76" s="199"/>
      <c r="G76" s="63">
        <f t="shared" si="3"/>
        <v>0</v>
      </c>
      <c r="H76" s="29"/>
      <c r="I76" s="3"/>
      <c r="J76" s="3"/>
      <c r="K76" s="3"/>
      <c r="L76" s="3"/>
      <c r="M76" s="3"/>
      <c r="N76" s="3"/>
      <c r="O76" s="3"/>
      <c r="P76" s="3"/>
      <c r="Q76" s="3"/>
      <c r="R76" s="3"/>
      <c r="S76" s="3"/>
      <c r="T76" s="3"/>
      <c r="U76" s="3"/>
    </row>
    <row r="77" spans="1:21" s="7" customFormat="1" ht="12.75" x14ac:dyDescent="0.2">
      <c r="A77" s="29"/>
      <c r="B77" s="59">
        <v>41</v>
      </c>
      <c r="C77" s="201"/>
      <c r="D77" s="62"/>
      <c r="E77" s="199"/>
      <c r="F77" s="199"/>
      <c r="G77" s="63">
        <f t="shared" si="3"/>
        <v>0</v>
      </c>
      <c r="H77" s="29"/>
      <c r="I77" s="3"/>
      <c r="J77" s="3"/>
      <c r="K77" s="3"/>
      <c r="L77" s="3"/>
      <c r="M77" s="3"/>
      <c r="N77" s="3"/>
      <c r="O77" s="3"/>
      <c r="P77" s="3"/>
      <c r="Q77" s="3"/>
      <c r="R77" s="3"/>
      <c r="S77" s="3"/>
      <c r="T77" s="3"/>
      <c r="U77" s="3"/>
    </row>
    <row r="78" spans="1:21" s="7" customFormat="1" ht="12.75" x14ac:dyDescent="0.2">
      <c r="A78" s="29"/>
      <c r="B78" s="59">
        <v>42</v>
      </c>
      <c r="C78" s="201"/>
      <c r="D78" s="62"/>
      <c r="E78" s="199"/>
      <c r="F78" s="199"/>
      <c r="G78" s="63">
        <f t="shared" si="3"/>
        <v>0</v>
      </c>
      <c r="H78" s="29"/>
      <c r="I78" s="3"/>
      <c r="J78" s="3"/>
      <c r="K78" s="3"/>
      <c r="L78" s="3"/>
      <c r="M78" s="3"/>
      <c r="N78" s="3"/>
      <c r="O78" s="3"/>
      <c r="P78" s="3"/>
      <c r="Q78" s="3"/>
      <c r="R78" s="3"/>
      <c r="S78" s="3"/>
      <c r="T78" s="3"/>
      <c r="U78" s="3"/>
    </row>
    <row r="79" spans="1:21" s="7" customFormat="1" ht="12.75" x14ac:dyDescent="0.2">
      <c r="A79" s="29"/>
      <c r="B79" s="59">
        <v>43</v>
      </c>
      <c r="C79" s="201"/>
      <c r="D79" s="62"/>
      <c r="E79" s="199"/>
      <c r="F79" s="199"/>
      <c r="G79" s="63">
        <f t="shared" si="3"/>
        <v>0</v>
      </c>
      <c r="H79" s="29"/>
      <c r="I79" s="3"/>
      <c r="J79" s="3"/>
      <c r="K79" s="3"/>
      <c r="L79" s="3"/>
      <c r="M79" s="3"/>
      <c r="N79" s="3"/>
      <c r="O79" s="3"/>
      <c r="P79" s="3"/>
      <c r="Q79" s="3"/>
      <c r="R79" s="3"/>
      <c r="S79" s="3"/>
      <c r="T79" s="3"/>
      <c r="U79" s="3"/>
    </row>
    <row r="80" spans="1:21" s="7" customFormat="1" ht="12.75" x14ac:dyDescent="0.2">
      <c r="A80" s="29"/>
      <c r="B80" s="59">
        <v>44</v>
      </c>
      <c r="C80" s="201"/>
      <c r="D80" s="62"/>
      <c r="E80" s="199"/>
      <c r="F80" s="199"/>
      <c r="G80" s="63">
        <f t="shared" si="3"/>
        <v>0</v>
      </c>
      <c r="H80" s="29"/>
      <c r="I80" s="3"/>
      <c r="J80" s="3"/>
      <c r="K80" s="3"/>
      <c r="L80" s="3"/>
      <c r="M80" s="3"/>
      <c r="N80" s="3"/>
      <c r="O80" s="3"/>
      <c r="P80" s="3"/>
      <c r="Q80" s="3"/>
      <c r="R80" s="3"/>
      <c r="S80" s="3"/>
      <c r="T80" s="3"/>
      <c r="U80" s="3"/>
    </row>
    <row r="81" spans="1:21" s="7" customFormat="1" ht="12.75" x14ac:dyDescent="0.2">
      <c r="A81" s="29"/>
      <c r="B81" s="59">
        <v>45</v>
      </c>
      <c r="C81" s="201"/>
      <c r="D81" s="62"/>
      <c r="E81" s="199"/>
      <c r="F81" s="199"/>
      <c r="G81" s="63">
        <f t="shared" si="3"/>
        <v>0</v>
      </c>
      <c r="H81" s="29"/>
      <c r="I81" s="3"/>
      <c r="J81" s="3"/>
      <c r="K81" s="3"/>
      <c r="L81" s="3"/>
      <c r="M81" s="3"/>
      <c r="N81" s="3"/>
      <c r="O81" s="3"/>
      <c r="P81" s="3"/>
      <c r="Q81" s="3"/>
      <c r="R81" s="3"/>
      <c r="S81" s="3"/>
      <c r="T81" s="3"/>
      <c r="U81" s="3"/>
    </row>
    <row r="82" spans="1:21" s="7" customFormat="1" ht="12.75" x14ac:dyDescent="0.2">
      <c r="A82" s="29"/>
      <c r="B82" s="59">
        <v>46</v>
      </c>
      <c r="C82" s="201"/>
      <c r="D82" s="62"/>
      <c r="E82" s="199"/>
      <c r="F82" s="199"/>
      <c r="G82" s="63">
        <f t="shared" si="3"/>
        <v>0</v>
      </c>
      <c r="H82" s="29"/>
      <c r="I82" s="3"/>
      <c r="J82" s="3"/>
      <c r="K82" s="3"/>
      <c r="L82" s="3"/>
      <c r="M82" s="3"/>
      <c r="N82" s="3"/>
      <c r="O82" s="3"/>
      <c r="P82" s="3"/>
      <c r="Q82" s="3"/>
      <c r="R82" s="3"/>
      <c r="S82" s="3"/>
      <c r="T82" s="3"/>
      <c r="U82" s="3"/>
    </row>
    <row r="83" spans="1:21" s="7" customFormat="1" ht="12.75" x14ac:dyDescent="0.2">
      <c r="A83" s="29"/>
      <c r="B83" s="59">
        <v>47</v>
      </c>
      <c r="C83" s="201"/>
      <c r="D83" s="62"/>
      <c r="E83" s="199"/>
      <c r="F83" s="199"/>
      <c r="G83" s="63">
        <f t="shared" si="3"/>
        <v>0</v>
      </c>
      <c r="H83" s="29"/>
      <c r="I83" s="3"/>
      <c r="J83" s="3"/>
      <c r="K83" s="3"/>
      <c r="L83" s="3"/>
      <c r="M83" s="3"/>
      <c r="N83" s="3"/>
      <c r="O83" s="3"/>
      <c r="P83" s="3"/>
      <c r="Q83" s="3"/>
      <c r="R83" s="3"/>
      <c r="S83" s="3"/>
      <c r="T83" s="3"/>
      <c r="U83" s="3"/>
    </row>
    <row r="84" spans="1:21" s="7" customFormat="1" ht="12.75" x14ac:dyDescent="0.2">
      <c r="A84" s="29"/>
      <c r="B84" s="59">
        <v>48</v>
      </c>
      <c r="C84" s="201"/>
      <c r="D84" s="62"/>
      <c r="E84" s="199"/>
      <c r="F84" s="199"/>
      <c r="G84" s="63">
        <f t="shared" si="3"/>
        <v>0</v>
      </c>
      <c r="H84" s="29"/>
      <c r="I84" s="3"/>
      <c r="J84" s="3"/>
      <c r="K84" s="3"/>
      <c r="L84" s="3"/>
      <c r="M84" s="3"/>
      <c r="N84" s="3"/>
      <c r="O84" s="3"/>
      <c r="P84" s="3"/>
      <c r="Q84" s="3"/>
      <c r="R84" s="3"/>
      <c r="S84" s="3"/>
      <c r="T84" s="3"/>
      <c r="U84" s="3"/>
    </row>
    <row r="85" spans="1:21" s="7" customFormat="1" ht="12.75" x14ac:dyDescent="0.2">
      <c r="A85" s="29"/>
      <c r="B85" s="59">
        <v>49</v>
      </c>
      <c r="C85" s="201"/>
      <c r="D85" s="62"/>
      <c r="E85" s="199"/>
      <c r="F85" s="199"/>
      <c r="G85" s="63">
        <f t="shared" si="3"/>
        <v>0</v>
      </c>
      <c r="H85" s="29"/>
      <c r="I85" s="3"/>
      <c r="J85" s="3"/>
      <c r="K85" s="3"/>
      <c r="L85" s="3"/>
      <c r="M85" s="3"/>
      <c r="N85" s="3"/>
      <c r="O85" s="3"/>
      <c r="P85" s="3"/>
      <c r="Q85" s="3"/>
      <c r="R85" s="3"/>
      <c r="S85" s="3"/>
      <c r="T85" s="3"/>
      <c r="U85" s="3"/>
    </row>
    <row r="86" spans="1:21" s="7" customFormat="1" ht="12.75" x14ac:dyDescent="0.2">
      <c r="A86" s="29"/>
      <c r="B86" s="59">
        <v>50</v>
      </c>
      <c r="C86" s="201"/>
      <c r="D86" s="62"/>
      <c r="E86" s="199"/>
      <c r="F86" s="199"/>
      <c r="G86" s="63">
        <f t="shared" si="3"/>
        <v>0</v>
      </c>
      <c r="H86" s="29"/>
      <c r="I86" s="3"/>
      <c r="J86" s="3"/>
      <c r="K86" s="3"/>
      <c r="L86" s="3"/>
      <c r="M86" s="3"/>
      <c r="N86" s="3"/>
      <c r="O86" s="3"/>
      <c r="P86" s="3"/>
      <c r="Q86" s="3"/>
      <c r="R86" s="3"/>
      <c r="S86" s="3"/>
      <c r="T86" s="3"/>
      <c r="U86" s="3"/>
    </row>
    <row r="87" spans="1:21" s="7" customFormat="1" ht="12.75" x14ac:dyDescent="0.2">
      <c r="A87" s="29"/>
      <c r="B87" s="59">
        <v>51</v>
      </c>
      <c r="C87" s="201"/>
      <c r="D87" s="62"/>
      <c r="E87" s="199"/>
      <c r="F87" s="199"/>
      <c r="G87" s="63">
        <f t="shared" si="3"/>
        <v>0</v>
      </c>
      <c r="H87" s="29"/>
      <c r="I87" s="3"/>
      <c r="J87" s="3"/>
      <c r="K87" s="3"/>
      <c r="L87" s="3"/>
      <c r="M87" s="3"/>
      <c r="N87" s="3"/>
      <c r="O87" s="3"/>
      <c r="P87" s="3"/>
      <c r="Q87" s="3"/>
      <c r="R87" s="3"/>
      <c r="S87" s="3"/>
      <c r="T87" s="3"/>
      <c r="U87" s="3"/>
    </row>
    <row r="88" spans="1:21" s="7" customFormat="1" ht="12.75" x14ac:dyDescent="0.2">
      <c r="A88" s="29"/>
      <c r="B88" s="59">
        <v>52</v>
      </c>
      <c r="C88" s="201"/>
      <c r="D88" s="62"/>
      <c r="E88" s="199"/>
      <c r="F88" s="199"/>
      <c r="G88" s="63">
        <f t="shared" si="3"/>
        <v>0</v>
      </c>
      <c r="H88" s="29"/>
      <c r="I88" s="3"/>
      <c r="J88" s="3"/>
      <c r="K88" s="3"/>
      <c r="L88" s="3"/>
      <c r="M88" s="3"/>
      <c r="N88" s="3"/>
      <c r="O88" s="3"/>
      <c r="P88" s="3"/>
      <c r="Q88" s="3"/>
      <c r="R88" s="3"/>
      <c r="S88" s="3"/>
      <c r="T88" s="3"/>
      <c r="U88" s="3"/>
    </row>
    <row r="89" spans="1:21" s="7" customFormat="1" ht="12.75" x14ac:dyDescent="0.2">
      <c r="A89" s="29"/>
      <c r="B89" s="59">
        <v>53</v>
      </c>
      <c r="C89" s="201"/>
      <c r="D89" s="62"/>
      <c r="E89" s="199"/>
      <c r="F89" s="199"/>
      <c r="G89" s="63">
        <f t="shared" si="3"/>
        <v>0</v>
      </c>
      <c r="H89" s="29"/>
      <c r="I89" s="3"/>
      <c r="J89" s="3"/>
      <c r="K89" s="3"/>
      <c r="L89" s="3"/>
      <c r="M89" s="3"/>
      <c r="N89" s="3"/>
      <c r="O89" s="3"/>
      <c r="P89" s="3"/>
      <c r="Q89" s="3"/>
      <c r="R89" s="3"/>
      <c r="S89" s="3"/>
      <c r="T89" s="3"/>
      <c r="U89" s="3"/>
    </row>
    <row r="90" spans="1:21" s="7" customFormat="1" ht="12.75" x14ac:dyDescent="0.2">
      <c r="A90" s="29"/>
      <c r="B90" s="59">
        <v>54</v>
      </c>
      <c r="C90" s="201"/>
      <c r="D90" s="62"/>
      <c r="E90" s="199"/>
      <c r="F90" s="199"/>
      <c r="G90" s="63">
        <f t="shared" si="3"/>
        <v>0</v>
      </c>
      <c r="H90" s="29"/>
      <c r="I90" s="3"/>
      <c r="J90" s="3"/>
      <c r="K90" s="3"/>
      <c r="L90" s="3"/>
      <c r="M90" s="3"/>
      <c r="N90" s="3"/>
      <c r="O90" s="3"/>
      <c r="P90" s="3"/>
      <c r="Q90" s="3"/>
      <c r="R90" s="3"/>
      <c r="S90" s="3"/>
      <c r="T90" s="3"/>
      <c r="U90" s="3"/>
    </row>
    <row r="91" spans="1:21" s="7" customFormat="1" ht="12.75" x14ac:dyDescent="0.2">
      <c r="A91" s="29"/>
      <c r="B91" s="59">
        <v>55</v>
      </c>
      <c r="C91" s="201"/>
      <c r="D91" s="62"/>
      <c r="E91" s="199"/>
      <c r="F91" s="199"/>
      <c r="G91" s="63">
        <f t="shared" si="3"/>
        <v>0</v>
      </c>
      <c r="H91" s="29"/>
      <c r="I91" s="3"/>
      <c r="J91" s="3"/>
      <c r="K91" s="3"/>
      <c r="L91" s="3"/>
      <c r="M91" s="3"/>
      <c r="N91" s="3"/>
      <c r="O91" s="3"/>
      <c r="P91" s="3"/>
      <c r="Q91" s="3"/>
      <c r="R91" s="3"/>
      <c r="S91" s="3"/>
      <c r="T91" s="3"/>
      <c r="U91" s="3"/>
    </row>
    <row r="92" spans="1:21" s="7" customFormat="1" ht="12.75" x14ac:dyDescent="0.2">
      <c r="A92" s="29"/>
      <c r="B92" s="59">
        <v>56</v>
      </c>
      <c r="C92" s="201"/>
      <c r="D92" s="62"/>
      <c r="E92" s="199"/>
      <c r="F92" s="199"/>
      <c r="G92" s="63">
        <f t="shared" si="3"/>
        <v>0</v>
      </c>
      <c r="H92" s="29"/>
      <c r="I92" s="3"/>
      <c r="J92" s="3"/>
      <c r="K92" s="3"/>
      <c r="L92" s="3"/>
      <c r="M92" s="3"/>
      <c r="N92" s="3"/>
      <c r="O92" s="3"/>
      <c r="P92" s="3"/>
      <c r="Q92" s="3"/>
      <c r="R92" s="3"/>
      <c r="S92" s="3"/>
      <c r="T92" s="3"/>
      <c r="U92" s="3"/>
    </row>
    <row r="93" spans="1:21" s="7" customFormat="1" ht="12.75" x14ac:dyDescent="0.2">
      <c r="A93" s="29"/>
      <c r="B93" s="59">
        <v>57</v>
      </c>
      <c r="C93" s="201"/>
      <c r="D93" s="62"/>
      <c r="E93" s="199"/>
      <c r="F93" s="199"/>
      <c r="G93" s="63">
        <f t="shared" si="3"/>
        <v>0</v>
      </c>
      <c r="H93" s="29"/>
      <c r="I93" s="3"/>
      <c r="J93" s="3"/>
      <c r="K93" s="3"/>
      <c r="L93" s="3"/>
      <c r="M93" s="3"/>
      <c r="N93" s="3"/>
      <c r="O93" s="3"/>
      <c r="P93" s="3"/>
      <c r="Q93" s="3"/>
      <c r="R93" s="3"/>
      <c r="S93" s="3"/>
      <c r="T93" s="3"/>
      <c r="U93" s="3"/>
    </row>
    <row r="94" spans="1:21" s="7" customFormat="1" ht="12.75" x14ac:dyDescent="0.2">
      <c r="A94" s="29"/>
      <c r="B94" s="59">
        <v>58</v>
      </c>
      <c r="C94" s="201"/>
      <c r="D94" s="62"/>
      <c r="E94" s="199"/>
      <c r="F94" s="199"/>
      <c r="G94" s="63">
        <f t="shared" si="3"/>
        <v>0</v>
      </c>
      <c r="H94" s="29"/>
      <c r="I94" s="3"/>
      <c r="J94" s="3"/>
      <c r="K94" s="3"/>
      <c r="L94" s="3"/>
      <c r="M94" s="3"/>
      <c r="N94" s="3"/>
      <c r="O94" s="3"/>
      <c r="P94" s="3"/>
      <c r="Q94" s="3"/>
      <c r="R94" s="3"/>
      <c r="S94" s="3"/>
      <c r="T94" s="3"/>
      <c r="U94" s="3"/>
    </row>
    <row r="95" spans="1:21" s="7" customFormat="1" ht="12.75" x14ac:dyDescent="0.2">
      <c r="A95" s="29"/>
      <c r="B95" s="59">
        <v>59</v>
      </c>
      <c r="C95" s="201"/>
      <c r="D95" s="62"/>
      <c r="E95" s="199"/>
      <c r="F95" s="199"/>
      <c r="G95" s="63">
        <f t="shared" si="3"/>
        <v>0</v>
      </c>
      <c r="H95" s="29"/>
      <c r="I95" s="3"/>
      <c r="J95" s="3"/>
      <c r="K95" s="3"/>
      <c r="L95" s="3"/>
      <c r="M95" s="3"/>
      <c r="N95" s="3"/>
      <c r="O95" s="3"/>
      <c r="P95" s="3"/>
      <c r="Q95" s="3"/>
      <c r="R95" s="3"/>
      <c r="S95" s="3"/>
      <c r="T95" s="3"/>
      <c r="U95" s="3"/>
    </row>
    <row r="96" spans="1:21" s="7" customFormat="1" ht="12.75" x14ac:dyDescent="0.2">
      <c r="A96" s="29"/>
      <c r="B96" s="59">
        <v>60</v>
      </c>
      <c r="C96" s="201"/>
      <c r="D96" s="62"/>
      <c r="E96" s="199"/>
      <c r="F96" s="199"/>
      <c r="G96" s="63">
        <f t="shared" si="3"/>
        <v>0</v>
      </c>
      <c r="H96" s="29"/>
      <c r="I96" s="3"/>
      <c r="J96" s="3"/>
      <c r="K96" s="3"/>
      <c r="L96" s="3"/>
      <c r="M96" s="3"/>
      <c r="N96" s="3"/>
      <c r="O96" s="3"/>
      <c r="P96" s="3"/>
      <c r="Q96" s="3"/>
      <c r="R96" s="3"/>
      <c r="S96" s="3"/>
      <c r="T96" s="3"/>
      <c r="U96" s="3"/>
    </row>
    <row r="97" spans="1:21" s="7" customFormat="1" ht="12.75" x14ac:dyDescent="0.2">
      <c r="A97" s="29"/>
      <c r="B97" s="59">
        <v>61</v>
      </c>
      <c r="C97" s="201"/>
      <c r="D97" s="62"/>
      <c r="E97" s="199"/>
      <c r="F97" s="199"/>
      <c r="G97" s="63">
        <f t="shared" si="3"/>
        <v>0</v>
      </c>
      <c r="H97" s="29"/>
      <c r="I97" s="3"/>
      <c r="J97" s="3"/>
      <c r="K97" s="3"/>
      <c r="L97" s="3"/>
      <c r="M97" s="3"/>
      <c r="N97" s="3"/>
      <c r="O97" s="3"/>
      <c r="P97" s="3"/>
      <c r="Q97" s="3"/>
      <c r="R97" s="3"/>
      <c r="S97" s="3"/>
      <c r="T97" s="3"/>
      <c r="U97" s="3"/>
    </row>
    <row r="98" spans="1:21" s="7" customFormat="1" ht="12.75" x14ac:dyDescent="0.2">
      <c r="A98" s="29"/>
      <c r="B98" s="59">
        <v>62</v>
      </c>
      <c r="C98" s="201"/>
      <c r="D98" s="62"/>
      <c r="E98" s="199"/>
      <c r="F98" s="199"/>
      <c r="G98" s="63">
        <f t="shared" si="3"/>
        <v>0</v>
      </c>
      <c r="H98" s="29"/>
      <c r="I98" s="3"/>
      <c r="J98" s="3"/>
      <c r="K98" s="3"/>
      <c r="L98" s="3"/>
      <c r="M98" s="3"/>
      <c r="N98" s="3"/>
      <c r="O98" s="3"/>
      <c r="P98" s="3"/>
      <c r="Q98" s="3"/>
      <c r="R98" s="3"/>
      <c r="S98" s="3"/>
      <c r="T98" s="3"/>
      <c r="U98" s="3"/>
    </row>
    <row r="99" spans="1:21" s="7" customFormat="1" ht="12.75" x14ac:dyDescent="0.2">
      <c r="A99" s="29"/>
      <c r="B99" s="59">
        <v>63</v>
      </c>
      <c r="C99" s="201"/>
      <c r="D99" s="62"/>
      <c r="E99" s="199"/>
      <c r="F99" s="199"/>
      <c r="G99" s="63">
        <f t="shared" si="3"/>
        <v>0</v>
      </c>
      <c r="H99" s="29"/>
      <c r="I99" s="3"/>
      <c r="J99" s="3"/>
      <c r="K99" s="3"/>
      <c r="L99" s="3"/>
      <c r="M99" s="3"/>
      <c r="N99" s="3"/>
      <c r="O99" s="3"/>
      <c r="P99" s="3"/>
      <c r="Q99" s="3"/>
      <c r="R99" s="3"/>
      <c r="S99" s="3"/>
      <c r="T99" s="3"/>
      <c r="U99" s="3"/>
    </row>
    <row r="100" spans="1:21" s="7" customFormat="1" ht="12.75" x14ac:dyDescent="0.2">
      <c r="A100" s="29"/>
      <c r="B100" s="59">
        <v>64</v>
      </c>
      <c r="C100" s="201"/>
      <c r="D100" s="62"/>
      <c r="E100" s="199"/>
      <c r="F100" s="199"/>
      <c r="G100" s="63">
        <f t="shared" si="3"/>
        <v>0</v>
      </c>
      <c r="H100" s="29"/>
      <c r="I100" s="3"/>
      <c r="J100" s="3"/>
      <c r="K100" s="3"/>
      <c r="L100" s="3"/>
      <c r="M100" s="3"/>
      <c r="N100" s="3"/>
      <c r="O100" s="3"/>
      <c r="P100" s="3"/>
      <c r="Q100" s="3"/>
      <c r="R100" s="3"/>
      <c r="S100" s="3"/>
      <c r="T100" s="3"/>
      <c r="U100" s="3"/>
    </row>
    <row r="101" spans="1:21" s="7" customFormat="1" ht="12.75" x14ac:dyDescent="0.2">
      <c r="A101" s="29"/>
      <c r="B101" s="59">
        <v>65</v>
      </c>
      <c r="C101" s="201"/>
      <c r="D101" s="62"/>
      <c r="E101" s="199"/>
      <c r="F101" s="199"/>
      <c r="G101" s="63">
        <f t="shared" si="3"/>
        <v>0</v>
      </c>
      <c r="H101" s="29"/>
      <c r="I101" s="3"/>
      <c r="J101" s="3"/>
      <c r="K101" s="3"/>
      <c r="L101" s="3"/>
      <c r="M101" s="3"/>
      <c r="N101" s="3"/>
      <c r="O101" s="3"/>
      <c r="P101" s="3"/>
      <c r="Q101" s="3"/>
      <c r="R101" s="3"/>
      <c r="S101" s="3"/>
      <c r="T101" s="3"/>
      <c r="U101" s="3"/>
    </row>
    <row r="102" spans="1:21" s="7" customFormat="1" ht="12.75" x14ac:dyDescent="0.2">
      <c r="A102" s="29"/>
      <c r="B102" s="59">
        <v>66</v>
      </c>
      <c r="C102" s="201"/>
      <c r="D102" s="62"/>
      <c r="E102" s="199"/>
      <c r="F102" s="199"/>
      <c r="G102" s="63">
        <f t="shared" ref="G102:G161" si="4">IF(C102=0,0,IF(D102=0,0,10))</f>
        <v>0</v>
      </c>
      <c r="H102" s="29"/>
      <c r="I102" s="3"/>
      <c r="J102" s="3"/>
      <c r="K102" s="3"/>
      <c r="L102" s="3"/>
      <c r="M102" s="3"/>
      <c r="N102" s="3"/>
      <c r="O102" s="3"/>
      <c r="P102" s="3"/>
      <c r="Q102" s="3"/>
      <c r="R102" s="3"/>
      <c r="S102" s="3"/>
      <c r="T102" s="3"/>
      <c r="U102" s="3"/>
    </row>
    <row r="103" spans="1:21" s="7" customFormat="1" ht="12.75" x14ac:dyDescent="0.2">
      <c r="A103" s="29"/>
      <c r="B103" s="59">
        <v>67</v>
      </c>
      <c r="C103" s="201"/>
      <c r="D103" s="62"/>
      <c r="E103" s="199"/>
      <c r="F103" s="199"/>
      <c r="G103" s="63">
        <f t="shared" si="4"/>
        <v>0</v>
      </c>
      <c r="H103" s="29"/>
      <c r="I103" s="3"/>
      <c r="J103" s="3"/>
      <c r="K103" s="3"/>
      <c r="L103" s="3"/>
      <c r="M103" s="3"/>
      <c r="N103" s="3"/>
      <c r="O103" s="3"/>
      <c r="P103" s="3"/>
      <c r="Q103" s="3"/>
      <c r="R103" s="3"/>
      <c r="S103" s="3"/>
      <c r="T103" s="3"/>
      <c r="U103" s="3"/>
    </row>
    <row r="104" spans="1:21" s="7" customFormat="1" ht="12.75" x14ac:dyDescent="0.2">
      <c r="A104" s="29"/>
      <c r="B104" s="59">
        <v>68</v>
      </c>
      <c r="C104" s="201"/>
      <c r="D104" s="62"/>
      <c r="E104" s="199"/>
      <c r="F104" s="199"/>
      <c r="G104" s="63">
        <f t="shared" si="4"/>
        <v>0</v>
      </c>
      <c r="H104" s="29"/>
      <c r="I104" s="3"/>
      <c r="J104" s="3"/>
      <c r="K104" s="3"/>
      <c r="L104" s="3"/>
      <c r="M104" s="3"/>
      <c r="N104" s="3"/>
      <c r="O104" s="3"/>
      <c r="P104" s="3"/>
      <c r="Q104" s="3"/>
      <c r="R104" s="3"/>
      <c r="S104" s="3"/>
      <c r="T104" s="3"/>
      <c r="U104" s="3"/>
    </row>
    <row r="105" spans="1:21" s="7" customFormat="1" ht="12.75" x14ac:dyDescent="0.2">
      <c r="A105" s="29"/>
      <c r="B105" s="59">
        <v>69</v>
      </c>
      <c r="C105" s="201"/>
      <c r="D105" s="62"/>
      <c r="E105" s="199"/>
      <c r="F105" s="199"/>
      <c r="G105" s="63">
        <f t="shared" si="4"/>
        <v>0</v>
      </c>
      <c r="H105" s="29"/>
      <c r="I105" s="3"/>
      <c r="J105" s="3"/>
      <c r="K105" s="3"/>
      <c r="L105" s="3"/>
      <c r="M105" s="3"/>
      <c r="N105" s="3"/>
      <c r="O105" s="3"/>
      <c r="P105" s="3"/>
      <c r="Q105" s="3"/>
      <c r="R105" s="3"/>
      <c r="S105" s="3"/>
      <c r="T105" s="3"/>
      <c r="U105" s="3"/>
    </row>
    <row r="106" spans="1:21" s="7" customFormat="1" ht="12.75" x14ac:dyDescent="0.2">
      <c r="A106" s="29"/>
      <c r="B106" s="59">
        <v>70</v>
      </c>
      <c r="C106" s="201"/>
      <c r="D106" s="62"/>
      <c r="E106" s="199"/>
      <c r="F106" s="199"/>
      <c r="G106" s="63">
        <f t="shared" si="4"/>
        <v>0</v>
      </c>
      <c r="H106" s="29"/>
      <c r="I106" s="3"/>
      <c r="J106" s="3"/>
      <c r="K106" s="3"/>
      <c r="L106" s="3"/>
      <c r="M106" s="3"/>
      <c r="N106" s="3"/>
      <c r="O106" s="3"/>
      <c r="P106" s="3"/>
      <c r="Q106" s="3"/>
      <c r="R106" s="3"/>
      <c r="S106" s="3"/>
      <c r="T106" s="3"/>
      <c r="U106" s="3"/>
    </row>
    <row r="107" spans="1:21" s="7" customFormat="1" ht="12.75" x14ac:dyDescent="0.2">
      <c r="A107" s="29"/>
      <c r="B107" s="59">
        <v>71</v>
      </c>
      <c r="C107" s="201"/>
      <c r="D107" s="62"/>
      <c r="E107" s="199"/>
      <c r="F107" s="199"/>
      <c r="G107" s="63">
        <f t="shared" si="4"/>
        <v>0</v>
      </c>
      <c r="H107" s="29"/>
      <c r="I107" s="3"/>
      <c r="J107" s="3"/>
      <c r="K107" s="3"/>
      <c r="L107" s="3"/>
      <c r="M107" s="3"/>
      <c r="N107" s="3"/>
      <c r="O107" s="3"/>
      <c r="P107" s="3"/>
      <c r="Q107" s="3"/>
      <c r="R107" s="3"/>
      <c r="S107" s="3"/>
      <c r="T107" s="3"/>
      <c r="U107" s="3"/>
    </row>
    <row r="108" spans="1:21" s="7" customFormat="1" ht="12.75" x14ac:dyDescent="0.2">
      <c r="A108" s="29"/>
      <c r="B108" s="59">
        <v>72</v>
      </c>
      <c r="C108" s="201"/>
      <c r="D108" s="62"/>
      <c r="E108" s="199"/>
      <c r="F108" s="199"/>
      <c r="G108" s="63">
        <f t="shared" si="4"/>
        <v>0</v>
      </c>
      <c r="H108" s="29"/>
      <c r="I108" s="3"/>
      <c r="J108" s="3"/>
      <c r="K108" s="3"/>
      <c r="L108" s="3"/>
      <c r="M108" s="3"/>
      <c r="N108" s="3"/>
      <c r="O108" s="3"/>
      <c r="P108" s="3"/>
      <c r="Q108" s="3"/>
      <c r="R108" s="3"/>
      <c r="S108" s="3"/>
      <c r="T108" s="3"/>
      <c r="U108" s="3"/>
    </row>
    <row r="109" spans="1:21" s="7" customFormat="1" ht="12.75" x14ac:dyDescent="0.2">
      <c r="A109" s="29"/>
      <c r="B109" s="59">
        <v>73</v>
      </c>
      <c r="C109" s="201"/>
      <c r="D109" s="62"/>
      <c r="E109" s="199"/>
      <c r="F109" s="199"/>
      <c r="G109" s="63">
        <f t="shared" si="4"/>
        <v>0</v>
      </c>
      <c r="H109" s="29"/>
      <c r="I109" s="3"/>
      <c r="J109" s="3"/>
      <c r="K109" s="3"/>
      <c r="L109" s="3"/>
      <c r="M109" s="3"/>
      <c r="N109" s="3"/>
      <c r="O109" s="3"/>
      <c r="P109" s="3"/>
      <c r="Q109" s="3"/>
      <c r="R109" s="3"/>
      <c r="S109" s="3"/>
      <c r="T109" s="3"/>
      <c r="U109" s="3"/>
    </row>
    <row r="110" spans="1:21" s="7" customFormat="1" ht="12.75" x14ac:dyDescent="0.2">
      <c r="A110" s="29"/>
      <c r="B110" s="59">
        <v>74</v>
      </c>
      <c r="C110" s="201"/>
      <c r="D110" s="62"/>
      <c r="E110" s="199"/>
      <c r="F110" s="199"/>
      <c r="G110" s="63">
        <f t="shared" si="4"/>
        <v>0</v>
      </c>
      <c r="H110" s="29"/>
      <c r="I110" s="3"/>
      <c r="J110" s="3"/>
      <c r="K110" s="3"/>
      <c r="L110" s="3"/>
      <c r="M110" s="3"/>
      <c r="N110" s="3"/>
      <c r="O110" s="3"/>
      <c r="P110" s="3"/>
      <c r="Q110" s="3"/>
      <c r="R110" s="3"/>
      <c r="S110" s="3"/>
      <c r="T110" s="3"/>
      <c r="U110" s="3"/>
    </row>
    <row r="111" spans="1:21" s="7" customFormat="1" ht="12.75" x14ac:dyDescent="0.2">
      <c r="A111" s="281"/>
      <c r="B111" s="59">
        <v>75</v>
      </c>
      <c r="C111" s="285"/>
      <c r="D111" s="62"/>
      <c r="E111" s="281"/>
      <c r="F111" s="281"/>
      <c r="G111" s="63">
        <f t="shared" ref="G111:G160" si="5">IF(C111=0,0,IF(D111=0,0,10))</f>
        <v>0</v>
      </c>
      <c r="H111" s="281"/>
      <c r="I111" s="3"/>
      <c r="J111" s="3"/>
      <c r="K111" s="3"/>
      <c r="L111" s="3"/>
      <c r="M111" s="3"/>
      <c r="N111" s="3"/>
      <c r="O111" s="3"/>
      <c r="P111" s="3"/>
      <c r="Q111" s="3"/>
      <c r="R111" s="3"/>
      <c r="S111" s="3"/>
      <c r="T111" s="3"/>
      <c r="U111" s="3"/>
    </row>
    <row r="112" spans="1:21" s="7" customFormat="1" ht="12.75" x14ac:dyDescent="0.2">
      <c r="A112" s="281"/>
      <c r="B112" s="59">
        <v>76</v>
      </c>
      <c r="C112" s="285"/>
      <c r="D112" s="62"/>
      <c r="E112" s="281"/>
      <c r="F112" s="281"/>
      <c r="G112" s="63">
        <f t="shared" si="5"/>
        <v>0</v>
      </c>
      <c r="H112" s="281"/>
      <c r="I112" s="3"/>
      <c r="J112" s="3"/>
      <c r="K112" s="3"/>
      <c r="L112" s="3"/>
      <c r="M112" s="3"/>
      <c r="N112" s="3"/>
      <c r="O112" s="3"/>
      <c r="P112" s="3"/>
      <c r="Q112" s="3"/>
      <c r="R112" s="3"/>
      <c r="S112" s="3"/>
      <c r="T112" s="3"/>
      <c r="U112" s="3"/>
    </row>
    <row r="113" spans="1:21" s="7" customFormat="1" ht="12.75" x14ac:dyDescent="0.2">
      <c r="A113" s="281"/>
      <c r="B113" s="59">
        <v>77</v>
      </c>
      <c r="C113" s="285"/>
      <c r="D113" s="62"/>
      <c r="E113" s="281"/>
      <c r="F113" s="281"/>
      <c r="G113" s="63">
        <f t="shared" si="5"/>
        <v>0</v>
      </c>
      <c r="H113" s="281"/>
      <c r="I113" s="3"/>
      <c r="J113" s="3"/>
      <c r="K113" s="3"/>
      <c r="L113" s="3"/>
      <c r="M113" s="3"/>
      <c r="N113" s="3"/>
      <c r="O113" s="3"/>
      <c r="P113" s="3"/>
      <c r="Q113" s="3"/>
      <c r="R113" s="3"/>
      <c r="S113" s="3"/>
      <c r="T113" s="3"/>
      <c r="U113" s="3"/>
    </row>
    <row r="114" spans="1:21" s="7" customFormat="1" ht="12.75" x14ac:dyDescent="0.2">
      <c r="A114" s="281"/>
      <c r="B114" s="59">
        <v>78</v>
      </c>
      <c r="C114" s="285"/>
      <c r="D114" s="62"/>
      <c r="E114" s="281"/>
      <c r="F114" s="281"/>
      <c r="G114" s="63">
        <f t="shared" si="5"/>
        <v>0</v>
      </c>
      <c r="H114" s="281"/>
      <c r="I114" s="3"/>
      <c r="J114" s="3"/>
      <c r="K114" s="3"/>
      <c r="L114" s="3"/>
      <c r="M114" s="3"/>
      <c r="N114" s="3"/>
      <c r="O114" s="3"/>
      <c r="P114" s="3"/>
      <c r="Q114" s="3"/>
      <c r="R114" s="3"/>
      <c r="S114" s="3"/>
      <c r="T114" s="3"/>
      <c r="U114" s="3"/>
    </row>
    <row r="115" spans="1:21" s="7" customFormat="1" ht="12.75" x14ac:dyDescent="0.2">
      <c r="A115" s="281"/>
      <c r="B115" s="59">
        <v>79</v>
      </c>
      <c r="C115" s="285"/>
      <c r="D115" s="62"/>
      <c r="E115" s="281"/>
      <c r="F115" s="281"/>
      <c r="G115" s="63">
        <f t="shared" si="5"/>
        <v>0</v>
      </c>
      <c r="H115" s="281"/>
      <c r="I115" s="3"/>
      <c r="J115" s="3"/>
      <c r="K115" s="3"/>
      <c r="L115" s="3"/>
      <c r="M115" s="3"/>
      <c r="N115" s="3"/>
      <c r="O115" s="3"/>
      <c r="P115" s="3"/>
      <c r="Q115" s="3"/>
      <c r="R115" s="3"/>
      <c r="S115" s="3"/>
      <c r="T115" s="3"/>
      <c r="U115" s="3"/>
    </row>
    <row r="116" spans="1:21" s="7" customFormat="1" ht="12.75" x14ac:dyDescent="0.2">
      <c r="A116" s="281"/>
      <c r="B116" s="59">
        <v>80</v>
      </c>
      <c r="C116" s="285"/>
      <c r="D116" s="62"/>
      <c r="E116" s="281"/>
      <c r="F116" s="281"/>
      <c r="G116" s="63">
        <f t="shared" si="5"/>
        <v>0</v>
      </c>
      <c r="H116" s="281"/>
      <c r="I116" s="3"/>
      <c r="J116" s="3"/>
      <c r="K116" s="3"/>
      <c r="L116" s="3"/>
      <c r="M116" s="3"/>
      <c r="N116" s="3"/>
      <c r="O116" s="3"/>
      <c r="P116" s="3"/>
      <c r="Q116" s="3"/>
      <c r="R116" s="3"/>
      <c r="S116" s="3"/>
      <c r="T116" s="3"/>
      <c r="U116" s="3"/>
    </row>
    <row r="117" spans="1:21" s="7" customFormat="1" ht="12.75" x14ac:dyDescent="0.2">
      <c r="A117" s="281"/>
      <c r="B117" s="59">
        <v>81</v>
      </c>
      <c r="C117" s="285"/>
      <c r="D117" s="62"/>
      <c r="E117" s="281"/>
      <c r="F117" s="281"/>
      <c r="G117" s="63">
        <f t="shared" si="5"/>
        <v>0</v>
      </c>
      <c r="H117" s="281"/>
      <c r="I117" s="3"/>
      <c r="J117" s="3"/>
      <c r="K117" s="3"/>
      <c r="L117" s="3"/>
      <c r="M117" s="3"/>
      <c r="N117" s="3"/>
      <c r="O117" s="3"/>
      <c r="P117" s="3"/>
      <c r="Q117" s="3"/>
      <c r="R117" s="3"/>
      <c r="S117" s="3"/>
      <c r="T117" s="3"/>
      <c r="U117" s="3"/>
    </row>
    <row r="118" spans="1:21" s="7" customFormat="1" ht="12.75" x14ac:dyDescent="0.2">
      <c r="A118" s="281"/>
      <c r="B118" s="59">
        <v>82</v>
      </c>
      <c r="C118" s="285"/>
      <c r="D118" s="62"/>
      <c r="E118" s="281"/>
      <c r="F118" s="281"/>
      <c r="G118" s="63">
        <f t="shared" si="5"/>
        <v>0</v>
      </c>
      <c r="H118" s="281"/>
      <c r="I118" s="3"/>
      <c r="J118" s="3"/>
      <c r="K118" s="3"/>
      <c r="L118" s="3"/>
      <c r="M118" s="3"/>
      <c r="N118" s="3"/>
      <c r="O118" s="3"/>
      <c r="P118" s="3"/>
      <c r="Q118" s="3"/>
      <c r="R118" s="3"/>
      <c r="S118" s="3"/>
      <c r="T118" s="3"/>
      <c r="U118" s="3"/>
    </row>
    <row r="119" spans="1:21" s="7" customFormat="1" ht="12.75" x14ac:dyDescent="0.2">
      <c r="A119" s="281"/>
      <c r="B119" s="59">
        <v>83</v>
      </c>
      <c r="C119" s="285"/>
      <c r="D119" s="62"/>
      <c r="E119" s="281"/>
      <c r="F119" s="281"/>
      <c r="G119" s="63">
        <f t="shared" si="5"/>
        <v>0</v>
      </c>
      <c r="H119" s="281"/>
      <c r="I119" s="3"/>
      <c r="J119" s="3"/>
      <c r="K119" s="3"/>
      <c r="L119" s="3"/>
      <c r="M119" s="3"/>
      <c r="N119" s="3"/>
      <c r="O119" s="3"/>
      <c r="P119" s="3"/>
      <c r="Q119" s="3"/>
      <c r="R119" s="3"/>
      <c r="S119" s="3"/>
      <c r="T119" s="3"/>
      <c r="U119" s="3"/>
    </row>
    <row r="120" spans="1:21" s="7" customFormat="1" ht="12.75" x14ac:dyDescent="0.2">
      <c r="A120" s="281"/>
      <c r="B120" s="59">
        <v>84</v>
      </c>
      <c r="C120" s="285"/>
      <c r="D120" s="62"/>
      <c r="E120" s="281"/>
      <c r="F120" s="281"/>
      <c r="G120" s="63">
        <f t="shared" si="5"/>
        <v>0</v>
      </c>
      <c r="H120" s="281"/>
      <c r="I120" s="3"/>
      <c r="J120" s="3"/>
      <c r="K120" s="3"/>
      <c r="L120" s="3"/>
      <c r="M120" s="3"/>
      <c r="N120" s="3"/>
      <c r="O120" s="3"/>
      <c r="P120" s="3"/>
      <c r="Q120" s="3"/>
      <c r="R120" s="3"/>
      <c r="S120" s="3"/>
      <c r="T120" s="3"/>
      <c r="U120" s="3"/>
    </row>
    <row r="121" spans="1:21" s="7" customFormat="1" ht="12.75" x14ac:dyDescent="0.2">
      <c r="A121" s="281"/>
      <c r="B121" s="59">
        <v>85</v>
      </c>
      <c r="C121" s="285"/>
      <c r="D121" s="62"/>
      <c r="E121" s="281"/>
      <c r="F121" s="281"/>
      <c r="G121" s="63">
        <f t="shared" si="5"/>
        <v>0</v>
      </c>
      <c r="H121" s="281"/>
      <c r="I121" s="3"/>
      <c r="J121" s="3"/>
      <c r="K121" s="3"/>
      <c r="L121" s="3"/>
      <c r="M121" s="3"/>
      <c r="N121" s="3"/>
      <c r="O121" s="3"/>
      <c r="P121" s="3"/>
      <c r="Q121" s="3"/>
      <c r="R121" s="3"/>
      <c r="S121" s="3"/>
      <c r="T121" s="3"/>
      <c r="U121" s="3"/>
    </row>
    <row r="122" spans="1:21" s="7" customFormat="1" ht="12.75" x14ac:dyDescent="0.2">
      <c r="A122" s="281"/>
      <c r="B122" s="59">
        <v>86</v>
      </c>
      <c r="C122" s="285"/>
      <c r="D122" s="62"/>
      <c r="E122" s="281"/>
      <c r="F122" s="281"/>
      <c r="G122" s="63">
        <f t="shared" si="5"/>
        <v>0</v>
      </c>
      <c r="H122" s="281"/>
      <c r="I122" s="3"/>
      <c r="J122" s="3"/>
      <c r="K122" s="3"/>
      <c r="L122" s="3"/>
      <c r="M122" s="3"/>
      <c r="N122" s="3"/>
      <c r="O122" s="3"/>
      <c r="P122" s="3"/>
      <c r="Q122" s="3"/>
      <c r="R122" s="3"/>
      <c r="S122" s="3"/>
      <c r="T122" s="3"/>
      <c r="U122" s="3"/>
    </row>
    <row r="123" spans="1:21" s="7" customFormat="1" ht="12.75" x14ac:dyDescent="0.2">
      <c r="A123" s="281"/>
      <c r="B123" s="59">
        <v>87</v>
      </c>
      <c r="C123" s="285"/>
      <c r="D123" s="62"/>
      <c r="E123" s="281"/>
      <c r="F123" s="281"/>
      <c r="G123" s="63">
        <f t="shared" si="5"/>
        <v>0</v>
      </c>
      <c r="H123" s="281"/>
      <c r="I123" s="3"/>
      <c r="J123" s="3"/>
      <c r="K123" s="3"/>
      <c r="L123" s="3"/>
      <c r="M123" s="3"/>
      <c r="N123" s="3"/>
      <c r="O123" s="3"/>
      <c r="P123" s="3"/>
      <c r="Q123" s="3"/>
      <c r="R123" s="3"/>
      <c r="S123" s="3"/>
      <c r="T123" s="3"/>
      <c r="U123" s="3"/>
    </row>
    <row r="124" spans="1:21" s="7" customFormat="1" ht="12.75" x14ac:dyDescent="0.2">
      <c r="A124" s="281"/>
      <c r="B124" s="59">
        <v>88</v>
      </c>
      <c r="C124" s="285"/>
      <c r="D124" s="62"/>
      <c r="E124" s="281"/>
      <c r="F124" s="281"/>
      <c r="G124" s="63">
        <f t="shared" si="5"/>
        <v>0</v>
      </c>
      <c r="H124" s="281"/>
      <c r="I124" s="3"/>
      <c r="J124" s="3"/>
      <c r="K124" s="3"/>
      <c r="L124" s="3"/>
      <c r="M124" s="3"/>
      <c r="N124" s="3"/>
      <c r="O124" s="3"/>
      <c r="P124" s="3"/>
      <c r="Q124" s="3"/>
      <c r="R124" s="3"/>
      <c r="S124" s="3"/>
      <c r="T124" s="3"/>
      <c r="U124" s="3"/>
    </row>
    <row r="125" spans="1:21" s="7" customFormat="1" ht="12.75" x14ac:dyDescent="0.2">
      <c r="A125" s="281"/>
      <c r="B125" s="59">
        <v>89</v>
      </c>
      <c r="C125" s="285"/>
      <c r="D125" s="62"/>
      <c r="E125" s="281"/>
      <c r="F125" s="281"/>
      <c r="G125" s="63">
        <f t="shared" si="5"/>
        <v>0</v>
      </c>
      <c r="H125" s="281"/>
      <c r="I125" s="3"/>
      <c r="J125" s="3"/>
      <c r="K125" s="3"/>
      <c r="L125" s="3"/>
      <c r="M125" s="3"/>
      <c r="N125" s="3"/>
      <c r="O125" s="3"/>
      <c r="P125" s="3"/>
      <c r="Q125" s="3"/>
      <c r="R125" s="3"/>
      <c r="S125" s="3"/>
      <c r="T125" s="3"/>
      <c r="U125" s="3"/>
    </row>
    <row r="126" spans="1:21" s="7" customFormat="1" ht="12.75" x14ac:dyDescent="0.2">
      <c r="A126" s="281"/>
      <c r="B126" s="59">
        <v>90</v>
      </c>
      <c r="C126" s="285"/>
      <c r="D126" s="62"/>
      <c r="E126" s="281"/>
      <c r="F126" s="281"/>
      <c r="G126" s="63">
        <f t="shared" si="5"/>
        <v>0</v>
      </c>
      <c r="H126" s="281"/>
      <c r="I126" s="3"/>
      <c r="J126" s="3"/>
      <c r="K126" s="3"/>
      <c r="L126" s="3"/>
      <c r="M126" s="3"/>
      <c r="N126" s="3"/>
      <c r="O126" s="3"/>
      <c r="P126" s="3"/>
      <c r="Q126" s="3"/>
      <c r="R126" s="3"/>
      <c r="S126" s="3"/>
      <c r="T126" s="3"/>
      <c r="U126" s="3"/>
    </row>
    <row r="127" spans="1:21" s="7" customFormat="1" ht="12.75" x14ac:dyDescent="0.2">
      <c r="A127" s="281"/>
      <c r="B127" s="59">
        <v>91</v>
      </c>
      <c r="C127" s="285"/>
      <c r="D127" s="62"/>
      <c r="E127" s="281"/>
      <c r="F127" s="281"/>
      <c r="G127" s="63">
        <f t="shared" si="5"/>
        <v>0</v>
      </c>
      <c r="H127" s="281"/>
      <c r="I127" s="3"/>
      <c r="J127" s="3"/>
      <c r="K127" s="3"/>
      <c r="L127" s="3"/>
      <c r="M127" s="3"/>
      <c r="N127" s="3"/>
      <c r="O127" s="3"/>
      <c r="P127" s="3"/>
      <c r="Q127" s="3"/>
      <c r="R127" s="3"/>
      <c r="S127" s="3"/>
      <c r="T127" s="3"/>
      <c r="U127" s="3"/>
    </row>
    <row r="128" spans="1:21" s="7" customFormat="1" ht="12.75" x14ac:dyDescent="0.2">
      <c r="A128" s="281"/>
      <c r="B128" s="59">
        <v>92</v>
      </c>
      <c r="C128" s="285"/>
      <c r="D128" s="62"/>
      <c r="E128" s="281"/>
      <c r="F128" s="281"/>
      <c r="G128" s="63">
        <f t="shared" si="5"/>
        <v>0</v>
      </c>
      <c r="H128" s="281"/>
      <c r="I128" s="3"/>
      <c r="J128" s="3"/>
      <c r="K128" s="3"/>
      <c r="L128" s="3"/>
      <c r="M128" s="3"/>
      <c r="N128" s="3"/>
      <c r="O128" s="3"/>
      <c r="P128" s="3"/>
      <c r="Q128" s="3"/>
      <c r="R128" s="3"/>
      <c r="S128" s="3"/>
      <c r="T128" s="3"/>
      <c r="U128" s="3"/>
    </row>
    <row r="129" spans="1:21" s="7" customFormat="1" ht="12.75" x14ac:dyDescent="0.2">
      <c r="A129" s="281"/>
      <c r="B129" s="59">
        <v>93</v>
      </c>
      <c r="C129" s="285"/>
      <c r="D129" s="62"/>
      <c r="E129" s="281"/>
      <c r="F129" s="281"/>
      <c r="G129" s="63">
        <f t="shared" si="5"/>
        <v>0</v>
      </c>
      <c r="H129" s="281"/>
      <c r="I129" s="3"/>
      <c r="J129" s="3"/>
      <c r="K129" s="3"/>
      <c r="L129" s="3"/>
      <c r="M129" s="3"/>
      <c r="N129" s="3"/>
      <c r="O129" s="3"/>
      <c r="P129" s="3"/>
      <c r="Q129" s="3"/>
      <c r="R129" s="3"/>
      <c r="S129" s="3"/>
      <c r="T129" s="3"/>
      <c r="U129" s="3"/>
    </row>
    <row r="130" spans="1:21" s="7" customFormat="1" ht="12.75" x14ac:dyDescent="0.2">
      <c r="A130" s="281"/>
      <c r="B130" s="59">
        <v>94</v>
      </c>
      <c r="C130" s="285"/>
      <c r="D130" s="62"/>
      <c r="E130" s="281"/>
      <c r="F130" s="281"/>
      <c r="G130" s="63">
        <f t="shared" si="5"/>
        <v>0</v>
      </c>
      <c r="H130" s="281"/>
      <c r="I130" s="3"/>
      <c r="J130" s="3"/>
      <c r="K130" s="3"/>
      <c r="L130" s="3"/>
      <c r="M130" s="3"/>
      <c r="N130" s="3"/>
      <c r="O130" s="3"/>
      <c r="P130" s="3"/>
      <c r="Q130" s="3"/>
      <c r="R130" s="3"/>
      <c r="S130" s="3"/>
      <c r="T130" s="3"/>
      <c r="U130" s="3"/>
    </row>
    <row r="131" spans="1:21" s="7" customFormat="1" ht="12.75" x14ac:dyDescent="0.2">
      <c r="A131" s="281"/>
      <c r="B131" s="59">
        <v>95</v>
      </c>
      <c r="C131" s="285"/>
      <c r="D131" s="62"/>
      <c r="E131" s="281"/>
      <c r="F131" s="281"/>
      <c r="G131" s="63">
        <f t="shared" si="5"/>
        <v>0</v>
      </c>
      <c r="H131" s="281"/>
      <c r="I131" s="3"/>
      <c r="J131" s="3"/>
      <c r="K131" s="3"/>
      <c r="L131" s="3"/>
      <c r="M131" s="3"/>
      <c r="N131" s="3"/>
      <c r="O131" s="3"/>
      <c r="P131" s="3"/>
      <c r="Q131" s="3"/>
      <c r="R131" s="3"/>
      <c r="S131" s="3"/>
      <c r="T131" s="3"/>
      <c r="U131" s="3"/>
    </row>
    <row r="132" spans="1:21" s="7" customFormat="1" ht="12.75" x14ac:dyDescent="0.2">
      <c r="A132" s="281"/>
      <c r="B132" s="59">
        <v>96</v>
      </c>
      <c r="C132" s="285"/>
      <c r="D132" s="62"/>
      <c r="E132" s="281"/>
      <c r="F132" s="281"/>
      <c r="G132" s="63">
        <f t="shared" si="5"/>
        <v>0</v>
      </c>
      <c r="H132" s="281"/>
      <c r="I132" s="3"/>
      <c r="J132" s="3"/>
      <c r="K132" s="3"/>
      <c r="L132" s="3"/>
      <c r="M132" s="3"/>
      <c r="N132" s="3"/>
      <c r="O132" s="3"/>
      <c r="P132" s="3"/>
      <c r="Q132" s="3"/>
      <c r="R132" s="3"/>
      <c r="S132" s="3"/>
      <c r="T132" s="3"/>
      <c r="U132" s="3"/>
    </row>
    <row r="133" spans="1:21" s="7" customFormat="1" ht="12.75" x14ac:dyDescent="0.2">
      <c r="A133" s="281"/>
      <c r="B133" s="59">
        <v>97</v>
      </c>
      <c r="C133" s="285"/>
      <c r="D133" s="62"/>
      <c r="E133" s="281"/>
      <c r="F133" s="281"/>
      <c r="G133" s="63">
        <f t="shared" si="5"/>
        <v>0</v>
      </c>
      <c r="H133" s="281"/>
      <c r="I133" s="3"/>
      <c r="J133" s="3"/>
      <c r="K133" s="3"/>
      <c r="L133" s="3"/>
      <c r="M133" s="3"/>
      <c r="N133" s="3"/>
      <c r="O133" s="3"/>
      <c r="P133" s="3"/>
      <c r="Q133" s="3"/>
      <c r="R133" s="3"/>
      <c r="S133" s="3"/>
      <c r="T133" s="3"/>
      <c r="U133" s="3"/>
    </row>
    <row r="134" spans="1:21" s="7" customFormat="1" ht="12.75" x14ac:dyDescent="0.2">
      <c r="A134" s="281"/>
      <c r="B134" s="59">
        <v>98</v>
      </c>
      <c r="C134" s="285"/>
      <c r="D134" s="62"/>
      <c r="E134" s="281"/>
      <c r="F134" s="281"/>
      <c r="G134" s="63">
        <f t="shared" si="5"/>
        <v>0</v>
      </c>
      <c r="H134" s="281"/>
      <c r="I134" s="3"/>
      <c r="J134" s="3"/>
      <c r="K134" s="3"/>
      <c r="L134" s="3"/>
      <c r="M134" s="3"/>
      <c r="N134" s="3"/>
      <c r="O134" s="3"/>
      <c r="P134" s="3"/>
      <c r="Q134" s="3"/>
      <c r="R134" s="3"/>
      <c r="S134" s="3"/>
      <c r="T134" s="3"/>
      <c r="U134" s="3"/>
    </row>
    <row r="135" spans="1:21" s="7" customFormat="1" ht="12.75" x14ac:dyDescent="0.2">
      <c r="A135" s="281"/>
      <c r="B135" s="59">
        <v>99</v>
      </c>
      <c r="C135" s="285"/>
      <c r="D135" s="62"/>
      <c r="E135" s="281"/>
      <c r="F135" s="281"/>
      <c r="G135" s="63">
        <f t="shared" si="5"/>
        <v>0</v>
      </c>
      <c r="H135" s="281"/>
      <c r="I135" s="3"/>
      <c r="J135" s="3"/>
      <c r="K135" s="3"/>
      <c r="L135" s="3"/>
      <c r="M135" s="3"/>
      <c r="N135" s="3"/>
      <c r="O135" s="3"/>
      <c r="P135" s="3"/>
      <c r="Q135" s="3"/>
      <c r="R135" s="3"/>
      <c r="S135" s="3"/>
      <c r="T135" s="3"/>
      <c r="U135" s="3"/>
    </row>
    <row r="136" spans="1:21" s="7" customFormat="1" ht="12.75" x14ac:dyDescent="0.2">
      <c r="A136" s="281"/>
      <c r="B136" s="59">
        <v>100</v>
      </c>
      <c r="C136" s="285"/>
      <c r="D136" s="62"/>
      <c r="E136" s="281"/>
      <c r="F136" s="281"/>
      <c r="G136" s="63">
        <f t="shared" si="5"/>
        <v>0</v>
      </c>
      <c r="H136" s="281"/>
      <c r="I136" s="3"/>
      <c r="J136" s="3"/>
      <c r="K136" s="3"/>
      <c r="L136" s="3"/>
      <c r="M136" s="3"/>
      <c r="N136" s="3"/>
      <c r="O136" s="3"/>
      <c r="P136" s="3"/>
      <c r="Q136" s="3"/>
      <c r="R136" s="3"/>
      <c r="S136" s="3"/>
      <c r="T136" s="3"/>
      <c r="U136" s="3"/>
    </row>
    <row r="137" spans="1:21" s="7" customFormat="1" ht="12.75" x14ac:dyDescent="0.2">
      <c r="A137" s="281"/>
      <c r="B137" s="59">
        <v>101</v>
      </c>
      <c r="C137" s="285"/>
      <c r="D137" s="62"/>
      <c r="E137" s="281"/>
      <c r="F137" s="281"/>
      <c r="G137" s="63">
        <f t="shared" si="5"/>
        <v>0</v>
      </c>
      <c r="H137" s="281"/>
      <c r="I137" s="3"/>
      <c r="J137" s="3"/>
      <c r="K137" s="3"/>
      <c r="L137" s="3"/>
      <c r="M137" s="3"/>
      <c r="N137" s="3"/>
      <c r="O137" s="3"/>
      <c r="P137" s="3"/>
      <c r="Q137" s="3"/>
      <c r="R137" s="3"/>
      <c r="S137" s="3"/>
      <c r="T137" s="3"/>
      <c r="U137" s="3"/>
    </row>
    <row r="138" spans="1:21" s="7" customFormat="1" ht="12.75" x14ac:dyDescent="0.2">
      <c r="A138" s="281"/>
      <c r="B138" s="59">
        <v>102</v>
      </c>
      <c r="C138" s="285"/>
      <c r="D138" s="62"/>
      <c r="E138" s="281"/>
      <c r="F138" s="281"/>
      <c r="G138" s="63">
        <f t="shared" si="5"/>
        <v>0</v>
      </c>
      <c r="H138" s="281"/>
      <c r="I138" s="3"/>
      <c r="J138" s="3"/>
      <c r="K138" s="3"/>
      <c r="L138" s="3"/>
      <c r="M138" s="3"/>
      <c r="N138" s="3"/>
      <c r="O138" s="3"/>
      <c r="P138" s="3"/>
      <c r="Q138" s="3"/>
      <c r="R138" s="3"/>
      <c r="S138" s="3"/>
      <c r="T138" s="3"/>
      <c r="U138" s="3"/>
    </row>
    <row r="139" spans="1:21" s="7" customFormat="1" ht="12.75" x14ac:dyDescent="0.2">
      <c r="A139" s="281"/>
      <c r="B139" s="59">
        <v>103</v>
      </c>
      <c r="C139" s="285"/>
      <c r="D139" s="62"/>
      <c r="E139" s="281"/>
      <c r="F139" s="281"/>
      <c r="G139" s="63">
        <f t="shared" si="5"/>
        <v>0</v>
      </c>
      <c r="H139" s="281"/>
      <c r="I139" s="3"/>
      <c r="J139" s="3"/>
      <c r="K139" s="3"/>
      <c r="L139" s="3"/>
      <c r="M139" s="3"/>
      <c r="N139" s="3"/>
      <c r="O139" s="3"/>
      <c r="P139" s="3"/>
      <c r="Q139" s="3"/>
      <c r="R139" s="3"/>
      <c r="S139" s="3"/>
      <c r="T139" s="3"/>
      <c r="U139" s="3"/>
    </row>
    <row r="140" spans="1:21" s="7" customFormat="1" ht="12.75" x14ac:dyDescent="0.2">
      <c r="A140" s="281"/>
      <c r="B140" s="59">
        <v>104</v>
      </c>
      <c r="C140" s="285"/>
      <c r="D140" s="62"/>
      <c r="E140" s="281"/>
      <c r="F140" s="281"/>
      <c r="G140" s="63">
        <f t="shared" si="5"/>
        <v>0</v>
      </c>
      <c r="H140" s="281"/>
      <c r="I140" s="3"/>
      <c r="J140" s="3"/>
      <c r="K140" s="3"/>
      <c r="L140" s="3"/>
      <c r="M140" s="3"/>
      <c r="N140" s="3"/>
      <c r="O140" s="3"/>
      <c r="P140" s="3"/>
      <c r="Q140" s="3"/>
      <c r="R140" s="3"/>
      <c r="S140" s="3"/>
      <c r="T140" s="3"/>
      <c r="U140" s="3"/>
    </row>
    <row r="141" spans="1:21" s="7" customFormat="1" ht="12.75" x14ac:dyDescent="0.2">
      <c r="A141" s="281"/>
      <c r="B141" s="59">
        <v>105</v>
      </c>
      <c r="C141" s="285"/>
      <c r="D141" s="62"/>
      <c r="E141" s="281"/>
      <c r="F141" s="281"/>
      <c r="G141" s="63">
        <f t="shared" si="5"/>
        <v>0</v>
      </c>
      <c r="H141" s="281"/>
      <c r="I141" s="3"/>
      <c r="J141" s="3"/>
      <c r="K141" s="3"/>
      <c r="L141" s="3"/>
      <c r="M141" s="3"/>
      <c r="N141" s="3"/>
      <c r="O141" s="3"/>
      <c r="P141" s="3"/>
      <c r="Q141" s="3"/>
      <c r="R141" s="3"/>
      <c r="S141" s="3"/>
      <c r="T141" s="3"/>
      <c r="U141" s="3"/>
    </row>
    <row r="142" spans="1:21" s="7" customFormat="1" ht="12.75" x14ac:dyDescent="0.2">
      <c r="A142" s="281"/>
      <c r="B142" s="59">
        <v>106</v>
      </c>
      <c r="C142" s="285"/>
      <c r="D142" s="62"/>
      <c r="E142" s="281"/>
      <c r="F142" s="281"/>
      <c r="G142" s="63">
        <f t="shared" si="5"/>
        <v>0</v>
      </c>
      <c r="H142" s="281"/>
      <c r="I142" s="3"/>
      <c r="J142" s="3"/>
      <c r="K142" s="3"/>
      <c r="L142" s="3"/>
      <c r="M142" s="3"/>
      <c r="N142" s="3"/>
      <c r="O142" s="3"/>
      <c r="P142" s="3"/>
      <c r="Q142" s="3"/>
      <c r="R142" s="3"/>
      <c r="S142" s="3"/>
      <c r="T142" s="3"/>
      <c r="U142" s="3"/>
    </row>
    <row r="143" spans="1:21" s="7" customFormat="1" ht="12.75" x14ac:dyDescent="0.2">
      <c r="A143" s="281"/>
      <c r="B143" s="59">
        <v>107</v>
      </c>
      <c r="C143" s="285"/>
      <c r="D143" s="62"/>
      <c r="E143" s="281"/>
      <c r="F143" s="281"/>
      <c r="G143" s="63">
        <f t="shared" si="5"/>
        <v>0</v>
      </c>
      <c r="H143" s="281"/>
      <c r="I143" s="3"/>
      <c r="J143" s="3"/>
      <c r="K143" s="3"/>
      <c r="L143" s="3"/>
      <c r="M143" s="3"/>
      <c r="N143" s="3"/>
      <c r="O143" s="3"/>
      <c r="P143" s="3"/>
      <c r="Q143" s="3"/>
      <c r="R143" s="3"/>
      <c r="S143" s="3"/>
      <c r="T143" s="3"/>
      <c r="U143" s="3"/>
    </row>
    <row r="144" spans="1:21" s="7" customFormat="1" ht="12.75" x14ac:dyDescent="0.2">
      <c r="A144" s="281"/>
      <c r="B144" s="59">
        <v>108</v>
      </c>
      <c r="C144" s="285"/>
      <c r="D144" s="62"/>
      <c r="E144" s="281"/>
      <c r="F144" s="281"/>
      <c r="G144" s="63">
        <f t="shared" si="5"/>
        <v>0</v>
      </c>
      <c r="H144" s="281"/>
      <c r="I144" s="3"/>
      <c r="J144" s="3"/>
      <c r="K144" s="3"/>
      <c r="L144" s="3"/>
      <c r="M144" s="3"/>
      <c r="N144" s="3"/>
      <c r="O144" s="3"/>
      <c r="P144" s="3"/>
      <c r="Q144" s="3"/>
      <c r="R144" s="3"/>
      <c r="S144" s="3"/>
      <c r="T144" s="3"/>
      <c r="U144" s="3"/>
    </row>
    <row r="145" spans="1:21" s="7" customFormat="1" ht="12.75" x14ac:dyDescent="0.2">
      <c r="A145" s="281"/>
      <c r="B145" s="59">
        <v>109</v>
      </c>
      <c r="C145" s="285"/>
      <c r="D145" s="62"/>
      <c r="E145" s="281"/>
      <c r="F145" s="281"/>
      <c r="G145" s="63">
        <f t="shared" si="5"/>
        <v>0</v>
      </c>
      <c r="H145" s="281"/>
      <c r="I145" s="3"/>
      <c r="J145" s="3"/>
      <c r="K145" s="3"/>
      <c r="L145" s="3"/>
      <c r="M145" s="3"/>
      <c r="N145" s="3"/>
      <c r="O145" s="3"/>
      <c r="P145" s="3"/>
      <c r="Q145" s="3"/>
      <c r="R145" s="3"/>
      <c r="S145" s="3"/>
      <c r="T145" s="3"/>
      <c r="U145" s="3"/>
    </row>
    <row r="146" spans="1:21" s="7" customFormat="1" ht="12.75" x14ac:dyDescent="0.2">
      <c r="A146" s="281"/>
      <c r="B146" s="59">
        <v>110</v>
      </c>
      <c r="C146" s="285"/>
      <c r="D146" s="62"/>
      <c r="E146" s="281"/>
      <c r="F146" s="281"/>
      <c r="G146" s="63">
        <f t="shared" si="5"/>
        <v>0</v>
      </c>
      <c r="H146" s="281"/>
      <c r="I146" s="3"/>
      <c r="J146" s="3"/>
      <c r="K146" s="3"/>
      <c r="L146" s="3"/>
      <c r="M146" s="3"/>
      <c r="N146" s="3"/>
      <c r="O146" s="3"/>
      <c r="P146" s="3"/>
      <c r="Q146" s="3"/>
      <c r="R146" s="3"/>
      <c r="S146" s="3"/>
      <c r="T146" s="3"/>
      <c r="U146" s="3"/>
    </row>
    <row r="147" spans="1:21" s="7" customFormat="1" ht="12.75" x14ac:dyDescent="0.2">
      <c r="A147" s="281"/>
      <c r="B147" s="59">
        <v>111</v>
      </c>
      <c r="C147" s="285"/>
      <c r="D147" s="62"/>
      <c r="E147" s="281"/>
      <c r="F147" s="281"/>
      <c r="G147" s="63">
        <f t="shared" si="5"/>
        <v>0</v>
      </c>
      <c r="H147" s="281"/>
      <c r="I147" s="3"/>
      <c r="J147" s="3"/>
      <c r="K147" s="3"/>
      <c r="L147" s="3"/>
      <c r="M147" s="3"/>
      <c r="N147" s="3"/>
      <c r="O147" s="3"/>
      <c r="P147" s="3"/>
      <c r="Q147" s="3"/>
      <c r="R147" s="3"/>
      <c r="S147" s="3"/>
      <c r="T147" s="3"/>
      <c r="U147" s="3"/>
    </row>
    <row r="148" spans="1:21" s="7" customFormat="1" ht="12.75" x14ac:dyDescent="0.2">
      <c r="A148" s="281"/>
      <c r="B148" s="59">
        <v>112</v>
      </c>
      <c r="C148" s="285"/>
      <c r="D148" s="62"/>
      <c r="E148" s="281"/>
      <c r="F148" s="281"/>
      <c r="G148" s="63">
        <f t="shared" si="5"/>
        <v>0</v>
      </c>
      <c r="H148" s="281"/>
      <c r="I148" s="3"/>
      <c r="J148" s="3"/>
      <c r="K148" s="3"/>
      <c r="L148" s="3"/>
      <c r="M148" s="3"/>
      <c r="N148" s="3"/>
      <c r="O148" s="3"/>
      <c r="P148" s="3"/>
      <c r="Q148" s="3"/>
      <c r="R148" s="3"/>
      <c r="S148" s="3"/>
      <c r="T148" s="3"/>
      <c r="U148" s="3"/>
    </row>
    <row r="149" spans="1:21" s="7" customFormat="1" ht="12.75" x14ac:dyDescent="0.2">
      <c r="A149" s="281"/>
      <c r="B149" s="59">
        <v>113</v>
      </c>
      <c r="C149" s="285"/>
      <c r="D149" s="62"/>
      <c r="E149" s="281"/>
      <c r="F149" s="281"/>
      <c r="G149" s="63">
        <f t="shared" si="5"/>
        <v>0</v>
      </c>
      <c r="H149" s="281"/>
      <c r="I149" s="3"/>
      <c r="J149" s="3"/>
      <c r="K149" s="3"/>
      <c r="L149" s="3"/>
      <c r="M149" s="3"/>
      <c r="N149" s="3"/>
      <c r="O149" s="3"/>
      <c r="P149" s="3"/>
      <c r="Q149" s="3"/>
      <c r="R149" s="3"/>
      <c r="S149" s="3"/>
      <c r="T149" s="3"/>
      <c r="U149" s="3"/>
    </row>
    <row r="150" spans="1:21" s="7" customFormat="1" ht="12.75" x14ac:dyDescent="0.2">
      <c r="A150" s="281"/>
      <c r="B150" s="59">
        <v>114</v>
      </c>
      <c r="C150" s="285"/>
      <c r="D150" s="62"/>
      <c r="E150" s="281"/>
      <c r="F150" s="281"/>
      <c r="G150" s="63">
        <f t="shared" si="5"/>
        <v>0</v>
      </c>
      <c r="H150" s="281"/>
      <c r="I150" s="3"/>
      <c r="J150" s="3"/>
      <c r="K150" s="3"/>
      <c r="L150" s="3"/>
      <c r="M150" s="3"/>
      <c r="N150" s="3"/>
      <c r="O150" s="3"/>
      <c r="P150" s="3"/>
      <c r="Q150" s="3"/>
      <c r="R150" s="3"/>
      <c r="S150" s="3"/>
      <c r="T150" s="3"/>
      <c r="U150" s="3"/>
    </row>
    <row r="151" spans="1:21" s="7" customFormat="1" ht="12.75" x14ac:dyDescent="0.2">
      <c r="A151" s="281"/>
      <c r="B151" s="59">
        <v>115</v>
      </c>
      <c r="C151" s="285"/>
      <c r="D151" s="62"/>
      <c r="E151" s="281"/>
      <c r="F151" s="281"/>
      <c r="G151" s="63">
        <f t="shared" si="5"/>
        <v>0</v>
      </c>
      <c r="H151" s="281"/>
      <c r="I151" s="3"/>
      <c r="J151" s="3"/>
      <c r="K151" s="3"/>
      <c r="L151" s="3"/>
      <c r="M151" s="3"/>
      <c r="N151" s="3"/>
      <c r="O151" s="3"/>
      <c r="P151" s="3"/>
      <c r="Q151" s="3"/>
      <c r="R151" s="3"/>
      <c r="S151" s="3"/>
      <c r="T151" s="3"/>
      <c r="U151" s="3"/>
    </row>
    <row r="152" spans="1:21" s="7" customFormat="1" ht="12.75" x14ac:dyDescent="0.2">
      <c r="A152" s="281"/>
      <c r="B152" s="59">
        <v>116</v>
      </c>
      <c r="C152" s="285"/>
      <c r="D152" s="62"/>
      <c r="E152" s="281"/>
      <c r="F152" s="281"/>
      <c r="G152" s="63">
        <f t="shared" si="5"/>
        <v>0</v>
      </c>
      <c r="H152" s="281"/>
      <c r="I152" s="3"/>
      <c r="J152" s="3"/>
      <c r="K152" s="3"/>
      <c r="L152" s="3"/>
      <c r="M152" s="3"/>
      <c r="N152" s="3"/>
      <c r="O152" s="3"/>
      <c r="P152" s="3"/>
      <c r="Q152" s="3"/>
      <c r="R152" s="3"/>
      <c r="S152" s="3"/>
      <c r="T152" s="3"/>
      <c r="U152" s="3"/>
    </row>
    <row r="153" spans="1:21" s="7" customFormat="1" ht="12.75" x14ac:dyDescent="0.2">
      <c r="A153" s="281"/>
      <c r="B153" s="59">
        <v>117</v>
      </c>
      <c r="C153" s="285"/>
      <c r="D153" s="62"/>
      <c r="E153" s="281"/>
      <c r="F153" s="281"/>
      <c r="G153" s="63">
        <f t="shared" si="5"/>
        <v>0</v>
      </c>
      <c r="H153" s="281"/>
      <c r="I153" s="3"/>
      <c r="J153" s="3"/>
      <c r="K153" s="3"/>
      <c r="L153" s="3"/>
      <c r="M153" s="3"/>
      <c r="N153" s="3"/>
      <c r="O153" s="3"/>
      <c r="P153" s="3"/>
      <c r="Q153" s="3"/>
      <c r="R153" s="3"/>
      <c r="S153" s="3"/>
      <c r="T153" s="3"/>
      <c r="U153" s="3"/>
    </row>
    <row r="154" spans="1:21" s="7" customFormat="1" ht="12.75" x14ac:dyDescent="0.2">
      <c r="A154" s="281"/>
      <c r="B154" s="59">
        <v>118</v>
      </c>
      <c r="C154" s="285"/>
      <c r="D154" s="62"/>
      <c r="E154" s="281"/>
      <c r="F154" s="281"/>
      <c r="G154" s="63">
        <f t="shared" si="5"/>
        <v>0</v>
      </c>
      <c r="H154" s="281"/>
      <c r="I154" s="3"/>
      <c r="J154" s="3"/>
      <c r="K154" s="3"/>
      <c r="L154" s="3"/>
      <c r="M154" s="3"/>
      <c r="N154" s="3"/>
      <c r="O154" s="3"/>
      <c r="P154" s="3"/>
      <c r="Q154" s="3"/>
      <c r="R154" s="3"/>
      <c r="S154" s="3"/>
      <c r="T154" s="3"/>
      <c r="U154" s="3"/>
    </row>
    <row r="155" spans="1:21" s="7" customFormat="1" ht="12.75" x14ac:dyDescent="0.2">
      <c r="A155" s="281"/>
      <c r="B155" s="59">
        <v>119</v>
      </c>
      <c r="C155" s="285"/>
      <c r="D155" s="62"/>
      <c r="E155" s="281"/>
      <c r="F155" s="281"/>
      <c r="G155" s="63">
        <f t="shared" si="5"/>
        <v>0</v>
      </c>
      <c r="H155" s="281"/>
      <c r="I155" s="3"/>
      <c r="J155" s="3"/>
      <c r="K155" s="3"/>
      <c r="L155" s="3"/>
      <c r="M155" s="3"/>
      <c r="N155" s="3"/>
      <c r="O155" s="3"/>
      <c r="P155" s="3"/>
      <c r="Q155" s="3"/>
      <c r="R155" s="3"/>
      <c r="S155" s="3"/>
      <c r="T155" s="3"/>
      <c r="U155" s="3"/>
    </row>
    <row r="156" spans="1:21" s="7" customFormat="1" ht="12.75" x14ac:dyDescent="0.2">
      <c r="A156" s="281"/>
      <c r="B156" s="59">
        <v>120</v>
      </c>
      <c r="C156" s="285"/>
      <c r="D156" s="62"/>
      <c r="E156" s="281"/>
      <c r="F156" s="281"/>
      <c r="G156" s="63">
        <f t="shared" si="5"/>
        <v>0</v>
      </c>
      <c r="H156" s="281"/>
      <c r="I156" s="3"/>
      <c r="J156" s="3"/>
      <c r="K156" s="3"/>
      <c r="L156" s="3"/>
      <c r="M156" s="3"/>
      <c r="N156" s="3"/>
      <c r="O156" s="3"/>
      <c r="P156" s="3"/>
      <c r="Q156" s="3"/>
      <c r="R156" s="3"/>
      <c r="S156" s="3"/>
      <c r="T156" s="3"/>
      <c r="U156" s="3"/>
    </row>
    <row r="157" spans="1:21" s="7" customFormat="1" ht="12.75" x14ac:dyDescent="0.2">
      <c r="A157" s="281"/>
      <c r="B157" s="59">
        <v>121</v>
      </c>
      <c r="C157" s="285"/>
      <c r="D157" s="62"/>
      <c r="E157" s="281"/>
      <c r="F157" s="281"/>
      <c r="G157" s="63">
        <f t="shared" si="5"/>
        <v>0</v>
      </c>
      <c r="H157" s="281"/>
      <c r="I157" s="3"/>
      <c r="J157" s="3"/>
      <c r="K157" s="3"/>
      <c r="L157" s="3"/>
      <c r="M157" s="3"/>
      <c r="N157" s="3"/>
      <c r="O157" s="3"/>
      <c r="P157" s="3"/>
      <c r="Q157" s="3"/>
      <c r="R157" s="3"/>
      <c r="S157" s="3"/>
      <c r="T157" s="3"/>
      <c r="U157" s="3"/>
    </row>
    <row r="158" spans="1:21" s="7" customFormat="1" ht="12.75" x14ac:dyDescent="0.2">
      <c r="A158" s="281"/>
      <c r="B158" s="59">
        <v>122</v>
      </c>
      <c r="C158" s="285"/>
      <c r="D158" s="62"/>
      <c r="E158" s="281"/>
      <c r="F158" s="281"/>
      <c r="G158" s="63">
        <f t="shared" si="5"/>
        <v>0</v>
      </c>
      <c r="H158" s="281"/>
      <c r="I158" s="3"/>
      <c r="J158" s="3"/>
      <c r="K158" s="3"/>
      <c r="L158" s="3"/>
      <c r="M158" s="3"/>
      <c r="N158" s="3"/>
      <c r="O158" s="3"/>
      <c r="P158" s="3"/>
      <c r="Q158" s="3"/>
      <c r="R158" s="3"/>
      <c r="S158" s="3"/>
      <c r="T158" s="3"/>
      <c r="U158" s="3"/>
    </row>
    <row r="159" spans="1:21" s="7" customFormat="1" ht="12.75" x14ac:dyDescent="0.2">
      <c r="A159" s="281"/>
      <c r="B159" s="59">
        <v>123</v>
      </c>
      <c r="C159" s="285"/>
      <c r="D159" s="62"/>
      <c r="E159" s="281"/>
      <c r="F159" s="281"/>
      <c r="G159" s="63">
        <f t="shared" si="5"/>
        <v>0</v>
      </c>
      <c r="H159" s="281"/>
      <c r="I159" s="3"/>
      <c r="J159" s="3"/>
      <c r="K159" s="3"/>
      <c r="L159" s="3"/>
      <c r="M159" s="3"/>
      <c r="N159" s="3"/>
      <c r="O159" s="3"/>
      <c r="P159" s="3"/>
      <c r="Q159" s="3"/>
      <c r="R159" s="3"/>
      <c r="S159" s="3"/>
      <c r="T159" s="3"/>
      <c r="U159" s="3"/>
    </row>
    <row r="160" spans="1:21" s="7" customFormat="1" ht="12.75" x14ac:dyDescent="0.2">
      <c r="A160" s="281"/>
      <c r="B160" s="59">
        <v>124</v>
      </c>
      <c r="C160" s="285"/>
      <c r="D160" s="62"/>
      <c r="E160" s="281"/>
      <c r="F160" s="281"/>
      <c r="G160" s="63">
        <f t="shared" si="5"/>
        <v>0</v>
      </c>
      <c r="H160" s="281"/>
      <c r="I160" s="3"/>
      <c r="J160" s="3"/>
      <c r="K160" s="3"/>
      <c r="L160" s="3"/>
      <c r="M160" s="3"/>
      <c r="N160" s="3"/>
      <c r="O160" s="3"/>
      <c r="P160" s="3"/>
      <c r="Q160" s="3"/>
      <c r="R160" s="3"/>
      <c r="S160" s="3"/>
      <c r="T160" s="3"/>
      <c r="U160" s="3"/>
    </row>
    <row r="161" spans="1:21" s="7" customFormat="1" ht="13.5" thickBot="1" x14ac:dyDescent="0.25">
      <c r="A161" s="29"/>
      <c r="B161" s="59">
        <v>125</v>
      </c>
      <c r="C161" s="201"/>
      <c r="D161" s="62"/>
      <c r="E161" s="199"/>
      <c r="F161" s="199"/>
      <c r="G161" s="63">
        <f t="shared" si="4"/>
        <v>0</v>
      </c>
      <c r="H161" s="29"/>
      <c r="I161" s="3"/>
      <c r="J161" s="3"/>
      <c r="K161" s="3"/>
      <c r="L161" s="3"/>
      <c r="M161" s="3"/>
      <c r="N161" s="3"/>
      <c r="O161" s="3"/>
      <c r="P161" s="3"/>
      <c r="Q161" s="3"/>
      <c r="R161" s="3"/>
      <c r="S161" s="3"/>
      <c r="T161" s="3"/>
      <c r="U161" s="3"/>
    </row>
    <row r="162" spans="1:21" s="7" customFormat="1" ht="13.5" thickBot="1" x14ac:dyDescent="0.25">
      <c r="A162" s="1"/>
      <c r="B162" s="31"/>
      <c r="C162" s="1"/>
      <c r="D162" s="29"/>
      <c r="E162" s="29"/>
      <c r="F162" s="78" t="s">
        <v>35</v>
      </c>
      <c r="G162" s="73">
        <f>SUM(G37:G161)</f>
        <v>0</v>
      </c>
      <c r="H162" s="29"/>
      <c r="I162" s="3"/>
      <c r="J162" s="3"/>
      <c r="K162" s="3"/>
      <c r="L162" s="3"/>
      <c r="M162" s="3"/>
      <c r="N162" s="3"/>
      <c r="O162" s="3"/>
      <c r="P162" s="3"/>
      <c r="Q162" s="3"/>
      <c r="R162" s="3"/>
      <c r="S162" s="3"/>
      <c r="T162" s="3"/>
      <c r="U162" s="3"/>
    </row>
    <row r="163" spans="1:21" s="7" customFormat="1" ht="12.75" customHeight="1" x14ac:dyDescent="0.25">
      <c r="A163" s="1"/>
      <c r="B163" s="31"/>
      <c r="C163" s="1"/>
      <c r="D163" s="37"/>
      <c r="E163" s="85"/>
      <c r="F163" s="29"/>
      <c r="G163" s="86"/>
      <c r="H163" s="29"/>
      <c r="I163" s="3"/>
      <c r="J163" s="3"/>
      <c r="K163" s="3"/>
      <c r="L163" s="3"/>
      <c r="M163" s="3"/>
      <c r="N163" s="3"/>
      <c r="O163" s="3"/>
      <c r="P163" s="3"/>
      <c r="Q163" s="3"/>
      <c r="R163" s="3"/>
      <c r="S163" s="3"/>
      <c r="T163" s="3"/>
      <c r="U163" s="3"/>
    </row>
    <row r="164" spans="1:21" x14ac:dyDescent="0.25">
      <c r="A164" s="3"/>
      <c r="B164" s="3"/>
      <c r="C164" s="3"/>
      <c r="D164" s="3"/>
      <c r="E164" s="3"/>
      <c r="F164" s="3"/>
      <c r="G164" s="3"/>
      <c r="H164" s="3"/>
      <c r="I164" s="3"/>
      <c r="J164" s="3"/>
      <c r="K164" s="3"/>
      <c r="L164" s="3"/>
      <c r="M164" s="3"/>
      <c r="N164" s="3"/>
      <c r="O164" s="3"/>
      <c r="P164" s="3"/>
      <c r="Q164" s="3"/>
      <c r="R164" s="3"/>
      <c r="S164" s="3"/>
      <c r="T164" s="3"/>
      <c r="U164" s="3"/>
    </row>
    <row r="165" spans="1:21" x14ac:dyDescent="0.25">
      <c r="A165" s="3"/>
      <c r="B165" s="3"/>
      <c r="C165" s="3"/>
      <c r="D165" s="3"/>
      <c r="E165" s="3"/>
      <c r="F165" s="3"/>
      <c r="G165" s="3"/>
      <c r="H165" s="3"/>
      <c r="I165" s="3"/>
      <c r="J165" s="3"/>
      <c r="K165" s="3"/>
      <c r="L165" s="3"/>
      <c r="M165" s="3"/>
      <c r="N165" s="3"/>
      <c r="O165" s="3"/>
      <c r="P165" s="3"/>
      <c r="Q165" s="3"/>
      <c r="R165" s="3"/>
      <c r="S165" s="3"/>
      <c r="T165" s="3"/>
      <c r="U165" s="3"/>
    </row>
    <row r="166" spans="1:21" x14ac:dyDescent="0.25">
      <c r="A166" s="3"/>
      <c r="B166" s="3"/>
      <c r="C166" s="3"/>
      <c r="D166" s="3"/>
      <c r="E166" s="3"/>
      <c r="F166" s="3"/>
      <c r="G166" s="3"/>
      <c r="H166" s="3"/>
      <c r="I166" s="3"/>
      <c r="J166" s="3"/>
      <c r="K166" s="3"/>
      <c r="L166" s="3"/>
      <c r="M166" s="3"/>
      <c r="N166" s="3"/>
      <c r="O166" s="3"/>
      <c r="P166" s="3"/>
      <c r="Q166" s="3"/>
      <c r="R166" s="3"/>
      <c r="S166" s="3"/>
      <c r="T166" s="3"/>
      <c r="U166" s="3"/>
    </row>
    <row r="167" spans="1:21" x14ac:dyDescent="0.25">
      <c r="A167" s="3"/>
      <c r="B167" s="3"/>
      <c r="C167" s="3"/>
      <c r="D167" s="3"/>
      <c r="E167" s="3"/>
      <c r="F167" s="3"/>
      <c r="G167" s="3"/>
      <c r="H167" s="3"/>
      <c r="I167" s="3"/>
      <c r="J167" s="3"/>
      <c r="K167" s="3"/>
      <c r="L167" s="3"/>
      <c r="M167" s="3"/>
      <c r="N167" s="3"/>
      <c r="O167" s="3"/>
      <c r="P167" s="3"/>
      <c r="Q167" s="3"/>
      <c r="R167" s="3"/>
      <c r="S167" s="3"/>
      <c r="T167" s="3"/>
      <c r="U167" s="3"/>
    </row>
    <row r="168" spans="1:21" x14ac:dyDescent="0.25">
      <c r="A168" s="3"/>
      <c r="B168" s="3"/>
      <c r="C168" s="3"/>
      <c r="D168" s="3"/>
      <c r="E168" s="3"/>
      <c r="F168" s="3"/>
      <c r="G168" s="3"/>
      <c r="H168" s="3"/>
      <c r="I168" s="3"/>
      <c r="J168" s="3"/>
      <c r="K168" s="3"/>
      <c r="L168" s="3"/>
      <c r="M168" s="3"/>
      <c r="N168" s="3"/>
      <c r="O168" s="3"/>
      <c r="P168" s="3"/>
      <c r="Q168" s="3"/>
      <c r="R168" s="3"/>
      <c r="S168" s="3"/>
      <c r="T168" s="3"/>
      <c r="U168" s="3"/>
    </row>
    <row r="169" spans="1:21" x14ac:dyDescent="0.25">
      <c r="A169" s="3"/>
      <c r="B169" s="3"/>
      <c r="C169" s="3"/>
      <c r="D169" s="3"/>
      <c r="E169" s="3"/>
      <c r="F169" s="3"/>
      <c r="G169" s="3"/>
      <c r="H169" s="3"/>
      <c r="I169" s="3"/>
      <c r="J169" s="3"/>
      <c r="K169" s="3"/>
      <c r="L169" s="3"/>
      <c r="M169" s="3"/>
      <c r="N169" s="3"/>
      <c r="O169" s="3"/>
      <c r="P169" s="3"/>
      <c r="Q169" s="3"/>
      <c r="R169" s="3"/>
      <c r="S169" s="3"/>
      <c r="T169" s="3"/>
      <c r="U169" s="3"/>
    </row>
    <row r="170" spans="1:21" x14ac:dyDescent="0.25">
      <c r="A170" s="3"/>
      <c r="B170" s="3"/>
      <c r="C170" s="3"/>
      <c r="D170" s="3"/>
      <c r="E170" s="3"/>
      <c r="F170" s="3"/>
      <c r="G170" s="3"/>
      <c r="H170" s="3"/>
      <c r="I170" s="3"/>
      <c r="J170" s="3"/>
      <c r="K170" s="3"/>
      <c r="L170" s="3"/>
      <c r="M170" s="3"/>
      <c r="N170" s="3"/>
      <c r="O170" s="3"/>
      <c r="P170" s="3"/>
      <c r="Q170" s="3"/>
      <c r="R170" s="3"/>
      <c r="S170" s="3"/>
      <c r="T170" s="3"/>
      <c r="U170" s="3"/>
    </row>
    <row r="171" spans="1:21" x14ac:dyDescent="0.25">
      <c r="A171" s="3"/>
      <c r="B171" s="3"/>
      <c r="C171" s="3"/>
      <c r="D171" s="3"/>
      <c r="E171" s="3"/>
      <c r="F171" s="3"/>
      <c r="G171" s="3"/>
      <c r="H171" s="3"/>
      <c r="I171" s="3"/>
      <c r="J171" s="3"/>
      <c r="K171" s="3"/>
      <c r="L171" s="3"/>
      <c r="M171" s="3"/>
      <c r="N171" s="3"/>
      <c r="O171" s="3"/>
      <c r="P171" s="3"/>
      <c r="Q171" s="3"/>
      <c r="R171" s="3"/>
      <c r="S171" s="3"/>
      <c r="T171" s="3"/>
      <c r="U171" s="3"/>
    </row>
    <row r="172" spans="1:2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3"/>
      <c r="F175" s="3"/>
      <c r="G175" s="3"/>
      <c r="H175" s="3"/>
      <c r="I175" s="3"/>
      <c r="J175" s="3"/>
      <c r="K175" s="3"/>
      <c r="L175" s="3"/>
      <c r="M175" s="3"/>
      <c r="N175" s="3"/>
      <c r="O175" s="3"/>
      <c r="P175" s="3"/>
      <c r="Q175" s="3"/>
      <c r="R175" s="3"/>
      <c r="S175" s="3"/>
      <c r="T175" s="3"/>
      <c r="U175" s="3"/>
    </row>
    <row r="176" spans="1:21" x14ac:dyDescent="0.25">
      <c r="A176" s="3"/>
      <c r="B176" s="3"/>
      <c r="C176" s="3"/>
      <c r="D176" s="3"/>
      <c r="E176" s="3"/>
      <c r="F176" s="3"/>
      <c r="G176" s="3"/>
      <c r="H176" s="3"/>
      <c r="I176" s="3"/>
      <c r="J176" s="3"/>
      <c r="K176" s="3"/>
      <c r="L176" s="3"/>
      <c r="M176" s="3"/>
      <c r="N176" s="3"/>
      <c r="O176" s="3"/>
      <c r="P176" s="3"/>
      <c r="Q176" s="3"/>
      <c r="R176" s="3"/>
      <c r="S176" s="3"/>
      <c r="T176" s="3"/>
      <c r="U176" s="3"/>
    </row>
    <row r="177" spans="1:21" x14ac:dyDescent="0.25">
      <c r="A177" s="3"/>
      <c r="B177" s="3"/>
      <c r="C177" s="3"/>
      <c r="D177" s="3"/>
      <c r="E177" s="3"/>
      <c r="F177" s="3"/>
      <c r="G177" s="3"/>
      <c r="H177" s="3"/>
      <c r="I177" s="3"/>
      <c r="J177" s="3"/>
      <c r="K177" s="3"/>
      <c r="L177" s="3"/>
      <c r="M177" s="3"/>
      <c r="N177" s="3"/>
      <c r="O177" s="3"/>
      <c r="P177" s="3"/>
      <c r="Q177" s="3"/>
      <c r="R177" s="3"/>
      <c r="S177" s="3"/>
      <c r="T177" s="3"/>
      <c r="U177" s="3"/>
    </row>
    <row r="178" spans="1:21" x14ac:dyDescent="0.25">
      <c r="A178" s="3"/>
      <c r="B178" s="3"/>
      <c r="C178" s="3"/>
      <c r="D178" s="3"/>
      <c r="E178" s="3"/>
      <c r="F178" s="3"/>
      <c r="G178" s="3"/>
      <c r="H178" s="3"/>
      <c r="I178" s="3"/>
      <c r="J178" s="3"/>
      <c r="K178" s="3"/>
      <c r="L178" s="3"/>
      <c r="M178" s="3"/>
      <c r="N178" s="3"/>
      <c r="O178" s="3"/>
      <c r="P178" s="3"/>
      <c r="Q178" s="3"/>
      <c r="R178" s="3"/>
      <c r="S178" s="3"/>
      <c r="T178" s="3"/>
      <c r="U178" s="3"/>
    </row>
    <row r="179" spans="1:21" x14ac:dyDescent="0.25">
      <c r="A179" s="3"/>
      <c r="B179" s="3"/>
      <c r="C179" s="3"/>
      <c r="D179" s="3"/>
      <c r="E179" s="3"/>
      <c r="F179" s="3"/>
      <c r="G179" s="3"/>
      <c r="H179" s="3"/>
      <c r="I179" s="3"/>
      <c r="J179" s="3"/>
      <c r="K179" s="3"/>
      <c r="L179" s="3"/>
      <c r="M179" s="3"/>
      <c r="N179" s="3"/>
      <c r="O179" s="3"/>
      <c r="P179" s="3"/>
      <c r="Q179" s="3"/>
      <c r="R179" s="3"/>
      <c r="S179" s="3"/>
      <c r="T179" s="3"/>
      <c r="U179" s="3"/>
    </row>
    <row r="180" spans="1:21" x14ac:dyDescent="0.25">
      <c r="A180" s="3"/>
      <c r="B180" s="3"/>
      <c r="C180" s="3"/>
      <c r="D180" s="3"/>
      <c r="E180" s="3"/>
      <c r="F180" s="3"/>
      <c r="G180" s="3"/>
      <c r="H180" s="3"/>
      <c r="I180" s="3"/>
      <c r="J180" s="3"/>
      <c r="K180" s="3"/>
      <c r="L180" s="3"/>
      <c r="M180" s="3"/>
      <c r="N180" s="3"/>
      <c r="O180" s="3"/>
      <c r="P180" s="3"/>
      <c r="Q180" s="3"/>
      <c r="R180" s="3"/>
      <c r="S180" s="3"/>
      <c r="T180" s="3"/>
      <c r="U180" s="3"/>
    </row>
    <row r="181" spans="1:21" x14ac:dyDescent="0.25">
      <c r="A181" s="3"/>
      <c r="B181" s="3"/>
      <c r="C181" s="3"/>
      <c r="D181" s="3"/>
      <c r="E181" s="3"/>
      <c r="F181" s="3"/>
      <c r="G181" s="3"/>
      <c r="H181" s="3"/>
      <c r="I181" s="3"/>
      <c r="J181" s="3"/>
      <c r="K181" s="3"/>
      <c r="L181" s="3"/>
      <c r="M181" s="3"/>
      <c r="N181" s="3"/>
      <c r="O181" s="3"/>
      <c r="P181" s="3"/>
      <c r="Q181" s="3"/>
      <c r="R181" s="3"/>
      <c r="S181" s="3"/>
      <c r="T181" s="3"/>
      <c r="U181" s="3"/>
    </row>
    <row r="182" spans="1:21" x14ac:dyDescent="0.25">
      <c r="A182" s="3"/>
      <c r="B182" s="3"/>
      <c r="C182" s="3"/>
      <c r="D182" s="3"/>
      <c r="E182" s="3"/>
      <c r="F182" s="3"/>
      <c r="G182" s="3"/>
      <c r="H182" s="3"/>
      <c r="I182" s="3"/>
      <c r="J182" s="3"/>
      <c r="K182" s="3"/>
      <c r="L182" s="3"/>
      <c r="M182" s="3"/>
      <c r="N182" s="3"/>
      <c r="O182" s="3"/>
      <c r="P182" s="3"/>
      <c r="Q182" s="3"/>
      <c r="R182" s="3"/>
      <c r="S182" s="3"/>
      <c r="T182" s="3"/>
      <c r="U182" s="3"/>
    </row>
    <row r="183" spans="1:21" x14ac:dyDescent="0.25">
      <c r="A183" s="3"/>
      <c r="B183" s="3"/>
      <c r="C183" s="3"/>
      <c r="D183" s="3"/>
      <c r="E183" s="3"/>
      <c r="F183" s="3"/>
      <c r="G183" s="3"/>
      <c r="H183" s="3"/>
      <c r="I183" s="3"/>
      <c r="J183" s="3"/>
      <c r="K183" s="3"/>
      <c r="L183" s="3"/>
      <c r="M183" s="3"/>
      <c r="N183" s="3"/>
      <c r="O183" s="3"/>
      <c r="P183" s="3"/>
      <c r="Q183" s="3"/>
      <c r="R183" s="3"/>
      <c r="S183" s="3"/>
      <c r="T183" s="3"/>
      <c r="U183" s="3"/>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3"/>
      <c r="C192" s="3"/>
      <c r="D192" s="3"/>
      <c r="E192" s="3"/>
      <c r="F192" s="3"/>
      <c r="G192" s="3"/>
      <c r="H192" s="3"/>
      <c r="I192" s="3"/>
      <c r="J192" s="3"/>
      <c r="K192" s="3"/>
      <c r="L192" s="3"/>
      <c r="M192" s="3"/>
      <c r="N192" s="3"/>
      <c r="O192" s="3"/>
      <c r="P192" s="3"/>
      <c r="Q192" s="3"/>
      <c r="R192" s="3"/>
      <c r="S192" s="3"/>
      <c r="T192" s="3"/>
      <c r="U192" s="3"/>
    </row>
    <row r="193" spans="1:21" x14ac:dyDescent="0.25">
      <c r="A193" s="3"/>
      <c r="B193" s="3"/>
      <c r="C193" s="3"/>
      <c r="D193" s="3"/>
      <c r="E193" s="3"/>
      <c r="F193" s="3"/>
      <c r="G193" s="3"/>
      <c r="H193" s="3"/>
      <c r="I193" s="3"/>
      <c r="J193" s="3"/>
      <c r="K193" s="3"/>
      <c r="L193" s="3"/>
      <c r="M193" s="3"/>
      <c r="N193" s="3"/>
      <c r="O193" s="3"/>
      <c r="P193" s="3"/>
      <c r="Q193" s="3"/>
      <c r="R193" s="3"/>
      <c r="S193" s="3"/>
      <c r="T193" s="3"/>
      <c r="U193" s="3"/>
    </row>
    <row r="194" spans="1:21" x14ac:dyDescent="0.25">
      <c r="A194" s="3"/>
      <c r="B194" s="3"/>
      <c r="C194" s="3"/>
      <c r="D194" s="3"/>
      <c r="E194" s="3"/>
      <c r="F194" s="3"/>
      <c r="G194" s="3"/>
      <c r="H194" s="3"/>
      <c r="I194" s="3"/>
      <c r="J194" s="3"/>
      <c r="K194" s="3"/>
      <c r="L194" s="3"/>
      <c r="M194" s="3"/>
      <c r="N194" s="3"/>
      <c r="O194" s="3"/>
      <c r="P194" s="3"/>
      <c r="Q194" s="3"/>
      <c r="R194" s="3"/>
      <c r="S194" s="3"/>
      <c r="T194" s="3"/>
      <c r="U194" s="3"/>
    </row>
    <row r="195" spans="1:21" x14ac:dyDescent="0.25">
      <c r="A195" s="3"/>
      <c r="B195" s="3"/>
      <c r="C195" s="3"/>
      <c r="D195" s="3"/>
      <c r="E195" s="3"/>
      <c r="F195" s="3"/>
      <c r="G195" s="3"/>
      <c r="H195" s="3"/>
      <c r="I195" s="3"/>
      <c r="J195" s="3"/>
      <c r="K195" s="3"/>
      <c r="L195" s="3"/>
      <c r="M195" s="3"/>
      <c r="N195" s="3"/>
      <c r="O195" s="3"/>
      <c r="P195" s="3"/>
      <c r="Q195" s="3"/>
      <c r="R195" s="3"/>
      <c r="S195" s="3"/>
      <c r="T195" s="3"/>
      <c r="U195" s="3"/>
    </row>
    <row r="196" spans="1:21" x14ac:dyDescent="0.25">
      <c r="A196" s="3"/>
      <c r="B196" s="3"/>
      <c r="C196" s="3"/>
      <c r="D196" s="3"/>
      <c r="E196" s="3"/>
      <c r="F196" s="3"/>
      <c r="G196" s="3"/>
      <c r="H196" s="3"/>
      <c r="I196" s="3"/>
      <c r="J196" s="3"/>
      <c r="K196" s="3"/>
      <c r="L196" s="3"/>
      <c r="M196" s="3"/>
      <c r="N196" s="3"/>
      <c r="O196" s="3"/>
      <c r="P196" s="3"/>
      <c r="Q196" s="3"/>
      <c r="R196" s="3"/>
      <c r="S196" s="3"/>
      <c r="T196" s="3"/>
      <c r="U196" s="3"/>
    </row>
    <row r="197" spans="1:21" x14ac:dyDescent="0.25">
      <c r="A197" s="3"/>
      <c r="B197" s="3"/>
      <c r="C197" s="3"/>
      <c r="D197" s="3"/>
      <c r="E197" s="3"/>
      <c r="F197" s="3"/>
      <c r="G197" s="3"/>
      <c r="H197" s="3"/>
      <c r="I197" s="3"/>
      <c r="J197" s="3"/>
      <c r="K197" s="3"/>
      <c r="L197" s="3"/>
      <c r="M197" s="3"/>
      <c r="N197" s="3"/>
      <c r="O197" s="3"/>
      <c r="P197" s="3"/>
      <c r="Q197" s="3"/>
      <c r="R197" s="3"/>
      <c r="S197" s="3"/>
      <c r="T197" s="3"/>
      <c r="U197" s="3"/>
    </row>
    <row r="198" spans="1:21" x14ac:dyDescent="0.25">
      <c r="A198" s="3"/>
      <c r="B198" s="3"/>
      <c r="C198" s="3"/>
      <c r="D198" s="3"/>
      <c r="E198" s="3"/>
      <c r="F198" s="3"/>
      <c r="G198" s="3"/>
      <c r="H198" s="3"/>
      <c r="I198" s="3"/>
      <c r="J198" s="3"/>
      <c r="K198" s="3"/>
      <c r="L198" s="3"/>
      <c r="M198" s="3"/>
      <c r="N198" s="3"/>
      <c r="O198" s="3"/>
      <c r="P198" s="3"/>
      <c r="Q198" s="3"/>
      <c r="R198" s="3"/>
      <c r="S198" s="3"/>
      <c r="T198" s="3"/>
      <c r="U198" s="3"/>
    </row>
    <row r="199" spans="1:21" x14ac:dyDescent="0.25">
      <c r="A199" s="3"/>
      <c r="B199" s="3"/>
      <c r="C199" s="3"/>
      <c r="D199" s="3"/>
      <c r="E199" s="3"/>
      <c r="F199" s="3"/>
      <c r="G199" s="3"/>
      <c r="H199" s="3"/>
      <c r="I199" s="3"/>
      <c r="J199" s="3"/>
      <c r="K199" s="3"/>
      <c r="L199" s="3"/>
      <c r="M199" s="3"/>
      <c r="N199" s="3"/>
      <c r="O199" s="3"/>
      <c r="P199" s="3"/>
      <c r="Q199" s="3"/>
      <c r="R199" s="3"/>
      <c r="S199" s="3"/>
      <c r="T199" s="3"/>
      <c r="U199" s="3"/>
    </row>
    <row r="200" spans="1:21" x14ac:dyDescent="0.25">
      <c r="A200" s="3"/>
      <c r="B200" s="3"/>
      <c r="C200" s="3"/>
      <c r="D200" s="3"/>
      <c r="E200" s="3"/>
      <c r="F200" s="3"/>
      <c r="G200" s="3"/>
      <c r="H200" s="3"/>
      <c r="I200" s="3"/>
      <c r="J200" s="3"/>
      <c r="K200" s="3"/>
      <c r="L200" s="3"/>
      <c r="M200" s="3"/>
      <c r="N200" s="3"/>
      <c r="O200" s="3"/>
      <c r="P200" s="3"/>
      <c r="Q200" s="3"/>
      <c r="R200" s="3"/>
      <c r="S200" s="3"/>
      <c r="T200" s="3"/>
      <c r="U200" s="3"/>
    </row>
    <row r="201" spans="1:21" x14ac:dyDescent="0.25">
      <c r="A201" s="3"/>
      <c r="B201" s="3"/>
      <c r="C201" s="3"/>
      <c r="D201" s="3"/>
      <c r="E201" s="3"/>
      <c r="F201" s="3"/>
      <c r="G201" s="3"/>
      <c r="H201" s="3"/>
      <c r="I201" s="3"/>
      <c r="J201" s="3"/>
      <c r="K201" s="3"/>
      <c r="L201" s="3"/>
      <c r="M201" s="3"/>
      <c r="N201" s="3"/>
      <c r="O201" s="3"/>
      <c r="P201" s="3"/>
      <c r="Q201" s="3"/>
      <c r="R201" s="3"/>
      <c r="S201" s="3"/>
      <c r="T201" s="3"/>
      <c r="U201" s="3"/>
    </row>
    <row r="202" spans="1:21" x14ac:dyDescent="0.25">
      <c r="A202" s="3"/>
      <c r="B202" s="3"/>
      <c r="C202" s="3"/>
      <c r="D202" s="3"/>
      <c r="E202" s="3"/>
      <c r="F202" s="3"/>
      <c r="G202" s="3"/>
      <c r="H202" s="3"/>
      <c r="I202" s="3"/>
      <c r="J202" s="3"/>
      <c r="K202" s="3"/>
      <c r="L202" s="3"/>
      <c r="M202" s="3"/>
      <c r="N202" s="3"/>
      <c r="O202" s="3"/>
      <c r="P202" s="3"/>
      <c r="Q202" s="3"/>
      <c r="R202" s="3"/>
      <c r="S202" s="3"/>
      <c r="T202" s="3"/>
      <c r="U202" s="3"/>
    </row>
    <row r="203" spans="1:21" x14ac:dyDescent="0.25">
      <c r="A203" s="3"/>
      <c r="B203" s="3"/>
      <c r="C203" s="3"/>
      <c r="D203" s="3"/>
      <c r="E203" s="3"/>
      <c r="F203" s="3"/>
      <c r="G203" s="3"/>
      <c r="H203" s="3"/>
      <c r="I203" s="3"/>
      <c r="J203" s="3"/>
      <c r="K203" s="3"/>
      <c r="L203" s="3"/>
      <c r="M203" s="3"/>
      <c r="N203" s="3"/>
      <c r="O203" s="3"/>
      <c r="P203" s="3"/>
      <c r="Q203" s="3"/>
      <c r="R203" s="3"/>
      <c r="S203" s="3"/>
      <c r="T203" s="3"/>
      <c r="U203" s="3"/>
    </row>
    <row r="204" spans="1:21" x14ac:dyDescent="0.25">
      <c r="A204" s="3"/>
      <c r="B204" s="3"/>
      <c r="C204" s="3"/>
      <c r="D204" s="3"/>
      <c r="E204" s="3"/>
      <c r="F204" s="3"/>
      <c r="G204" s="3"/>
      <c r="H204" s="3"/>
      <c r="I204" s="3"/>
      <c r="J204" s="3"/>
      <c r="K204" s="3"/>
      <c r="L204" s="3"/>
      <c r="M204" s="3"/>
      <c r="N204" s="3"/>
      <c r="O204" s="3"/>
      <c r="P204" s="3"/>
      <c r="Q204" s="3"/>
      <c r="R204" s="3"/>
      <c r="S204" s="3"/>
      <c r="T204" s="3"/>
      <c r="U204" s="3"/>
    </row>
    <row r="205" spans="1:21" x14ac:dyDescent="0.25">
      <c r="A205" s="3"/>
      <c r="B205" s="3"/>
      <c r="C205" s="3"/>
      <c r="D205" s="3"/>
      <c r="E205" s="3"/>
      <c r="F205" s="3"/>
      <c r="G205" s="3"/>
      <c r="H205" s="3"/>
      <c r="I205" s="3"/>
      <c r="J205" s="3"/>
      <c r="K205" s="3"/>
      <c r="L205" s="3"/>
      <c r="M205" s="3"/>
      <c r="N205" s="3"/>
      <c r="O205" s="3"/>
      <c r="P205" s="3"/>
      <c r="Q205" s="3"/>
      <c r="R205" s="3"/>
      <c r="S205" s="3"/>
      <c r="T205" s="3"/>
      <c r="U205" s="3"/>
    </row>
    <row r="206" spans="1:21" x14ac:dyDescent="0.25">
      <c r="A206" s="3"/>
      <c r="B206" s="3"/>
      <c r="C206" s="3"/>
      <c r="D206" s="3"/>
      <c r="E206" s="3"/>
      <c r="F206" s="3"/>
      <c r="G206" s="3"/>
      <c r="H206" s="3"/>
      <c r="I206" s="3"/>
      <c r="J206" s="3"/>
      <c r="K206" s="3"/>
      <c r="L206" s="3"/>
      <c r="M206" s="3"/>
      <c r="N206" s="3"/>
      <c r="O206" s="3"/>
      <c r="P206" s="3"/>
      <c r="Q206" s="3"/>
      <c r="R206" s="3"/>
      <c r="S206" s="3"/>
      <c r="T206" s="3"/>
      <c r="U206" s="3"/>
    </row>
    <row r="207" spans="1:21" x14ac:dyDescent="0.25">
      <c r="A207" s="3"/>
      <c r="B207" s="3"/>
      <c r="C207" s="3"/>
      <c r="D207" s="3"/>
      <c r="E207" s="3"/>
      <c r="F207" s="3"/>
      <c r="G207" s="3"/>
      <c r="H207" s="3"/>
      <c r="I207" s="3"/>
      <c r="J207" s="3"/>
      <c r="K207" s="3"/>
      <c r="L207" s="3"/>
      <c r="M207" s="3"/>
      <c r="N207" s="3"/>
      <c r="O207" s="3"/>
      <c r="P207" s="3"/>
      <c r="Q207" s="3"/>
      <c r="R207" s="3"/>
      <c r="S207" s="3"/>
      <c r="T207" s="3"/>
      <c r="U207" s="3"/>
    </row>
    <row r="208" spans="1:21" x14ac:dyDescent="0.25">
      <c r="A208" s="3"/>
      <c r="B208" s="3"/>
      <c r="C208" s="3"/>
      <c r="D208" s="3"/>
      <c r="E208" s="3"/>
      <c r="F208" s="3"/>
      <c r="G208" s="3"/>
      <c r="H208" s="3"/>
      <c r="I208" s="3"/>
      <c r="J208" s="3"/>
      <c r="K208" s="3"/>
      <c r="L208" s="3"/>
      <c r="M208" s="3"/>
      <c r="N208" s="3"/>
      <c r="O208" s="3"/>
      <c r="P208" s="3"/>
      <c r="Q208" s="3"/>
      <c r="R208" s="3"/>
      <c r="S208" s="3"/>
      <c r="T208" s="3"/>
      <c r="U208" s="3"/>
    </row>
    <row r="209" spans="1:21" x14ac:dyDescent="0.25">
      <c r="A209" s="3"/>
      <c r="B209" s="3"/>
      <c r="C209" s="3"/>
      <c r="D209" s="3"/>
      <c r="E209" s="3"/>
      <c r="F209" s="3"/>
      <c r="G209" s="3"/>
      <c r="H209" s="3"/>
      <c r="I209" s="3"/>
      <c r="J209" s="3"/>
      <c r="K209" s="3"/>
      <c r="L209" s="3"/>
      <c r="M209" s="3"/>
      <c r="N209" s="3"/>
      <c r="O209" s="3"/>
      <c r="P209" s="3"/>
      <c r="Q209" s="3"/>
      <c r="R209" s="3"/>
      <c r="S209" s="3"/>
      <c r="T209" s="3"/>
      <c r="U209" s="3"/>
    </row>
    <row r="210" spans="1:21" x14ac:dyDescent="0.25">
      <c r="A210" s="3"/>
      <c r="B210" s="3"/>
      <c r="C210" s="3"/>
      <c r="D210" s="3"/>
      <c r="E210" s="3"/>
      <c r="F210" s="3"/>
      <c r="G210" s="3"/>
      <c r="H210" s="3"/>
      <c r="I210" s="3"/>
      <c r="J210" s="3"/>
      <c r="K210" s="3"/>
      <c r="L210" s="3"/>
      <c r="M210" s="3"/>
      <c r="N210" s="3"/>
      <c r="O210" s="3"/>
      <c r="P210" s="3"/>
      <c r="Q210" s="3"/>
      <c r="R210" s="3"/>
      <c r="S210" s="3"/>
      <c r="T210" s="3"/>
      <c r="U210" s="3"/>
    </row>
    <row r="211" spans="1:21" x14ac:dyDescent="0.25">
      <c r="A211" s="3"/>
      <c r="B211" s="3"/>
      <c r="C211" s="3"/>
      <c r="D211" s="3"/>
      <c r="E211" s="3"/>
      <c r="F211" s="3"/>
      <c r="G211" s="3"/>
      <c r="H211" s="3"/>
      <c r="I211" s="3"/>
      <c r="J211" s="3"/>
      <c r="K211" s="3"/>
      <c r="L211" s="3"/>
      <c r="M211" s="3"/>
      <c r="N211" s="3"/>
      <c r="O211" s="3"/>
      <c r="P211" s="3"/>
      <c r="Q211" s="3"/>
      <c r="R211" s="3"/>
      <c r="S211" s="3"/>
      <c r="T211" s="3"/>
      <c r="U211" s="3"/>
    </row>
    <row r="212" spans="1:21" x14ac:dyDescent="0.25">
      <c r="A212" s="3"/>
      <c r="B212" s="3"/>
      <c r="C212" s="3"/>
      <c r="D212" s="3"/>
      <c r="E212" s="3"/>
      <c r="F212" s="3"/>
      <c r="G212" s="3"/>
      <c r="H212" s="3"/>
      <c r="I212" s="3"/>
      <c r="J212" s="3"/>
      <c r="K212" s="3"/>
      <c r="L212" s="3"/>
      <c r="M212" s="3"/>
      <c r="N212" s="3"/>
      <c r="O212" s="3"/>
      <c r="P212" s="3"/>
      <c r="Q212" s="3"/>
      <c r="R212" s="3"/>
      <c r="S212" s="3"/>
      <c r="T212" s="3"/>
      <c r="U212" s="3"/>
    </row>
    <row r="213" spans="1:21" x14ac:dyDescent="0.25">
      <c r="A213" s="3"/>
      <c r="B213" s="3"/>
      <c r="C213" s="3"/>
      <c r="D213" s="3"/>
      <c r="E213" s="3"/>
      <c r="F213" s="3"/>
      <c r="G213" s="3"/>
      <c r="H213" s="3"/>
      <c r="I213" s="3"/>
      <c r="J213" s="3"/>
      <c r="K213" s="3"/>
      <c r="L213" s="3"/>
      <c r="M213" s="3"/>
      <c r="N213" s="3"/>
      <c r="O213" s="3"/>
      <c r="P213" s="3"/>
      <c r="Q213" s="3"/>
      <c r="R213" s="3"/>
      <c r="S213" s="3"/>
      <c r="T213" s="3"/>
      <c r="U213" s="3"/>
    </row>
    <row r="214" spans="1:21" x14ac:dyDescent="0.25">
      <c r="A214" s="3"/>
      <c r="B214" s="3"/>
      <c r="C214" s="3"/>
      <c r="D214" s="3"/>
      <c r="E214" s="3"/>
      <c r="F214" s="3"/>
      <c r="G214" s="3"/>
      <c r="H214" s="3"/>
      <c r="I214" s="3"/>
      <c r="J214" s="3"/>
      <c r="K214" s="3"/>
      <c r="L214" s="3"/>
      <c r="M214" s="3"/>
      <c r="N214" s="3"/>
      <c r="O214" s="3"/>
      <c r="P214" s="3"/>
      <c r="Q214" s="3"/>
      <c r="R214" s="3"/>
      <c r="S214" s="3"/>
      <c r="T214" s="3"/>
      <c r="U214" s="3"/>
    </row>
    <row r="215" spans="1:21" x14ac:dyDescent="0.25">
      <c r="A215" s="3"/>
      <c r="B215" s="3"/>
      <c r="C215" s="3"/>
      <c r="D215" s="3"/>
      <c r="E215" s="3"/>
      <c r="F215" s="3"/>
      <c r="G215" s="3"/>
      <c r="H215" s="3"/>
      <c r="I215" s="3"/>
      <c r="J215" s="3"/>
      <c r="K215" s="3"/>
      <c r="L215" s="3"/>
      <c r="M215" s="3"/>
      <c r="N215" s="3"/>
      <c r="O215" s="3"/>
      <c r="P215" s="3"/>
      <c r="Q215" s="3"/>
      <c r="R215" s="3"/>
      <c r="S215" s="3"/>
      <c r="T215" s="3"/>
      <c r="U215" s="3"/>
    </row>
  </sheetData>
  <sheetProtection algorithmName="SHA-512" hashValue="ZWL0q5MDUtI75lIwjSXG20uPelyJvp8MLzN/GTnBKLtUmUzY6kUO/veWwTj9i+euTZgJ3P2TvmcvYn8Vsft+tQ==" saltValue="kvCePLFdrfCMsljJjlS2ZQ==" spinCount="100000" sheet="1" objects="1" scenarios="1"/>
  <mergeCells count="5">
    <mergeCell ref="A1:C1"/>
    <mergeCell ref="A2:D2"/>
    <mergeCell ref="E2:G2"/>
    <mergeCell ref="B3:G3"/>
    <mergeCell ref="B34:G34"/>
  </mergeCells>
  <dataValidations count="3">
    <dataValidation type="whole" allowBlank="1" showInputMessage="1" showErrorMessage="1" sqref="WVK37:WVK161 IY37:IY161 SU37:SU161 ACQ37:ACQ161 AMM37:AMM161 AWI37:AWI161 BGE37:BGE161 BQA37:BQA161 BZW37:BZW161 CJS37:CJS161 CTO37:CTO161 DDK37:DDK161 DNG37:DNG161 DXC37:DXC161 EGY37:EGY161 EQU37:EQU161 FAQ37:FAQ161 FKM37:FKM161 FUI37:FUI161 GEE37:GEE161 GOA37:GOA161 GXW37:GXW161 HHS37:HHS161 HRO37:HRO161 IBK37:IBK161 ILG37:ILG161 IVC37:IVC161 JEY37:JEY161 JOU37:JOU161 JYQ37:JYQ161 KIM37:KIM161 KSI37:KSI161 LCE37:LCE161 LMA37:LMA161 LVW37:LVW161 MFS37:MFS161 MPO37:MPO161 MZK37:MZK161 NJG37:NJG161 NTC37:NTC161 OCY37:OCY161 OMU37:OMU161 OWQ37:OWQ161 PGM37:PGM161 PQI37:PQI161 QAE37:QAE161 QKA37:QKA161 QTW37:QTW161 RDS37:RDS161 RNO37:RNO161 RXK37:RXK161 SHG37:SHG161 SRC37:SRC161 TAY37:TAY161 TKU37:TKU161 TUQ37:TUQ161 UEM37:UEM161 UOI37:UOI161 UYE37:UYE161 VIA37:VIA161 VRW37:VRW161 WBS37:WBS161 WLO37:WLO161 D37:D161" xr:uid="{CD6CAD6B-E570-4F7A-A66A-5F390F880EDD}">
      <formula1>$T$1</formula1>
      <formula2>$U$1</formula2>
    </dataValidation>
    <dataValidation type="textLength" allowBlank="1" showInputMessage="1" showErrorMessage="1" sqref="C37:C161 C6:D30" xr:uid="{6107BD25-7491-B24E-B994-258961C58E0C}">
      <formula1>3</formula1>
      <formula2>100</formula2>
    </dataValidation>
    <dataValidation type="whole" allowBlank="1" showInputMessage="1" showErrorMessage="1" sqref="E6:E30" xr:uid="{BB4B5AD1-96E6-2142-A610-DAE3B434E4AF}">
      <formula1>0</formula1>
      <formula2>1000000</formula2>
    </dataValidation>
  </dataValidations>
  <pageMargins left="0.7" right="0.7" top="0.75" bottom="0.75" header="0.3" footer="0.3"/>
  <pageSetup scale="80" orientation="portrait" r:id="rId1"/>
  <headerFooter>
    <oddFooter>&amp;L&amp;1#&amp;"Calibri"&amp;10&amp;K000000Internal</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AB95D-2DEF-48AD-BC6D-8CCD2A6F19B4}">
  <dimension ref="A1:V566"/>
  <sheetViews>
    <sheetView zoomScaleNormal="100" workbookViewId="0">
      <pane ySplit="3" topLeftCell="A31" activePane="bottomLeft" state="frozen"/>
      <selection activeCell="N7" sqref="N7"/>
      <selection pane="bottomLeft" activeCell="B50" sqref="B50"/>
    </sheetView>
  </sheetViews>
  <sheetFormatPr defaultColWidth="8.85546875" defaultRowHeight="15" x14ac:dyDescent="0.25"/>
  <cols>
    <col min="1" max="2" width="4.7109375" customWidth="1"/>
    <col min="3" max="3" width="33.85546875" customWidth="1"/>
    <col min="4" max="4" width="22.28515625" customWidth="1"/>
    <col min="5" max="5" width="17.7109375" customWidth="1"/>
    <col min="9" max="9" width="3.7109375" customWidth="1"/>
  </cols>
  <sheetData>
    <row r="1" spans="1:22" s="7" customFormat="1" ht="12.75" x14ac:dyDescent="0.2">
      <c r="A1" s="379" t="s">
        <v>38</v>
      </c>
      <c r="B1" s="379"/>
      <c r="C1" s="379"/>
      <c r="D1" s="51"/>
      <c r="E1" s="51"/>
      <c r="F1" s="50"/>
      <c r="G1" s="51" t="s">
        <v>35</v>
      </c>
      <c r="H1" s="87">
        <f>H33 + H47 + H552</f>
        <v>0</v>
      </c>
      <c r="I1" s="50"/>
      <c r="J1" s="3"/>
      <c r="K1" s="3"/>
      <c r="L1" s="3"/>
      <c r="M1" s="3"/>
      <c r="N1" s="3"/>
      <c r="O1" s="3"/>
      <c r="P1" s="3"/>
      <c r="Q1" s="3"/>
      <c r="R1" s="76"/>
      <c r="S1" s="15">
        <f>'1 - Media Publicity'!$S$1</f>
        <v>2021</v>
      </c>
      <c r="T1" s="16">
        <f>'1 - Media Publicity'!$T$1</f>
        <v>44197</v>
      </c>
      <c r="U1" s="16">
        <f>'1 - Media Publicity'!$U$1</f>
        <v>44561</v>
      </c>
      <c r="V1" s="3"/>
    </row>
    <row r="2" spans="1:22" s="7" customFormat="1" ht="12.75" customHeight="1" x14ac:dyDescent="0.2">
      <c r="A2" s="371" t="s">
        <v>71</v>
      </c>
      <c r="B2" s="368"/>
      <c r="C2" s="368"/>
      <c r="D2" s="368"/>
      <c r="E2" s="368"/>
      <c r="F2" s="368"/>
      <c r="G2" s="29"/>
      <c r="H2" s="29"/>
      <c r="I2" s="29"/>
      <c r="J2" s="3"/>
      <c r="K2" s="3"/>
      <c r="L2" s="3"/>
      <c r="M2" s="3"/>
      <c r="N2" s="3"/>
      <c r="O2" s="3"/>
      <c r="P2" s="3"/>
      <c r="Q2" s="3"/>
      <c r="R2" s="3"/>
      <c r="S2" s="3"/>
      <c r="T2" s="3"/>
      <c r="U2" s="3"/>
      <c r="V2" s="3"/>
    </row>
    <row r="3" spans="1:22" s="7" customFormat="1" ht="3" customHeight="1" x14ac:dyDescent="0.2">
      <c r="A3" s="29"/>
      <c r="B3" s="29"/>
      <c r="C3" s="29"/>
      <c r="D3" s="29"/>
      <c r="E3" s="29"/>
      <c r="F3" s="29"/>
      <c r="G3" s="29"/>
      <c r="H3" s="29"/>
      <c r="I3" s="29"/>
      <c r="J3" s="3"/>
      <c r="K3" s="3"/>
      <c r="L3" s="3"/>
      <c r="M3" s="3"/>
      <c r="N3" s="3"/>
      <c r="O3" s="3"/>
      <c r="P3" s="3"/>
      <c r="Q3" s="3"/>
      <c r="R3" s="3"/>
      <c r="S3" s="3"/>
      <c r="T3" s="3"/>
      <c r="U3" s="3"/>
      <c r="V3" s="3"/>
    </row>
    <row r="4" spans="1:22" s="7" customFormat="1" ht="38.25" customHeight="1" x14ac:dyDescent="0.25">
      <c r="A4" s="57" t="s">
        <v>416</v>
      </c>
      <c r="B4" s="369" t="s">
        <v>555</v>
      </c>
      <c r="C4" s="369"/>
      <c r="D4" s="369"/>
      <c r="E4" s="369"/>
      <c r="F4" s="368"/>
      <c r="G4" s="368"/>
      <c r="H4" s="330"/>
      <c r="I4" s="29"/>
      <c r="J4" s="3"/>
      <c r="K4" s="3"/>
      <c r="L4" s="3"/>
      <c r="M4" s="3"/>
      <c r="N4" s="3"/>
      <c r="O4" s="3"/>
      <c r="P4" s="3"/>
      <c r="Q4" s="3"/>
      <c r="R4" s="3"/>
      <c r="S4" s="53"/>
      <c r="T4" s="53"/>
      <c r="U4" s="53"/>
      <c r="V4" s="3"/>
    </row>
    <row r="5" spans="1:22" s="7" customFormat="1" ht="12.75" x14ac:dyDescent="0.2">
      <c r="A5" s="29"/>
      <c r="B5" s="29"/>
      <c r="C5" s="68" t="s">
        <v>95</v>
      </c>
      <c r="D5" s="69" t="s">
        <v>86</v>
      </c>
      <c r="E5" s="69" t="s">
        <v>96</v>
      </c>
      <c r="F5" s="69" t="s">
        <v>47</v>
      </c>
      <c r="G5" s="29"/>
      <c r="H5" s="69" t="s">
        <v>49</v>
      </c>
      <c r="I5" s="29"/>
      <c r="J5" s="3"/>
      <c r="K5" s="3"/>
      <c r="L5" s="3"/>
      <c r="M5" s="3"/>
      <c r="N5" s="3"/>
      <c r="O5" s="3"/>
      <c r="P5" s="3"/>
      <c r="Q5" s="3"/>
      <c r="R5" s="3"/>
      <c r="S5" s="53"/>
      <c r="T5" s="53"/>
      <c r="U5" s="53"/>
      <c r="V5" s="3"/>
    </row>
    <row r="6" spans="1:22" s="7" customFormat="1" ht="0.6" customHeight="1" x14ac:dyDescent="0.2">
      <c r="A6" s="29"/>
      <c r="C6" s="68"/>
      <c r="D6" s="69"/>
      <c r="E6" s="69"/>
      <c r="F6" s="69"/>
      <c r="G6" s="29"/>
      <c r="H6" s="69"/>
      <c r="I6" s="29"/>
      <c r="J6" s="3"/>
      <c r="K6" s="3"/>
      <c r="L6" s="3"/>
      <c r="M6" s="3"/>
      <c r="N6" s="3"/>
      <c r="O6" s="3"/>
      <c r="P6" s="3"/>
      <c r="Q6" s="3"/>
      <c r="R6" s="3"/>
      <c r="S6" s="53"/>
      <c r="T6" s="53"/>
      <c r="U6" s="53"/>
      <c r="V6" s="3"/>
    </row>
    <row r="7" spans="1:22" s="7" customFormat="1" ht="12.75" x14ac:dyDescent="0.2">
      <c r="A7" s="29"/>
      <c r="B7" s="59">
        <v>1</v>
      </c>
      <c r="C7" s="70"/>
      <c r="D7" s="70"/>
      <c r="E7" s="82"/>
      <c r="F7" s="62"/>
      <c r="G7" s="29"/>
      <c r="H7" s="63">
        <f>IF(C7=0,0,IF(D7=0,0,IF(F7=0,0,E7)))</f>
        <v>0</v>
      </c>
      <c r="I7" s="29"/>
      <c r="J7" s="76"/>
      <c r="K7" s="76"/>
      <c r="L7" s="76"/>
      <c r="M7" s="76"/>
      <c r="N7" s="76"/>
      <c r="O7" s="76"/>
      <c r="P7" s="76"/>
      <c r="Q7" s="76"/>
      <c r="R7" s="76"/>
      <c r="S7" s="205"/>
      <c r="T7" s="205"/>
      <c r="U7" s="205"/>
      <c r="V7" s="76"/>
    </row>
    <row r="8" spans="1:22" s="7" customFormat="1" ht="12.75" x14ac:dyDescent="0.2">
      <c r="A8" s="29"/>
      <c r="B8" s="59">
        <v>2</v>
      </c>
      <c r="C8" s="201"/>
      <c r="D8" s="201"/>
      <c r="E8" s="82"/>
      <c r="F8" s="62"/>
      <c r="G8" s="29"/>
      <c r="H8" s="63">
        <f t="shared" ref="H8:H31" si="0">IF(C8=0,0,IF(D8=0,0,IF(F8=0,0,E8)))</f>
        <v>0</v>
      </c>
      <c r="I8" s="29"/>
      <c r="J8" s="76"/>
      <c r="K8" s="76"/>
      <c r="L8" s="76"/>
      <c r="M8" s="76"/>
      <c r="N8" s="76"/>
      <c r="O8" s="76"/>
      <c r="P8" s="76"/>
      <c r="Q8" s="76"/>
      <c r="R8" s="76"/>
      <c r="S8" s="205"/>
      <c r="T8" s="205"/>
      <c r="U8" s="205"/>
      <c r="V8" s="76"/>
    </row>
    <row r="9" spans="1:22" s="7" customFormat="1" ht="12.75" x14ac:dyDescent="0.2">
      <c r="A9" s="29"/>
      <c r="B9" s="59">
        <v>3</v>
      </c>
      <c r="C9" s="201"/>
      <c r="D9" s="201"/>
      <c r="E9" s="82"/>
      <c r="F9" s="62"/>
      <c r="G9" s="29"/>
      <c r="H9" s="63">
        <f t="shared" si="0"/>
        <v>0</v>
      </c>
      <c r="I9" s="29"/>
      <c r="J9" s="76"/>
      <c r="K9" s="76"/>
      <c r="L9" s="76"/>
      <c r="M9" s="76"/>
      <c r="N9" s="76"/>
      <c r="O9" s="76"/>
      <c r="P9" s="76"/>
      <c r="Q9" s="76"/>
      <c r="R9" s="76"/>
      <c r="S9" s="205"/>
      <c r="T9" s="205"/>
      <c r="U9" s="205"/>
      <c r="V9" s="76"/>
    </row>
    <row r="10" spans="1:22" s="7" customFormat="1" ht="12.75" x14ac:dyDescent="0.2">
      <c r="A10" s="29"/>
      <c r="B10" s="59">
        <v>4</v>
      </c>
      <c r="C10" s="201"/>
      <c r="D10" s="201"/>
      <c r="E10" s="82"/>
      <c r="F10" s="62"/>
      <c r="G10" s="29"/>
      <c r="H10" s="63">
        <f t="shared" si="0"/>
        <v>0</v>
      </c>
      <c r="I10" s="29"/>
      <c r="J10" s="76"/>
      <c r="K10" s="76"/>
      <c r="L10" s="76"/>
      <c r="M10" s="76"/>
      <c r="N10" s="76"/>
      <c r="O10" s="76"/>
      <c r="P10" s="76"/>
      <c r="Q10" s="76"/>
      <c r="R10" s="76"/>
      <c r="S10" s="205"/>
      <c r="T10" s="205"/>
      <c r="U10" s="205"/>
      <c r="V10" s="76"/>
    </row>
    <row r="11" spans="1:22" s="7" customFormat="1" ht="12.75" x14ac:dyDescent="0.2">
      <c r="A11" s="29"/>
      <c r="B11" s="59">
        <v>5</v>
      </c>
      <c r="C11" s="201"/>
      <c r="D11" s="201"/>
      <c r="E11" s="82"/>
      <c r="F11" s="62"/>
      <c r="G11" s="29"/>
      <c r="H11" s="63">
        <f t="shared" si="0"/>
        <v>0</v>
      </c>
      <c r="I11" s="29"/>
      <c r="J11" s="76"/>
      <c r="K11" s="76"/>
      <c r="L11" s="76"/>
      <c r="M11" s="76"/>
      <c r="N11" s="76"/>
      <c r="O11" s="76"/>
      <c r="P11" s="76"/>
      <c r="Q11" s="76"/>
      <c r="R11" s="76"/>
      <c r="S11" s="205"/>
      <c r="T11" s="205"/>
      <c r="U11" s="205"/>
      <c r="V11" s="76"/>
    </row>
    <row r="12" spans="1:22" s="7" customFormat="1" ht="12.75" x14ac:dyDescent="0.2">
      <c r="A12" s="29"/>
      <c r="B12" s="59">
        <v>6</v>
      </c>
      <c r="C12" s="201"/>
      <c r="D12" s="201"/>
      <c r="E12" s="82"/>
      <c r="F12" s="62"/>
      <c r="G12" s="29"/>
      <c r="H12" s="63">
        <f t="shared" si="0"/>
        <v>0</v>
      </c>
      <c r="I12" s="29"/>
      <c r="J12" s="76"/>
      <c r="K12" s="76"/>
      <c r="L12" s="76"/>
      <c r="M12" s="76"/>
      <c r="N12" s="76"/>
      <c r="O12" s="76"/>
      <c r="P12" s="76"/>
      <c r="Q12" s="76"/>
      <c r="R12" s="76"/>
      <c r="S12" s="205"/>
      <c r="T12" s="205"/>
      <c r="U12" s="205"/>
      <c r="V12" s="76"/>
    </row>
    <row r="13" spans="1:22" s="7" customFormat="1" ht="12.75" x14ac:dyDescent="0.2">
      <c r="A13" s="29"/>
      <c r="B13" s="59">
        <v>7</v>
      </c>
      <c r="C13" s="201"/>
      <c r="D13" s="201"/>
      <c r="E13" s="82"/>
      <c r="F13" s="62"/>
      <c r="G13" s="29"/>
      <c r="H13" s="63">
        <f t="shared" si="0"/>
        <v>0</v>
      </c>
      <c r="I13" s="29"/>
      <c r="J13" s="76"/>
      <c r="K13" s="76"/>
      <c r="L13" s="76"/>
      <c r="M13" s="76"/>
      <c r="N13" s="76"/>
      <c r="O13" s="76"/>
      <c r="P13" s="76"/>
      <c r="Q13" s="76"/>
      <c r="R13" s="76"/>
      <c r="S13" s="205"/>
      <c r="T13" s="205"/>
      <c r="U13" s="205"/>
      <c r="V13" s="76"/>
    </row>
    <row r="14" spans="1:22" s="7" customFormat="1" ht="12.75" x14ac:dyDescent="0.2">
      <c r="A14" s="29"/>
      <c r="B14" s="59">
        <v>8</v>
      </c>
      <c r="C14" s="201"/>
      <c r="D14" s="201"/>
      <c r="E14" s="82"/>
      <c r="F14" s="62"/>
      <c r="G14" s="29"/>
      <c r="H14" s="63">
        <f t="shared" si="0"/>
        <v>0</v>
      </c>
      <c r="I14" s="29"/>
      <c r="J14" s="76"/>
      <c r="K14" s="76"/>
      <c r="L14" s="76"/>
      <c r="M14" s="76"/>
      <c r="N14" s="76"/>
      <c r="O14" s="76"/>
      <c r="P14" s="76"/>
      <c r="Q14" s="76"/>
      <c r="R14" s="76"/>
      <c r="S14" s="205"/>
      <c r="T14" s="205"/>
      <c r="U14" s="205"/>
      <c r="V14" s="76"/>
    </row>
    <row r="15" spans="1:22" s="7" customFormat="1" ht="12.75" x14ac:dyDescent="0.2">
      <c r="A15" s="29"/>
      <c r="B15" s="59">
        <v>9</v>
      </c>
      <c r="C15" s="201"/>
      <c r="D15" s="201"/>
      <c r="E15" s="82"/>
      <c r="F15" s="62"/>
      <c r="G15" s="29"/>
      <c r="H15" s="63">
        <f t="shared" si="0"/>
        <v>0</v>
      </c>
      <c r="I15" s="29"/>
      <c r="J15" s="76"/>
      <c r="K15" s="76"/>
      <c r="L15" s="76"/>
      <c r="M15" s="76"/>
      <c r="N15" s="76"/>
      <c r="O15" s="76"/>
      <c r="P15" s="76"/>
      <c r="Q15" s="76"/>
      <c r="R15" s="76"/>
      <c r="S15" s="205"/>
      <c r="T15" s="205"/>
      <c r="U15" s="205"/>
      <c r="V15" s="76"/>
    </row>
    <row r="16" spans="1:22" s="7" customFormat="1" ht="12.75" x14ac:dyDescent="0.2">
      <c r="A16" s="29"/>
      <c r="B16" s="59">
        <v>10</v>
      </c>
      <c r="C16" s="201"/>
      <c r="D16" s="201"/>
      <c r="E16" s="82"/>
      <c r="F16" s="62"/>
      <c r="G16" s="29"/>
      <c r="H16" s="63">
        <f t="shared" si="0"/>
        <v>0</v>
      </c>
      <c r="I16" s="29"/>
      <c r="J16" s="76"/>
      <c r="K16" s="76"/>
      <c r="L16" s="76"/>
      <c r="M16" s="76"/>
      <c r="N16" s="76"/>
      <c r="O16" s="76"/>
      <c r="P16" s="76"/>
      <c r="Q16" s="76"/>
      <c r="R16" s="76"/>
      <c r="S16" s="205"/>
      <c r="T16" s="205"/>
      <c r="U16" s="205"/>
      <c r="V16" s="76"/>
    </row>
    <row r="17" spans="1:22" s="7" customFormat="1" ht="12.75" x14ac:dyDescent="0.2">
      <c r="A17" s="29"/>
      <c r="B17" s="59">
        <v>11</v>
      </c>
      <c r="C17" s="201"/>
      <c r="D17" s="201"/>
      <c r="E17" s="82"/>
      <c r="F17" s="62"/>
      <c r="G17" s="29"/>
      <c r="H17" s="63">
        <f t="shared" si="0"/>
        <v>0</v>
      </c>
      <c r="I17" s="29"/>
      <c r="J17" s="76"/>
      <c r="K17" s="76"/>
      <c r="L17" s="76"/>
      <c r="M17" s="76"/>
      <c r="N17" s="76"/>
      <c r="O17" s="76"/>
      <c r="P17" s="76"/>
      <c r="Q17" s="76"/>
      <c r="R17" s="76"/>
      <c r="S17" s="205"/>
      <c r="T17" s="205"/>
      <c r="U17" s="205"/>
      <c r="V17" s="76"/>
    </row>
    <row r="18" spans="1:22" s="7" customFormat="1" ht="12.75" x14ac:dyDescent="0.2">
      <c r="A18" s="29"/>
      <c r="B18" s="59">
        <v>12</v>
      </c>
      <c r="C18" s="201"/>
      <c r="D18" s="201"/>
      <c r="E18" s="82"/>
      <c r="F18" s="62"/>
      <c r="G18" s="29"/>
      <c r="H18" s="63">
        <f t="shared" si="0"/>
        <v>0</v>
      </c>
      <c r="I18" s="29"/>
      <c r="J18" s="76"/>
      <c r="K18" s="76"/>
      <c r="L18" s="76"/>
      <c r="M18" s="76"/>
      <c r="N18" s="76"/>
      <c r="O18" s="76"/>
      <c r="P18" s="76"/>
      <c r="Q18" s="76"/>
      <c r="R18" s="76"/>
      <c r="S18" s="205"/>
      <c r="T18" s="205"/>
      <c r="U18" s="205"/>
      <c r="V18" s="76"/>
    </row>
    <row r="19" spans="1:22" s="7" customFormat="1" ht="12.75" x14ac:dyDescent="0.2">
      <c r="A19" s="29"/>
      <c r="B19" s="59">
        <v>13</v>
      </c>
      <c r="C19" s="201"/>
      <c r="D19" s="201"/>
      <c r="E19" s="82"/>
      <c r="F19" s="62"/>
      <c r="G19" s="29"/>
      <c r="H19" s="63">
        <f t="shared" si="0"/>
        <v>0</v>
      </c>
      <c r="I19" s="29"/>
      <c r="J19" s="76"/>
      <c r="K19" s="76"/>
      <c r="L19" s="76"/>
      <c r="M19" s="76"/>
      <c r="N19" s="76"/>
      <c r="O19" s="76"/>
      <c r="P19" s="76"/>
      <c r="Q19" s="76"/>
      <c r="R19" s="76"/>
      <c r="S19" s="205"/>
      <c r="T19" s="205"/>
      <c r="U19" s="205"/>
      <c r="V19" s="76"/>
    </row>
    <row r="20" spans="1:22" s="7" customFormat="1" ht="12.75" x14ac:dyDescent="0.2">
      <c r="A20" s="29"/>
      <c r="B20" s="59">
        <v>14</v>
      </c>
      <c r="C20" s="201"/>
      <c r="D20" s="201"/>
      <c r="E20" s="82"/>
      <c r="F20" s="62"/>
      <c r="G20" s="29"/>
      <c r="H20" s="63">
        <f t="shared" si="0"/>
        <v>0</v>
      </c>
      <c r="I20" s="29"/>
      <c r="J20" s="76"/>
      <c r="K20" s="76"/>
      <c r="L20" s="76"/>
      <c r="M20" s="76"/>
      <c r="N20" s="76"/>
      <c r="O20" s="76"/>
      <c r="P20" s="76"/>
      <c r="Q20" s="76"/>
      <c r="R20" s="76"/>
      <c r="S20" s="205"/>
      <c r="T20" s="205"/>
      <c r="U20" s="205"/>
      <c r="V20" s="76"/>
    </row>
    <row r="21" spans="1:22" s="7" customFormat="1" ht="12.75" x14ac:dyDescent="0.2">
      <c r="A21" s="281"/>
      <c r="B21" s="59">
        <v>15</v>
      </c>
      <c r="C21" s="285"/>
      <c r="D21" s="285"/>
      <c r="E21" s="82"/>
      <c r="F21" s="62"/>
      <c r="G21" s="281"/>
      <c r="H21" s="63">
        <f t="shared" ref="H21:H25" si="1">IF(C21=0,0,IF(D21=0,0,IF(F21=0,0,E21)))</f>
        <v>0</v>
      </c>
      <c r="I21" s="281"/>
      <c r="J21" s="76"/>
      <c r="K21" s="76"/>
      <c r="L21" s="76"/>
      <c r="M21" s="76"/>
      <c r="N21" s="76"/>
      <c r="O21" s="76"/>
      <c r="P21" s="76"/>
      <c r="Q21" s="76"/>
      <c r="R21" s="76"/>
      <c r="S21" s="205"/>
      <c r="T21" s="205"/>
      <c r="U21" s="205"/>
      <c r="V21" s="76"/>
    </row>
    <row r="22" spans="1:22" s="7" customFormat="1" ht="12.75" x14ac:dyDescent="0.2">
      <c r="A22" s="281"/>
      <c r="B22" s="59">
        <v>16</v>
      </c>
      <c r="C22" s="285"/>
      <c r="D22" s="285"/>
      <c r="E22" s="82"/>
      <c r="F22" s="62"/>
      <c r="G22" s="281"/>
      <c r="H22" s="63">
        <f t="shared" si="1"/>
        <v>0</v>
      </c>
      <c r="I22" s="281"/>
      <c r="J22" s="76"/>
      <c r="K22" s="76"/>
      <c r="L22" s="76"/>
      <c r="M22" s="76"/>
      <c r="N22" s="76"/>
      <c r="O22" s="76"/>
      <c r="P22" s="76"/>
      <c r="Q22" s="76"/>
      <c r="R22" s="76"/>
      <c r="S22" s="205"/>
      <c r="T22" s="205"/>
      <c r="U22" s="205"/>
      <c r="V22" s="76"/>
    </row>
    <row r="23" spans="1:22" s="7" customFormat="1" ht="12.75" x14ac:dyDescent="0.2">
      <c r="A23" s="281"/>
      <c r="B23" s="59">
        <v>17</v>
      </c>
      <c r="C23" s="285"/>
      <c r="D23" s="285"/>
      <c r="E23" s="82"/>
      <c r="F23" s="62"/>
      <c r="G23" s="281"/>
      <c r="H23" s="63">
        <f t="shared" si="1"/>
        <v>0</v>
      </c>
      <c r="I23" s="281"/>
      <c r="J23" s="76"/>
      <c r="K23" s="76"/>
      <c r="L23" s="76"/>
      <c r="M23" s="76"/>
      <c r="N23" s="76"/>
      <c r="O23" s="76"/>
      <c r="P23" s="76"/>
      <c r="Q23" s="76"/>
      <c r="R23" s="76"/>
      <c r="S23" s="205"/>
      <c r="T23" s="205"/>
      <c r="U23" s="205"/>
      <c r="V23" s="76"/>
    </row>
    <row r="24" spans="1:22" s="7" customFormat="1" ht="12.75" x14ac:dyDescent="0.2">
      <c r="A24" s="281"/>
      <c r="B24" s="59">
        <v>18</v>
      </c>
      <c r="C24" s="285"/>
      <c r="D24" s="285"/>
      <c r="E24" s="82"/>
      <c r="F24" s="62"/>
      <c r="G24" s="281"/>
      <c r="H24" s="63">
        <f t="shared" si="1"/>
        <v>0</v>
      </c>
      <c r="I24" s="281"/>
      <c r="J24" s="76"/>
      <c r="K24" s="76"/>
      <c r="L24" s="76"/>
      <c r="M24" s="76"/>
      <c r="N24" s="76"/>
      <c r="O24" s="76"/>
      <c r="P24" s="76"/>
      <c r="Q24" s="76"/>
      <c r="R24" s="76"/>
      <c r="S24" s="205"/>
      <c r="T24" s="205"/>
      <c r="U24" s="205"/>
      <c r="V24" s="76"/>
    </row>
    <row r="25" spans="1:22" s="7" customFormat="1" ht="12.75" x14ac:dyDescent="0.2">
      <c r="A25" s="281"/>
      <c r="B25" s="59">
        <v>19</v>
      </c>
      <c r="C25" s="285"/>
      <c r="D25" s="285"/>
      <c r="E25" s="82"/>
      <c r="F25" s="62"/>
      <c r="G25" s="281"/>
      <c r="H25" s="63">
        <f t="shared" si="1"/>
        <v>0</v>
      </c>
      <c r="I25" s="281"/>
      <c r="J25" s="76"/>
      <c r="K25" s="76"/>
      <c r="L25" s="76"/>
      <c r="M25" s="76"/>
      <c r="N25" s="76"/>
      <c r="O25" s="76"/>
      <c r="P25" s="76"/>
      <c r="Q25" s="76"/>
      <c r="R25" s="76"/>
      <c r="S25" s="205"/>
      <c r="T25" s="205"/>
      <c r="U25" s="205"/>
      <c r="V25" s="76"/>
    </row>
    <row r="26" spans="1:22" s="7" customFormat="1" ht="12.75" x14ac:dyDescent="0.2">
      <c r="A26" s="281"/>
      <c r="B26" s="59">
        <v>20</v>
      </c>
      <c r="C26" s="285"/>
      <c r="D26" s="285"/>
      <c r="E26" s="82"/>
      <c r="F26" s="62"/>
      <c r="G26" s="281"/>
      <c r="H26" s="63">
        <f t="shared" ref="H26:H30" si="2">IF(C26=0,0,IF(D26=0,0,IF(F26=0,0,E26)))</f>
        <v>0</v>
      </c>
      <c r="I26" s="281"/>
      <c r="J26" s="76"/>
      <c r="K26" s="76"/>
      <c r="L26" s="76"/>
      <c r="M26" s="76"/>
      <c r="N26" s="76"/>
      <c r="O26" s="76"/>
      <c r="P26" s="76"/>
      <c r="Q26" s="76"/>
      <c r="R26" s="76"/>
      <c r="S26" s="205"/>
      <c r="T26" s="205"/>
      <c r="U26" s="205"/>
      <c r="V26" s="76"/>
    </row>
    <row r="27" spans="1:22" s="7" customFormat="1" ht="12.75" x14ac:dyDescent="0.2">
      <c r="A27" s="281"/>
      <c r="B27" s="59">
        <v>21</v>
      </c>
      <c r="C27" s="285"/>
      <c r="D27" s="285"/>
      <c r="E27" s="82"/>
      <c r="F27" s="62"/>
      <c r="G27" s="281"/>
      <c r="H27" s="63">
        <f t="shared" si="2"/>
        <v>0</v>
      </c>
      <c r="I27" s="281"/>
      <c r="J27" s="76"/>
      <c r="K27" s="76"/>
      <c r="L27" s="76"/>
      <c r="M27" s="76"/>
      <c r="N27" s="76"/>
      <c r="O27" s="76"/>
      <c r="P27" s="76"/>
      <c r="Q27" s="76"/>
      <c r="R27" s="76"/>
      <c r="S27" s="205"/>
      <c r="T27" s="205"/>
      <c r="U27" s="205"/>
      <c r="V27" s="76"/>
    </row>
    <row r="28" spans="1:22" s="7" customFormat="1" ht="12.75" x14ac:dyDescent="0.2">
      <c r="A28" s="281"/>
      <c r="B28" s="59">
        <v>22</v>
      </c>
      <c r="C28" s="285"/>
      <c r="D28" s="285"/>
      <c r="E28" s="82"/>
      <c r="F28" s="62"/>
      <c r="G28" s="281"/>
      <c r="H28" s="63">
        <f t="shared" si="2"/>
        <v>0</v>
      </c>
      <c r="I28" s="281"/>
      <c r="J28" s="76"/>
      <c r="K28" s="76"/>
      <c r="L28" s="76"/>
      <c r="M28" s="76"/>
      <c r="N28" s="76"/>
      <c r="O28" s="76"/>
      <c r="P28" s="76"/>
      <c r="Q28" s="76"/>
      <c r="R28" s="76"/>
      <c r="S28" s="205"/>
      <c r="T28" s="205"/>
      <c r="U28" s="205"/>
      <c r="V28" s="76"/>
    </row>
    <row r="29" spans="1:22" s="7" customFormat="1" ht="12.75" x14ac:dyDescent="0.2">
      <c r="A29" s="281"/>
      <c r="B29" s="59">
        <v>23</v>
      </c>
      <c r="C29" s="285"/>
      <c r="D29" s="285"/>
      <c r="E29" s="82"/>
      <c r="F29" s="62"/>
      <c r="G29" s="281"/>
      <c r="H29" s="63">
        <f t="shared" si="2"/>
        <v>0</v>
      </c>
      <c r="I29" s="281"/>
      <c r="J29" s="76"/>
      <c r="K29" s="76"/>
      <c r="L29" s="76"/>
      <c r="M29" s="76"/>
      <c r="N29" s="76"/>
      <c r="O29" s="76"/>
      <c r="P29" s="76"/>
      <c r="Q29" s="76"/>
      <c r="R29" s="76"/>
      <c r="S29" s="205"/>
      <c r="T29" s="205"/>
      <c r="U29" s="205"/>
      <c r="V29" s="76"/>
    </row>
    <row r="30" spans="1:22" s="7" customFormat="1" ht="12.75" x14ac:dyDescent="0.2">
      <c r="A30" s="281"/>
      <c r="B30" s="59">
        <v>24</v>
      </c>
      <c r="C30" s="285"/>
      <c r="D30" s="285"/>
      <c r="E30" s="82"/>
      <c r="F30" s="62"/>
      <c r="G30" s="281"/>
      <c r="H30" s="63">
        <f t="shared" si="2"/>
        <v>0</v>
      </c>
      <c r="I30" s="281"/>
      <c r="J30" s="76"/>
      <c r="K30" s="76"/>
      <c r="L30" s="76"/>
      <c r="M30" s="76"/>
      <c r="N30" s="76"/>
      <c r="O30" s="76"/>
      <c r="P30" s="76"/>
      <c r="Q30" s="76"/>
      <c r="R30" s="76"/>
      <c r="S30" s="205"/>
      <c r="T30" s="205"/>
      <c r="U30" s="205"/>
      <c r="V30" s="76"/>
    </row>
    <row r="31" spans="1:22" s="7" customFormat="1" ht="13.5" thickBot="1" x14ac:dyDescent="0.25">
      <c r="A31" s="29"/>
      <c r="B31" s="59">
        <v>25</v>
      </c>
      <c r="C31" s="201"/>
      <c r="D31" s="201"/>
      <c r="E31" s="82"/>
      <c r="F31" s="62"/>
      <c r="G31" s="29"/>
      <c r="H31" s="63">
        <f t="shared" si="0"/>
        <v>0</v>
      </c>
      <c r="I31" s="29"/>
      <c r="J31" s="76"/>
      <c r="K31" s="76"/>
      <c r="L31" s="76"/>
      <c r="M31" s="76"/>
      <c r="N31" s="76"/>
      <c r="O31" s="76"/>
      <c r="P31" s="76"/>
      <c r="Q31" s="76"/>
      <c r="R31" s="76"/>
      <c r="S31" s="205"/>
      <c r="T31" s="205"/>
      <c r="U31" s="205"/>
      <c r="V31" s="76"/>
    </row>
    <row r="32" spans="1:22" s="7" customFormat="1" ht="13.5" thickBot="1" x14ac:dyDescent="0.25">
      <c r="A32" s="29"/>
      <c r="B32" s="29"/>
      <c r="C32" s="29"/>
      <c r="D32" s="29"/>
      <c r="E32" s="97"/>
      <c r="F32" s="72" t="s">
        <v>35</v>
      </c>
      <c r="G32" s="29"/>
      <c r="H32" s="98">
        <f>SUM(H7:H31)</f>
        <v>0</v>
      </c>
      <c r="I32" s="29"/>
      <c r="J32" s="15" t="str">
        <f>Cover!$D$32</f>
        <v>Chapter</v>
      </c>
      <c r="K32" s="217">
        <f>H32</f>
        <v>0</v>
      </c>
      <c r="L32" s="217">
        <v>1500</v>
      </c>
      <c r="M32" s="15" t="b">
        <f>AND(J32="Chapter",K32&gt;L32)</f>
        <v>0</v>
      </c>
      <c r="N32" s="217">
        <f>IF(H32&gt;L32,L32,H32)</f>
        <v>0</v>
      </c>
      <c r="O32" s="15"/>
      <c r="P32" s="15" t="str">
        <f>Cover!$D$32</f>
        <v>Chapter</v>
      </c>
      <c r="Q32" s="218">
        <v>5000</v>
      </c>
      <c r="R32" s="15" t="b">
        <f>AND(P32="state",K32&gt;Q32)</f>
        <v>0</v>
      </c>
      <c r="S32" s="218">
        <f>IF(H32&gt;Q32,Q32,H32)</f>
        <v>0</v>
      </c>
      <c r="T32" s="76"/>
      <c r="U32" s="205"/>
      <c r="V32" s="76"/>
    </row>
    <row r="33" spans="1:22" s="7" customFormat="1" ht="13.5" thickBot="1" x14ac:dyDescent="0.25">
      <c r="A33" s="1"/>
      <c r="B33" s="1"/>
      <c r="C33" s="1"/>
      <c r="D33" s="1"/>
      <c r="E33" s="100"/>
      <c r="F33" s="72" t="s">
        <v>69</v>
      </c>
      <c r="G33" s="29"/>
      <c r="H33" s="101">
        <f>IF(J32="Chapter",N32,S32)</f>
        <v>0</v>
      </c>
      <c r="I33" s="29"/>
      <c r="J33" s="179"/>
      <c r="K33" s="179"/>
      <c r="L33" s="179"/>
      <c r="M33" s="179"/>
      <c r="N33" s="179"/>
      <c r="O33" s="179"/>
      <c r="P33" s="76"/>
      <c r="Q33" s="76"/>
      <c r="R33" s="76"/>
      <c r="S33" s="205"/>
      <c r="T33" s="205"/>
      <c r="U33" s="205"/>
      <c r="V33" s="76"/>
    </row>
    <row r="34" spans="1:22" s="7" customFormat="1" ht="3" customHeight="1" x14ac:dyDescent="0.2">
      <c r="A34" s="29"/>
      <c r="B34" s="29"/>
      <c r="C34" s="29"/>
      <c r="D34" s="29"/>
      <c r="E34" s="29"/>
      <c r="F34" s="29"/>
      <c r="G34" s="29"/>
      <c r="H34" s="29"/>
      <c r="I34" s="29"/>
      <c r="J34" s="76"/>
      <c r="K34" s="76"/>
      <c r="L34" s="76"/>
      <c r="M34" s="76"/>
      <c r="N34" s="76"/>
      <c r="O34" s="76"/>
      <c r="P34" s="76"/>
      <c r="Q34" s="76"/>
      <c r="R34" s="76"/>
      <c r="S34" s="76"/>
      <c r="T34" s="76"/>
      <c r="U34" s="76"/>
      <c r="V34" s="76"/>
    </row>
    <row r="35" spans="1:22" s="7" customFormat="1" ht="38.25" customHeight="1" x14ac:dyDescent="0.2">
      <c r="A35" s="57" t="s">
        <v>417</v>
      </c>
      <c r="B35" s="369" t="s">
        <v>556</v>
      </c>
      <c r="C35" s="369"/>
      <c r="D35" s="369"/>
      <c r="E35" s="369"/>
      <c r="F35" s="369"/>
      <c r="G35" s="369"/>
      <c r="H35" s="369"/>
      <c r="I35" s="29"/>
      <c r="J35" s="76"/>
      <c r="K35" s="76"/>
      <c r="L35" s="76"/>
      <c r="M35" s="76"/>
      <c r="N35" s="76"/>
      <c r="O35" s="76"/>
      <c r="P35" s="76"/>
      <c r="Q35" s="76"/>
      <c r="R35" s="76"/>
      <c r="S35" s="76"/>
      <c r="T35" s="76"/>
      <c r="U35" s="76"/>
      <c r="V35" s="76"/>
    </row>
    <row r="36" spans="1:22" s="7" customFormat="1" ht="3" customHeight="1" x14ac:dyDescent="0.2">
      <c r="A36" s="64"/>
      <c r="B36" s="64"/>
      <c r="C36" s="64"/>
      <c r="D36" s="64"/>
      <c r="E36" s="64"/>
      <c r="F36" s="64"/>
      <c r="G36" s="29"/>
      <c r="H36" s="29"/>
      <c r="I36" s="29"/>
      <c r="J36" s="76"/>
      <c r="K36" s="76"/>
      <c r="L36" s="76"/>
      <c r="M36" s="76"/>
      <c r="N36" s="76"/>
      <c r="O36" s="76"/>
      <c r="P36" s="76"/>
      <c r="Q36" s="76"/>
      <c r="R36" s="76"/>
      <c r="S36" s="76"/>
      <c r="T36" s="76"/>
      <c r="U36" s="76"/>
      <c r="V36" s="76"/>
    </row>
    <row r="37" spans="1:22" s="7" customFormat="1" ht="12.75" customHeight="1" x14ac:dyDescent="0.2">
      <c r="A37" s="64"/>
      <c r="B37" s="64"/>
      <c r="C37" s="64" t="s">
        <v>73</v>
      </c>
      <c r="D37" s="69" t="s">
        <v>74</v>
      </c>
      <c r="E37" s="69" t="s">
        <v>75</v>
      </c>
      <c r="F37" s="69"/>
      <c r="G37" s="29"/>
      <c r="H37" s="69" t="s">
        <v>49</v>
      </c>
      <c r="I37" s="29"/>
      <c r="J37" s="76"/>
      <c r="K37" s="76"/>
      <c r="L37" s="76"/>
      <c r="M37" s="76"/>
      <c r="N37" s="76"/>
      <c r="O37" s="76"/>
      <c r="P37" s="76"/>
      <c r="Q37" s="76"/>
      <c r="R37" s="76"/>
      <c r="S37" s="76"/>
      <c r="T37" s="76"/>
      <c r="U37" s="76"/>
      <c r="V37" s="76"/>
    </row>
    <row r="38" spans="1:22" s="7" customFormat="1" ht="12.75" x14ac:dyDescent="0.2">
      <c r="A38" s="29"/>
      <c r="B38" s="59">
        <v>1</v>
      </c>
      <c r="C38" s="88" t="s">
        <v>76</v>
      </c>
      <c r="D38" s="89"/>
      <c r="E38" s="253"/>
      <c r="F38" s="69"/>
      <c r="G38" s="29"/>
      <c r="H38" s="83">
        <f t="shared" ref="H38" si="3">IF(E38=0,0,IF(D38="X",100+(E38*10),0))</f>
        <v>0</v>
      </c>
      <c r="I38" s="29"/>
      <c r="J38" s="76"/>
      <c r="K38" s="76"/>
      <c r="L38" s="76"/>
      <c r="M38" s="76"/>
      <c r="N38" s="76"/>
      <c r="O38" s="76"/>
      <c r="P38" s="76"/>
      <c r="Q38" s="76"/>
      <c r="R38" s="76"/>
      <c r="S38" s="76"/>
      <c r="T38" s="76"/>
      <c r="U38" s="76"/>
      <c r="V38" s="76"/>
    </row>
    <row r="39" spans="1:22" s="7" customFormat="1" ht="12.75" x14ac:dyDescent="0.2">
      <c r="A39" s="29"/>
      <c r="B39" s="59">
        <v>2</v>
      </c>
      <c r="C39" s="88" t="s">
        <v>77</v>
      </c>
      <c r="D39" s="89"/>
      <c r="E39" s="253"/>
      <c r="F39" s="69"/>
      <c r="G39" s="29"/>
      <c r="H39" s="83">
        <f>IF(E39=0,0,IF(D39="X",100+(E39*10),0))</f>
        <v>0</v>
      </c>
      <c r="I39" s="29"/>
      <c r="J39" s="76"/>
      <c r="K39" s="76"/>
      <c r="L39" s="76"/>
      <c r="M39" s="76"/>
      <c r="N39" s="76"/>
      <c r="O39" s="76"/>
      <c r="P39" s="76"/>
      <c r="Q39" s="76"/>
      <c r="R39" s="76"/>
      <c r="S39" s="76"/>
      <c r="T39" s="76"/>
      <c r="U39" s="76"/>
      <c r="V39" s="76"/>
    </row>
    <row r="40" spans="1:22" s="7" customFormat="1" ht="12.75" x14ac:dyDescent="0.2">
      <c r="A40" s="29"/>
      <c r="B40" s="59">
        <v>3</v>
      </c>
      <c r="C40" s="88" t="s">
        <v>78</v>
      </c>
      <c r="D40" s="89"/>
      <c r="E40" s="253"/>
      <c r="F40" s="69"/>
      <c r="G40" s="29"/>
      <c r="H40" s="83">
        <f t="shared" ref="H40:H45" si="4">IF(E40=0,0,IF(D40="X",100+(E40*10),0))</f>
        <v>0</v>
      </c>
      <c r="I40" s="29"/>
      <c r="J40" s="76"/>
      <c r="K40" s="76"/>
      <c r="L40" s="76"/>
      <c r="M40" s="76"/>
      <c r="N40" s="76"/>
      <c r="O40" s="76"/>
      <c r="P40" s="76"/>
      <c r="Q40" s="76"/>
      <c r="R40" s="76"/>
      <c r="S40" s="76"/>
      <c r="T40" s="76"/>
      <c r="U40" s="76"/>
      <c r="V40" s="76"/>
    </row>
    <row r="41" spans="1:22" s="7" customFormat="1" ht="12.75" x14ac:dyDescent="0.2">
      <c r="A41" s="29"/>
      <c r="B41" s="59">
        <v>4</v>
      </c>
      <c r="C41" s="88" t="s">
        <v>79</v>
      </c>
      <c r="D41" s="89"/>
      <c r="E41" s="253"/>
      <c r="F41" s="69"/>
      <c r="G41" s="29"/>
      <c r="H41" s="83">
        <f t="shared" si="4"/>
        <v>0</v>
      </c>
      <c r="I41" s="29"/>
      <c r="J41" s="76"/>
      <c r="K41" s="76"/>
      <c r="L41" s="76"/>
      <c r="M41" s="76"/>
      <c r="N41" s="76"/>
      <c r="O41" s="76"/>
      <c r="P41" s="76"/>
      <c r="Q41" s="76"/>
      <c r="R41" s="76"/>
      <c r="S41" s="76"/>
      <c r="T41" s="76"/>
      <c r="U41" s="76"/>
      <c r="V41" s="76"/>
    </row>
    <row r="42" spans="1:22" s="7" customFormat="1" ht="12.75" x14ac:dyDescent="0.2">
      <c r="A42" s="29"/>
      <c r="B42" s="59">
        <v>5</v>
      </c>
      <c r="C42" s="88" t="s">
        <v>80</v>
      </c>
      <c r="D42" s="89"/>
      <c r="E42" s="253"/>
      <c r="F42" s="69"/>
      <c r="G42" s="29"/>
      <c r="H42" s="83">
        <f t="shared" si="4"/>
        <v>0</v>
      </c>
      <c r="I42" s="29"/>
      <c r="J42" s="76"/>
      <c r="K42" s="76"/>
      <c r="L42" s="76"/>
      <c r="M42" s="76"/>
      <c r="N42" s="76"/>
      <c r="O42" s="76"/>
      <c r="P42" s="76"/>
      <c r="Q42" s="76"/>
      <c r="R42" s="76"/>
      <c r="S42" s="76"/>
      <c r="T42" s="76"/>
      <c r="U42" s="76"/>
      <c r="V42" s="76"/>
    </row>
    <row r="43" spans="1:22" s="7" customFormat="1" ht="12.75" x14ac:dyDescent="0.2">
      <c r="A43" s="29"/>
      <c r="B43" s="59">
        <v>6</v>
      </c>
      <c r="C43" s="88" t="s">
        <v>81</v>
      </c>
      <c r="D43" s="89"/>
      <c r="E43" s="253"/>
      <c r="F43" s="69"/>
      <c r="G43" s="29"/>
      <c r="H43" s="83">
        <f t="shared" si="4"/>
        <v>0</v>
      </c>
      <c r="I43" s="29"/>
      <c r="J43" s="76"/>
      <c r="K43" s="76"/>
      <c r="L43" s="76"/>
      <c r="M43" s="76"/>
      <c r="N43" s="76"/>
      <c r="O43" s="76"/>
      <c r="P43" s="76"/>
      <c r="Q43" s="76"/>
      <c r="R43" s="76"/>
      <c r="S43" s="76"/>
      <c r="T43" s="76"/>
      <c r="U43" s="76"/>
      <c r="V43" s="76"/>
    </row>
    <row r="44" spans="1:22" s="7" customFormat="1" ht="12.75" x14ac:dyDescent="0.2">
      <c r="A44" s="29"/>
      <c r="B44" s="59">
        <v>7</v>
      </c>
      <c r="C44" s="88" t="s">
        <v>82</v>
      </c>
      <c r="D44" s="89"/>
      <c r="E44" s="253"/>
      <c r="F44" s="69"/>
      <c r="G44" s="29"/>
      <c r="H44" s="83">
        <f t="shared" si="4"/>
        <v>0</v>
      </c>
      <c r="I44" s="29"/>
      <c r="J44" s="76"/>
      <c r="K44" s="76"/>
      <c r="L44" s="76"/>
      <c r="M44" s="76"/>
      <c r="N44" s="76"/>
      <c r="O44" s="76"/>
      <c r="P44" s="76"/>
      <c r="Q44" s="76"/>
      <c r="R44" s="76"/>
      <c r="S44" s="76"/>
      <c r="T44" s="76"/>
      <c r="U44" s="76"/>
      <c r="V44" s="76"/>
    </row>
    <row r="45" spans="1:22" s="7" customFormat="1" ht="13.5" thickBot="1" x14ac:dyDescent="0.25">
      <c r="A45" s="29"/>
      <c r="B45" s="59">
        <v>8</v>
      </c>
      <c r="C45" s="88" t="s">
        <v>83</v>
      </c>
      <c r="D45" s="89"/>
      <c r="E45" s="253"/>
      <c r="F45" s="69"/>
      <c r="G45" s="29"/>
      <c r="H45" s="83">
        <f t="shared" si="4"/>
        <v>0</v>
      </c>
      <c r="I45" s="29"/>
      <c r="J45" s="76"/>
      <c r="K45" s="76"/>
      <c r="L45" s="76"/>
      <c r="M45" s="76"/>
      <c r="N45" s="76"/>
      <c r="O45" s="76"/>
      <c r="P45" s="76"/>
      <c r="Q45" s="76"/>
      <c r="R45" s="76"/>
      <c r="S45" s="76"/>
      <c r="T45" s="76"/>
      <c r="U45" s="76"/>
      <c r="V45" s="76"/>
    </row>
    <row r="46" spans="1:22" s="7" customFormat="1" ht="13.5" thickBot="1" x14ac:dyDescent="0.25">
      <c r="A46" s="29"/>
      <c r="B46" s="90"/>
      <c r="C46" s="29"/>
      <c r="D46" s="29"/>
      <c r="E46" s="29"/>
      <c r="F46" s="91" t="s">
        <v>35</v>
      </c>
      <c r="G46" s="29"/>
      <c r="H46" s="84">
        <f>SUM(H38:H45)</f>
        <v>0</v>
      </c>
      <c r="I46" s="29"/>
      <c r="J46" s="15" t="str">
        <f>Cover!$D$32</f>
        <v>Chapter</v>
      </c>
      <c r="K46" s="217">
        <f>H46</f>
        <v>0</v>
      </c>
      <c r="L46" s="217">
        <v>2300</v>
      </c>
      <c r="M46" s="15" t="b">
        <f>AND(J46="Chapter",K46&gt;L46)</f>
        <v>0</v>
      </c>
      <c r="N46" s="217">
        <f>IF(H46&gt;L46,L46,H46)</f>
        <v>0</v>
      </c>
      <c r="O46" s="15"/>
      <c r="P46" s="15"/>
      <c r="Q46" s="15"/>
      <c r="R46" s="15"/>
      <c r="S46" s="76"/>
      <c r="T46" s="76"/>
      <c r="U46" s="76"/>
      <c r="V46" s="76"/>
    </row>
    <row r="47" spans="1:22" s="7" customFormat="1" ht="12.75" customHeight="1" thickBot="1" x14ac:dyDescent="0.25">
      <c r="A47" s="29"/>
      <c r="B47" s="90"/>
      <c r="C47" s="29"/>
      <c r="D47" s="92"/>
      <c r="E47" s="92"/>
      <c r="F47" s="91" t="s">
        <v>69</v>
      </c>
      <c r="G47" s="29"/>
      <c r="H47" s="93">
        <f>IF(J46="Chapter",N46,H46)</f>
        <v>0</v>
      </c>
      <c r="I47" s="29"/>
      <c r="J47" s="15"/>
      <c r="K47" s="217"/>
      <c r="L47" s="217"/>
      <c r="M47" s="15"/>
      <c r="N47" s="217"/>
      <c r="O47" s="15"/>
      <c r="P47" s="15"/>
      <c r="Q47" s="15"/>
      <c r="R47" s="15"/>
      <c r="S47" s="76"/>
      <c r="T47" s="76"/>
      <c r="U47" s="76"/>
      <c r="V47" s="76"/>
    </row>
    <row r="48" spans="1:22" s="7" customFormat="1" ht="11.25" customHeight="1" x14ac:dyDescent="0.2">
      <c r="A48" s="192"/>
      <c r="B48" s="192"/>
      <c r="C48" s="192"/>
      <c r="D48" s="192"/>
      <c r="E48" s="192"/>
      <c r="F48" s="192"/>
      <c r="G48" s="192"/>
      <c r="H48" s="192"/>
      <c r="I48" s="192"/>
      <c r="J48" s="15"/>
      <c r="K48" s="15"/>
      <c r="L48" s="15"/>
      <c r="M48" s="15"/>
      <c r="N48" s="15"/>
      <c r="O48" s="15"/>
      <c r="P48" s="15"/>
      <c r="Q48" s="15"/>
      <c r="R48" s="15"/>
      <c r="S48" s="76"/>
      <c r="T48" s="76"/>
      <c r="U48" s="76"/>
      <c r="V48" s="76"/>
    </row>
    <row r="49" spans="1:22" s="7" customFormat="1" ht="65.25" customHeight="1" x14ac:dyDescent="0.25">
      <c r="A49" s="57" t="s">
        <v>418</v>
      </c>
      <c r="B49" s="388" t="s">
        <v>557</v>
      </c>
      <c r="C49" s="369"/>
      <c r="D49" s="369"/>
      <c r="E49" s="369"/>
      <c r="F49" s="369"/>
      <c r="G49" s="369"/>
      <c r="H49" s="370"/>
      <c r="I49" s="29"/>
      <c r="J49" s="15"/>
      <c r="K49" s="15"/>
      <c r="L49" s="15"/>
      <c r="M49" s="15"/>
      <c r="N49" s="15"/>
      <c r="O49" s="15"/>
      <c r="P49" s="15"/>
      <c r="Q49" s="15"/>
      <c r="R49" s="15"/>
      <c r="S49" s="76"/>
      <c r="T49" s="76"/>
      <c r="U49" s="76"/>
      <c r="V49" s="76"/>
    </row>
    <row r="50" spans="1:22" s="7" customFormat="1" ht="12.75" x14ac:dyDescent="0.2">
      <c r="A50" s="64"/>
      <c r="B50" s="64"/>
      <c r="C50" s="69" t="s">
        <v>85</v>
      </c>
      <c r="D50" s="69" t="s">
        <v>86</v>
      </c>
      <c r="E50" s="69" t="s">
        <v>47</v>
      </c>
      <c r="F50" s="69"/>
      <c r="G50" s="29"/>
      <c r="H50" s="69" t="s">
        <v>49</v>
      </c>
      <c r="I50" s="29"/>
      <c r="J50" s="15"/>
      <c r="K50" s="15"/>
      <c r="L50" s="15"/>
      <c r="M50" s="15"/>
      <c r="N50" s="15"/>
      <c r="O50" s="15"/>
      <c r="P50" s="15"/>
      <c r="Q50" s="15"/>
      <c r="R50" s="15"/>
      <c r="S50" s="76"/>
      <c r="T50" s="76"/>
      <c r="U50" s="76"/>
      <c r="V50" s="76"/>
    </row>
    <row r="51" spans="1:22" s="7" customFormat="1" ht="0.6" customHeight="1" x14ac:dyDescent="0.2">
      <c r="A51" s="64"/>
      <c r="B51" s="64"/>
      <c r="C51" s="64"/>
      <c r="D51" s="64"/>
      <c r="E51" s="64"/>
      <c r="F51" s="69"/>
      <c r="G51" s="29"/>
      <c r="H51" s="69"/>
      <c r="I51" s="29"/>
      <c r="J51" s="15"/>
      <c r="K51" s="15"/>
      <c r="L51" s="15"/>
      <c r="M51" s="15"/>
      <c r="N51" s="15"/>
      <c r="O51" s="15"/>
      <c r="P51" s="15"/>
      <c r="Q51" s="15"/>
      <c r="R51" s="15"/>
      <c r="S51" s="76"/>
      <c r="T51" s="76"/>
      <c r="U51" s="76"/>
      <c r="V51" s="76"/>
    </row>
    <row r="52" spans="1:22" s="7" customFormat="1" ht="12.75" x14ac:dyDescent="0.2">
      <c r="A52" s="29"/>
      <c r="B52" s="59">
        <v>1</v>
      </c>
      <c r="C52" s="94"/>
      <c r="D52" s="95"/>
      <c r="E52" s="62"/>
      <c r="F52" s="69"/>
      <c r="G52" s="29"/>
      <c r="H52" s="63">
        <f t="shared" ref="H52:H83" si="5">IF(C52=0,0,IF(D52=0,0,IF(ISNUMBER(E52),IF(YEAR(E52)=$S$1,15,0),0)))</f>
        <v>0</v>
      </c>
      <c r="I52" s="29"/>
      <c r="J52" s="15"/>
      <c r="K52" s="217"/>
      <c r="L52" s="217"/>
      <c r="M52" s="15"/>
      <c r="N52" s="217"/>
      <c r="O52" s="15"/>
      <c r="P52" s="15"/>
      <c r="Q52" s="15"/>
      <c r="R52" s="15"/>
      <c r="S52" s="76"/>
      <c r="T52" s="76"/>
      <c r="U52" s="76"/>
      <c r="V52" s="76"/>
    </row>
    <row r="53" spans="1:22" s="7" customFormat="1" ht="12.75" x14ac:dyDescent="0.2">
      <c r="A53" s="29"/>
      <c r="B53" s="59">
        <v>2</v>
      </c>
      <c r="C53" s="94"/>
      <c r="D53" s="95"/>
      <c r="E53" s="62"/>
      <c r="F53" s="69"/>
      <c r="G53" s="29"/>
      <c r="H53" s="63">
        <f t="shared" si="5"/>
        <v>0</v>
      </c>
      <c r="I53" s="29"/>
      <c r="J53" s="15"/>
      <c r="K53" s="15"/>
      <c r="L53" s="15"/>
      <c r="M53" s="15"/>
      <c r="N53" s="15" t="s">
        <v>88</v>
      </c>
      <c r="O53" s="15"/>
      <c r="P53" s="15"/>
      <c r="Q53" s="15"/>
      <c r="R53" s="15"/>
      <c r="S53" s="76"/>
      <c r="T53" s="76"/>
      <c r="U53" s="76"/>
      <c r="V53" s="76"/>
    </row>
    <row r="54" spans="1:22" s="7" customFormat="1" ht="12.75" x14ac:dyDescent="0.2">
      <c r="A54" s="29"/>
      <c r="B54" s="59">
        <v>3</v>
      </c>
      <c r="C54" s="94"/>
      <c r="D54" s="95"/>
      <c r="E54" s="62"/>
      <c r="F54" s="69"/>
      <c r="G54" s="29"/>
      <c r="H54" s="63">
        <f t="shared" si="5"/>
        <v>0</v>
      </c>
      <c r="I54" s="29"/>
      <c r="J54" s="15"/>
      <c r="K54" s="15"/>
      <c r="L54" s="15"/>
      <c r="M54" s="15"/>
      <c r="N54" s="15" t="s">
        <v>89</v>
      </c>
      <c r="O54" s="15"/>
      <c r="P54" s="15"/>
      <c r="Q54" s="15"/>
      <c r="R54" s="15"/>
      <c r="S54" s="76"/>
      <c r="T54" s="76"/>
      <c r="U54" s="76"/>
      <c r="V54" s="76"/>
    </row>
    <row r="55" spans="1:22" s="7" customFormat="1" ht="12.75" x14ac:dyDescent="0.2">
      <c r="A55" s="29"/>
      <c r="B55" s="59">
        <v>4</v>
      </c>
      <c r="C55" s="94"/>
      <c r="D55" s="95"/>
      <c r="E55" s="62"/>
      <c r="F55" s="69"/>
      <c r="G55" s="29"/>
      <c r="H55" s="63">
        <f t="shared" si="5"/>
        <v>0</v>
      </c>
      <c r="I55" s="29"/>
      <c r="J55" s="15"/>
      <c r="K55" s="15"/>
      <c r="L55" s="15"/>
      <c r="M55" s="15"/>
      <c r="N55" s="15" t="s">
        <v>90</v>
      </c>
      <c r="O55" s="15"/>
      <c r="P55" s="15"/>
      <c r="Q55" s="15"/>
      <c r="R55" s="15"/>
      <c r="S55" s="76"/>
      <c r="T55" s="76"/>
      <c r="U55" s="76"/>
      <c r="V55" s="76"/>
    </row>
    <row r="56" spans="1:22" s="7" customFormat="1" ht="12.75" x14ac:dyDescent="0.2">
      <c r="A56" s="29"/>
      <c r="B56" s="59">
        <v>5</v>
      </c>
      <c r="C56" s="94"/>
      <c r="D56" s="95"/>
      <c r="E56" s="62"/>
      <c r="F56" s="69"/>
      <c r="G56" s="29"/>
      <c r="H56" s="63">
        <f t="shared" si="5"/>
        <v>0</v>
      </c>
      <c r="I56" s="29"/>
      <c r="J56" s="15"/>
      <c r="K56" s="15"/>
      <c r="L56" s="15"/>
      <c r="M56" s="15"/>
      <c r="N56" s="15" t="s">
        <v>91</v>
      </c>
      <c r="O56" s="15"/>
      <c r="P56" s="15"/>
      <c r="Q56" s="15"/>
      <c r="R56" s="15"/>
      <c r="S56" s="76"/>
      <c r="T56" s="76"/>
      <c r="U56" s="76"/>
      <c r="V56" s="76"/>
    </row>
    <row r="57" spans="1:22" s="7" customFormat="1" ht="12.75" x14ac:dyDescent="0.2">
      <c r="A57" s="29"/>
      <c r="B57" s="59">
        <v>6</v>
      </c>
      <c r="C57" s="94"/>
      <c r="D57" s="95"/>
      <c r="E57" s="62"/>
      <c r="F57" s="69"/>
      <c r="G57" s="29"/>
      <c r="H57" s="63">
        <f t="shared" si="5"/>
        <v>0</v>
      </c>
      <c r="I57" s="29"/>
      <c r="J57" s="15"/>
      <c r="K57" s="15"/>
      <c r="L57" s="15"/>
      <c r="M57" s="15"/>
      <c r="N57" s="15" t="s">
        <v>92</v>
      </c>
      <c r="O57" s="15"/>
      <c r="P57" s="15"/>
      <c r="Q57" s="15"/>
      <c r="R57" s="15"/>
      <c r="S57" s="76"/>
      <c r="T57" s="76"/>
      <c r="U57" s="76"/>
      <c r="V57" s="76"/>
    </row>
    <row r="58" spans="1:22" s="7" customFormat="1" ht="12.75" x14ac:dyDescent="0.2">
      <c r="A58" s="29"/>
      <c r="B58" s="59">
        <v>7</v>
      </c>
      <c r="C58" s="94"/>
      <c r="D58" s="95"/>
      <c r="E58" s="62"/>
      <c r="F58" s="69"/>
      <c r="G58" s="29"/>
      <c r="H58" s="63">
        <f t="shared" si="5"/>
        <v>0</v>
      </c>
      <c r="I58" s="29"/>
      <c r="J58" s="15"/>
      <c r="K58" s="15"/>
      <c r="L58" s="15"/>
      <c r="M58" s="15"/>
      <c r="N58" s="15" t="s">
        <v>93</v>
      </c>
      <c r="O58" s="15"/>
      <c r="P58" s="15"/>
      <c r="Q58" s="15"/>
      <c r="R58" s="15"/>
      <c r="S58" s="76"/>
      <c r="T58" s="76"/>
      <c r="U58" s="76"/>
      <c r="V58" s="76"/>
    </row>
    <row r="59" spans="1:22" s="7" customFormat="1" ht="12.75" x14ac:dyDescent="0.2">
      <c r="A59" s="29"/>
      <c r="B59" s="59">
        <v>8</v>
      </c>
      <c r="C59" s="94"/>
      <c r="D59" s="95"/>
      <c r="E59" s="62"/>
      <c r="F59" s="69"/>
      <c r="G59" s="29"/>
      <c r="H59" s="63">
        <f t="shared" si="5"/>
        <v>0</v>
      </c>
      <c r="I59" s="29"/>
      <c r="J59" s="15"/>
      <c r="K59" s="15"/>
      <c r="L59" s="15"/>
      <c r="M59" s="15"/>
      <c r="N59" s="15" t="s">
        <v>94</v>
      </c>
      <c r="O59" s="15"/>
      <c r="P59" s="15"/>
      <c r="Q59" s="15"/>
      <c r="R59" s="15"/>
      <c r="S59" s="3"/>
      <c r="T59" s="3"/>
      <c r="U59" s="3"/>
      <c r="V59" s="3"/>
    </row>
    <row r="60" spans="1:22" s="7" customFormat="1" ht="12.75" x14ac:dyDescent="0.2">
      <c r="A60" s="29"/>
      <c r="B60" s="59">
        <v>9</v>
      </c>
      <c r="C60" s="94"/>
      <c r="D60" s="95"/>
      <c r="E60" s="62"/>
      <c r="F60" s="69"/>
      <c r="G60" s="29"/>
      <c r="H60" s="63">
        <f t="shared" si="5"/>
        <v>0</v>
      </c>
      <c r="I60" s="29"/>
      <c r="J60" s="15"/>
      <c r="K60" s="15"/>
      <c r="L60" s="15"/>
      <c r="M60" s="15"/>
      <c r="N60" s="15" t="s">
        <v>462</v>
      </c>
      <c r="O60" s="15"/>
      <c r="P60" s="15"/>
      <c r="Q60" s="15"/>
      <c r="R60" s="15"/>
      <c r="S60" s="3"/>
      <c r="T60" s="3"/>
      <c r="U60" s="3"/>
      <c r="V60" s="3"/>
    </row>
    <row r="61" spans="1:22" s="7" customFormat="1" ht="12.75" x14ac:dyDescent="0.2">
      <c r="A61" s="29"/>
      <c r="B61" s="59">
        <v>10</v>
      </c>
      <c r="C61" s="94"/>
      <c r="D61" s="95"/>
      <c r="E61" s="62"/>
      <c r="F61" s="69"/>
      <c r="G61" s="29"/>
      <c r="H61" s="63">
        <f t="shared" si="5"/>
        <v>0</v>
      </c>
      <c r="I61" s="29"/>
      <c r="J61" s="15"/>
      <c r="K61" s="15"/>
      <c r="L61" s="15"/>
      <c r="M61" s="15"/>
      <c r="N61" s="15" t="s">
        <v>463</v>
      </c>
      <c r="O61" s="15"/>
      <c r="P61" s="15"/>
      <c r="Q61" s="15"/>
      <c r="R61" s="15"/>
      <c r="S61" s="3"/>
      <c r="T61" s="3"/>
      <c r="U61" s="3"/>
      <c r="V61" s="3"/>
    </row>
    <row r="62" spans="1:22" s="7" customFormat="1" ht="12.75" x14ac:dyDescent="0.2">
      <c r="A62" s="29"/>
      <c r="B62" s="59">
        <v>11</v>
      </c>
      <c r="C62" s="94"/>
      <c r="D62" s="95"/>
      <c r="E62" s="62"/>
      <c r="F62" s="69"/>
      <c r="G62" s="29"/>
      <c r="H62" s="63">
        <f t="shared" si="5"/>
        <v>0</v>
      </c>
      <c r="I62" s="29"/>
      <c r="J62" s="15"/>
      <c r="K62" s="15"/>
      <c r="L62" s="15"/>
      <c r="M62" s="15"/>
      <c r="N62" s="15"/>
      <c r="O62" s="15"/>
      <c r="P62" s="15"/>
      <c r="Q62" s="15"/>
      <c r="R62" s="15"/>
      <c r="S62" s="3"/>
      <c r="T62" s="3"/>
      <c r="U62" s="3"/>
      <c r="V62" s="3"/>
    </row>
    <row r="63" spans="1:22" s="7" customFormat="1" ht="12.75" x14ac:dyDescent="0.2">
      <c r="A63" s="29"/>
      <c r="B63" s="59">
        <v>12</v>
      </c>
      <c r="C63" s="94"/>
      <c r="D63" s="95"/>
      <c r="E63" s="62"/>
      <c r="F63" s="69"/>
      <c r="G63" s="29"/>
      <c r="H63" s="63">
        <f t="shared" si="5"/>
        <v>0</v>
      </c>
      <c r="I63" s="29"/>
      <c r="J63" s="15"/>
      <c r="K63" s="15"/>
      <c r="L63" s="15"/>
      <c r="M63" s="15"/>
      <c r="N63" s="15"/>
      <c r="O63" s="15"/>
      <c r="P63" s="15"/>
      <c r="Q63" s="15"/>
      <c r="R63" s="15"/>
      <c r="S63" s="3"/>
      <c r="T63" s="3"/>
      <c r="U63" s="3"/>
      <c r="V63" s="3"/>
    </row>
    <row r="64" spans="1:22" s="7" customFormat="1" ht="12.75" x14ac:dyDescent="0.2">
      <c r="A64" s="29"/>
      <c r="B64" s="59">
        <v>13</v>
      </c>
      <c r="C64" s="94"/>
      <c r="D64" s="95"/>
      <c r="E64" s="62"/>
      <c r="F64" s="69"/>
      <c r="G64" s="29"/>
      <c r="H64" s="63">
        <f t="shared" si="5"/>
        <v>0</v>
      </c>
      <c r="I64" s="29"/>
      <c r="J64" s="15"/>
      <c r="K64" s="15"/>
      <c r="L64" s="15"/>
      <c r="M64" s="15"/>
      <c r="N64" s="15"/>
      <c r="O64" s="15"/>
      <c r="P64" s="15"/>
      <c r="Q64" s="15"/>
      <c r="R64" s="15"/>
      <c r="S64" s="3"/>
      <c r="T64" s="3"/>
      <c r="U64" s="3"/>
      <c r="V64" s="3"/>
    </row>
    <row r="65" spans="1:22" s="7" customFormat="1" ht="12.75" x14ac:dyDescent="0.2">
      <c r="A65" s="29"/>
      <c r="B65" s="59">
        <v>14</v>
      </c>
      <c r="C65" s="94"/>
      <c r="D65" s="95"/>
      <c r="E65" s="62"/>
      <c r="F65" s="69"/>
      <c r="G65" s="29"/>
      <c r="H65" s="63">
        <f t="shared" si="5"/>
        <v>0</v>
      </c>
      <c r="I65" s="29"/>
      <c r="J65" s="15"/>
      <c r="K65" s="15"/>
      <c r="L65" s="15"/>
      <c r="M65" s="15"/>
      <c r="N65" s="15"/>
      <c r="O65" s="15"/>
      <c r="P65" s="15"/>
      <c r="Q65" s="15"/>
      <c r="R65" s="15"/>
      <c r="S65" s="3"/>
      <c r="T65" s="3"/>
      <c r="U65" s="3"/>
      <c r="V65" s="3"/>
    </row>
    <row r="66" spans="1:22" s="7" customFormat="1" ht="12.75" x14ac:dyDescent="0.2">
      <c r="A66" s="29"/>
      <c r="B66" s="59">
        <v>15</v>
      </c>
      <c r="C66" s="94"/>
      <c r="D66" s="95"/>
      <c r="E66" s="62"/>
      <c r="F66" s="69"/>
      <c r="G66" s="29"/>
      <c r="H66" s="63">
        <f t="shared" si="5"/>
        <v>0</v>
      </c>
      <c r="I66" s="29"/>
      <c r="J66" s="15"/>
      <c r="K66" s="15"/>
      <c r="L66" s="15"/>
      <c r="M66" s="15"/>
      <c r="N66" s="15"/>
      <c r="O66" s="15"/>
      <c r="P66" s="15"/>
      <c r="Q66" s="15"/>
      <c r="R66" s="15"/>
      <c r="S66" s="3"/>
      <c r="T66" s="3"/>
      <c r="U66" s="3"/>
      <c r="V66" s="3"/>
    </row>
    <row r="67" spans="1:22" s="7" customFormat="1" ht="12.75" x14ac:dyDescent="0.2">
      <c r="A67" s="29"/>
      <c r="B67" s="59">
        <v>16</v>
      </c>
      <c r="C67" s="94"/>
      <c r="D67" s="95"/>
      <c r="E67" s="62"/>
      <c r="F67" s="69"/>
      <c r="G67" s="29"/>
      <c r="H67" s="63">
        <f t="shared" si="5"/>
        <v>0</v>
      </c>
      <c r="I67" s="29"/>
      <c r="J67" s="15"/>
      <c r="K67" s="15"/>
      <c r="L67" s="15"/>
      <c r="M67" s="15"/>
      <c r="N67" s="15"/>
      <c r="O67" s="15"/>
      <c r="P67" s="15"/>
      <c r="Q67" s="15"/>
      <c r="R67" s="15"/>
      <c r="S67" s="3"/>
      <c r="T67" s="3"/>
      <c r="U67" s="3"/>
      <c r="V67" s="3"/>
    </row>
    <row r="68" spans="1:22" s="7" customFormat="1" ht="12.75" x14ac:dyDescent="0.2">
      <c r="A68" s="29"/>
      <c r="B68" s="59">
        <v>17</v>
      </c>
      <c r="C68" s="94"/>
      <c r="D68" s="95"/>
      <c r="E68" s="62"/>
      <c r="F68" s="69"/>
      <c r="G68" s="29"/>
      <c r="H68" s="63">
        <f t="shared" si="5"/>
        <v>0</v>
      </c>
      <c r="I68" s="29"/>
      <c r="J68" s="15"/>
      <c r="K68" s="15"/>
      <c r="L68" s="15"/>
      <c r="M68" s="15"/>
      <c r="N68" s="15"/>
      <c r="O68" s="15"/>
      <c r="P68" s="15"/>
      <c r="Q68" s="15"/>
      <c r="R68" s="15"/>
      <c r="S68" s="3"/>
      <c r="T68" s="3"/>
      <c r="U68" s="3"/>
      <c r="V68" s="3"/>
    </row>
    <row r="69" spans="1:22" s="7" customFormat="1" ht="12.75" x14ac:dyDescent="0.2">
      <c r="A69" s="29"/>
      <c r="B69" s="59">
        <v>18</v>
      </c>
      <c r="C69" s="94"/>
      <c r="D69" s="95"/>
      <c r="E69" s="62"/>
      <c r="F69" s="69"/>
      <c r="G69" s="29"/>
      <c r="H69" s="63">
        <f t="shared" si="5"/>
        <v>0</v>
      </c>
      <c r="I69" s="29"/>
      <c r="J69" s="15"/>
      <c r="K69" s="15"/>
      <c r="L69" s="15"/>
      <c r="M69" s="15"/>
      <c r="N69" s="15"/>
      <c r="O69" s="15"/>
      <c r="P69" s="15"/>
      <c r="Q69" s="15"/>
      <c r="R69" s="15"/>
      <c r="S69" s="3"/>
      <c r="T69" s="3"/>
      <c r="U69" s="3"/>
      <c r="V69" s="3"/>
    </row>
    <row r="70" spans="1:22" s="7" customFormat="1" ht="12.75" x14ac:dyDescent="0.2">
      <c r="A70" s="29"/>
      <c r="B70" s="59">
        <v>19</v>
      </c>
      <c r="C70" s="94"/>
      <c r="D70" s="95"/>
      <c r="E70" s="62"/>
      <c r="F70" s="69"/>
      <c r="G70" s="29"/>
      <c r="H70" s="63">
        <f t="shared" si="5"/>
        <v>0</v>
      </c>
      <c r="I70" s="29"/>
      <c r="J70" s="3"/>
      <c r="K70" s="3"/>
      <c r="L70" s="3"/>
      <c r="M70" s="3"/>
      <c r="N70" s="3"/>
      <c r="O70" s="3"/>
      <c r="P70" s="3"/>
      <c r="Q70" s="3"/>
      <c r="R70" s="3"/>
      <c r="S70" s="3"/>
      <c r="T70" s="3"/>
      <c r="U70" s="3"/>
      <c r="V70" s="3"/>
    </row>
    <row r="71" spans="1:22" s="7" customFormat="1" ht="12.75" x14ac:dyDescent="0.2">
      <c r="A71" s="29"/>
      <c r="B71" s="59">
        <v>20</v>
      </c>
      <c r="C71" s="94"/>
      <c r="D71" s="95"/>
      <c r="E71" s="62"/>
      <c r="F71" s="69"/>
      <c r="G71" s="29"/>
      <c r="H71" s="63">
        <f t="shared" si="5"/>
        <v>0</v>
      </c>
      <c r="I71" s="29"/>
      <c r="J71" s="3"/>
      <c r="K71" s="3"/>
      <c r="L71" s="3"/>
      <c r="M71" s="3"/>
      <c r="N71" s="3"/>
      <c r="O71" s="3"/>
      <c r="P71" s="3"/>
      <c r="Q71" s="3"/>
      <c r="R71" s="3"/>
      <c r="S71" s="3"/>
      <c r="T71" s="3"/>
      <c r="U71" s="3"/>
      <c r="V71" s="3"/>
    </row>
    <row r="72" spans="1:22" s="7" customFormat="1" ht="12.75" x14ac:dyDescent="0.2">
      <c r="A72" s="29"/>
      <c r="B72" s="59">
        <v>21</v>
      </c>
      <c r="C72" s="94"/>
      <c r="D72" s="95"/>
      <c r="E72" s="62"/>
      <c r="F72" s="69"/>
      <c r="G72" s="29"/>
      <c r="H72" s="63">
        <f t="shared" si="5"/>
        <v>0</v>
      </c>
      <c r="I72" s="29"/>
      <c r="J72" s="3"/>
      <c r="K72" s="3"/>
      <c r="L72" s="3"/>
      <c r="M72" s="3"/>
      <c r="N72" s="3"/>
      <c r="O72" s="3"/>
      <c r="P72" s="3"/>
      <c r="Q72" s="3"/>
      <c r="R72" s="3"/>
      <c r="S72" s="3"/>
      <c r="T72" s="3"/>
      <c r="U72" s="3"/>
      <c r="V72" s="3"/>
    </row>
    <row r="73" spans="1:22" s="7" customFormat="1" ht="12.75" x14ac:dyDescent="0.2">
      <c r="A73" s="29"/>
      <c r="B73" s="59">
        <v>22</v>
      </c>
      <c r="C73" s="94"/>
      <c r="D73" s="95"/>
      <c r="E73" s="62"/>
      <c r="F73" s="69"/>
      <c r="G73" s="29"/>
      <c r="H73" s="63">
        <f t="shared" si="5"/>
        <v>0</v>
      </c>
      <c r="I73" s="29"/>
      <c r="J73" s="3"/>
      <c r="K73" s="3"/>
      <c r="L73" s="3"/>
      <c r="M73" s="3"/>
      <c r="N73" s="3"/>
      <c r="O73" s="3"/>
      <c r="P73" s="3"/>
      <c r="Q73" s="3"/>
      <c r="R73" s="3"/>
      <c r="S73" s="3"/>
      <c r="T73" s="3"/>
      <c r="U73" s="3"/>
      <c r="V73" s="3"/>
    </row>
    <row r="74" spans="1:22" s="7" customFormat="1" ht="12.75" x14ac:dyDescent="0.2">
      <c r="A74" s="29"/>
      <c r="B74" s="59">
        <v>23</v>
      </c>
      <c r="C74" s="94"/>
      <c r="D74" s="95"/>
      <c r="E74" s="62"/>
      <c r="F74" s="69"/>
      <c r="G74" s="29"/>
      <c r="H74" s="63">
        <f t="shared" si="5"/>
        <v>0</v>
      </c>
      <c r="I74" s="29"/>
      <c r="J74" s="3"/>
      <c r="K74" s="3"/>
      <c r="L74" s="3"/>
      <c r="M74" s="3"/>
      <c r="N74" s="3"/>
      <c r="O74" s="3"/>
      <c r="P74" s="3"/>
      <c r="Q74" s="3"/>
      <c r="R74" s="3"/>
      <c r="S74" s="3"/>
      <c r="T74" s="3"/>
      <c r="U74" s="3"/>
      <c r="V74" s="3"/>
    </row>
    <row r="75" spans="1:22" s="7" customFormat="1" ht="12.75" x14ac:dyDescent="0.2">
      <c r="A75" s="29"/>
      <c r="B75" s="59">
        <v>24</v>
      </c>
      <c r="C75" s="94"/>
      <c r="D75" s="95"/>
      <c r="E75" s="62"/>
      <c r="F75" s="69"/>
      <c r="G75" s="29"/>
      <c r="H75" s="63">
        <f t="shared" si="5"/>
        <v>0</v>
      </c>
      <c r="I75" s="29"/>
      <c r="J75" s="3"/>
      <c r="K75" s="3"/>
      <c r="L75" s="3"/>
      <c r="M75" s="3"/>
      <c r="N75" s="3"/>
      <c r="O75" s="3"/>
      <c r="P75" s="3"/>
      <c r="Q75" s="3"/>
      <c r="R75" s="3"/>
      <c r="S75" s="3"/>
      <c r="T75" s="3"/>
      <c r="U75" s="3"/>
      <c r="V75" s="3"/>
    </row>
    <row r="76" spans="1:22" s="7" customFormat="1" ht="12.75" x14ac:dyDescent="0.2">
      <c r="A76" s="29"/>
      <c r="B76" s="59">
        <v>25</v>
      </c>
      <c r="C76" s="94"/>
      <c r="D76" s="95"/>
      <c r="E76" s="62"/>
      <c r="F76" s="69"/>
      <c r="G76" s="29"/>
      <c r="H76" s="63">
        <f t="shared" si="5"/>
        <v>0</v>
      </c>
      <c r="I76" s="29"/>
      <c r="J76" s="3"/>
      <c r="K76" s="3"/>
      <c r="L76" s="3"/>
      <c r="M76" s="3"/>
      <c r="N76" s="3"/>
      <c r="O76" s="3"/>
      <c r="P76" s="3"/>
      <c r="Q76" s="3"/>
      <c r="R76" s="3"/>
      <c r="S76" s="3"/>
      <c r="T76" s="3"/>
      <c r="U76" s="3"/>
      <c r="V76" s="3"/>
    </row>
    <row r="77" spans="1:22" s="7" customFormat="1" ht="12.75" x14ac:dyDescent="0.2">
      <c r="A77" s="29"/>
      <c r="B77" s="59">
        <v>26</v>
      </c>
      <c r="C77" s="94"/>
      <c r="D77" s="95"/>
      <c r="E77" s="62"/>
      <c r="F77" s="69"/>
      <c r="G77" s="29"/>
      <c r="H77" s="63">
        <f t="shared" si="5"/>
        <v>0</v>
      </c>
      <c r="I77" s="29"/>
      <c r="J77" s="3"/>
      <c r="K77" s="3"/>
      <c r="L77" s="3"/>
      <c r="M77" s="3"/>
      <c r="N77" s="3"/>
      <c r="O77" s="3"/>
      <c r="P77" s="3"/>
      <c r="Q77" s="3"/>
      <c r="R77" s="3"/>
      <c r="S77" s="3"/>
      <c r="T77" s="3"/>
      <c r="U77" s="3"/>
      <c r="V77" s="3"/>
    </row>
    <row r="78" spans="1:22" s="7" customFormat="1" ht="12.75" x14ac:dyDescent="0.2">
      <c r="A78" s="29"/>
      <c r="B78" s="59">
        <v>27</v>
      </c>
      <c r="C78" s="94"/>
      <c r="D78" s="95"/>
      <c r="E78" s="62"/>
      <c r="F78" s="69"/>
      <c r="G78" s="29"/>
      <c r="H78" s="63">
        <f t="shared" si="5"/>
        <v>0</v>
      </c>
      <c r="I78" s="29"/>
      <c r="J78" s="3"/>
      <c r="K78" s="3"/>
      <c r="L78" s="3"/>
      <c r="M78" s="3"/>
      <c r="N78" s="3"/>
      <c r="O78" s="3"/>
      <c r="P78" s="3"/>
      <c r="Q78" s="3"/>
      <c r="R78" s="3"/>
      <c r="S78" s="3"/>
      <c r="T78" s="3"/>
      <c r="U78" s="3"/>
      <c r="V78" s="3"/>
    </row>
    <row r="79" spans="1:22" s="7" customFormat="1" ht="12.75" x14ac:dyDescent="0.2">
      <c r="A79" s="29"/>
      <c r="B79" s="59">
        <v>28</v>
      </c>
      <c r="C79" s="94"/>
      <c r="D79" s="95"/>
      <c r="E79" s="62"/>
      <c r="F79" s="69"/>
      <c r="G79" s="29"/>
      <c r="H79" s="63">
        <f t="shared" si="5"/>
        <v>0</v>
      </c>
      <c r="I79" s="29"/>
      <c r="J79" s="3"/>
      <c r="K79" s="3"/>
      <c r="L79" s="3"/>
      <c r="M79" s="3"/>
      <c r="N79" s="3"/>
      <c r="O79" s="3"/>
      <c r="P79" s="3"/>
      <c r="Q79" s="3"/>
      <c r="R79" s="3"/>
      <c r="S79" s="3"/>
      <c r="T79" s="3"/>
      <c r="U79" s="3"/>
      <c r="V79" s="3"/>
    </row>
    <row r="80" spans="1:22" s="7" customFormat="1" ht="12.75" x14ac:dyDescent="0.2">
      <c r="A80" s="29"/>
      <c r="B80" s="59">
        <v>29</v>
      </c>
      <c r="C80" s="94"/>
      <c r="D80" s="95"/>
      <c r="E80" s="62"/>
      <c r="F80" s="69"/>
      <c r="G80" s="29"/>
      <c r="H80" s="63">
        <f t="shared" si="5"/>
        <v>0</v>
      </c>
      <c r="I80" s="29"/>
      <c r="J80" s="3"/>
      <c r="K80" s="3"/>
      <c r="L80" s="3"/>
      <c r="M80" s="3"/>
      <c r="N80" s="3"/>
      <c r="O80" s="3"/>
      <c r="P80" s="3"/>
      <c r="Q80" s="3"/>
      <c r="R80" s="3"/>
      <c r="S80" s="3"/>
      <c r="T80" s="3"/>
      <c r="U80" s="3"/>
      <c r="V80" s="3"/>
    </row>
    <row r="81" spans="1:22" s="7" customFormat="1" ht="12.75" x14ac:dyDescent="0.2">
      <c r="A81" s="29"/>
      <c r="B81" s="59">
        <v>30</v>
      </c>
      <c r="C81" s="94"/>
      <c r="D81" s="95"/>
      <c r="E81" s="62"/>
      <c r="F81" s="69"/>
      <c r="G81" s="29"/>
      <c r="H81" s="63">
        <f t="shared" si="5"/>
        <v>0</v>
      </c>
      <c r="I81" s="29"/>
      <c r="J81" s="3"/>
      <c r="K81" s="3"/>
      <c r="L81" s="3"/>
      <c r="M81" s="3"/>
      <c r="N81" s="3"/>
      <c r="O81" s="3"/>
      <c r="P81" s="3"/>
      <c r="Q81" s="3"/>
      <c r="R81" s="3"/>
      <c r="S81" s="3"/>
      <c r="T81" s="3"/>
      <c r="U81" s="3"/>
      <c r="V81" s="3"/>
    </row>
    <row r="82" spans="1:22" s="7" customFormat="1" ht="12.75" x14ac:dyDescent="0.2">
      <c r="A82" s="29"/>
      <c r="B82" s="59">
        <v>31</v>
      </c>
      <c r="C82" s="94"/>
      <c r="D82" s="95"/>
      <c r="E82" s="62"/>
      <c r="F82" s="69"/>
      <c r="G82" s="29"/>
      <c r="H82" s="63">
        <f t="shared" si="5"/>
        <v>0</v>
      </c>
      <c r="I82" s="29"/>
      <c r="J82" s="3"/>
      <c r="K82" s="3"/>
      <c r="L82" s="3"/>
      <c r="M82" s="3"/>
      <c r="N82" s="3"/>
      <c r="O82" s="3"/>
      <c r="P82" s="3"/>
      <c r="Q82" s="3"/>
      <c r="R82" s="3"/>
      <c r="S82" s="3"/>
      <c r="T82" s="3"/>
      <c r="U82" s="3"/>
      <c r="V82" s="3"/>
    </row>
    <row r="83" spans="1:22" s="7" customFormat="1" ht="12.75" x14ac:dyDescent="0.2">
      <c r="A83" s="29"/>
      <c r="B83" s="59">
        <v>32</v>
      </c>
      <c r="C83" s="94"/>
      <c r="D83" s="95"/>
      <c r="E83" s="62"/>
      <c r="F83" s="69"/>
      <c r="G83" s="29"/>
      <c r="H83" s="63">
        <f t="shared" si="5"/>
        <v>0</v>
      </c>
      <c r="I83" s="29"/>
      <c r="J83" s="3"/>
      <c r="K83" s="3"/>
      <c r="L83" s="3"/>
      <c r="M83" s="3"/>
      <c r="N83" s="3"/>
      <c r="O83" s="3"/>
      <c r="P83" s="3"/>
      <c r="Q83" s="3"/>
      <c r="R83" s="3"/>
      <c r="S83" s="3"/>
      <c r="T83" s="3"/>
      <c r="U83" s="3"/>
      <c r="V83" s="3"/>
    </row>
    <row r="84" spans="1:22" s="7" customFormat="1" ht="12.75" x14ac:dyDescent="0.2">
      <c r="A84" s="29"/>
      <c r="B84" s="59">
        <v>33</v>
      </c>
      <c r="C84" s="94"/>
      <c r="D84" s="95"/>
      <c r="E84" s="62"/>
      <c r="F84" s="69"/>
      <c r="G84" s="29"/>
      <c r="H84" s="63">
        <f t="shared" ref="H84:H115" si="6">IF(C84=0,0,IF(D84=0,0,IF(ISNUMBER(E84),IF(YEAR(E84)=$S$1,15,0),0)))</f>
        <v>0</v>
      </c>
      <c r="I84" s="29"/>
      <c r="J84" s="3"/>
      <c r="K84" s="3"/>
      <c r="L84" s="3"/>
      <c r="M84" s="3"/>
      <c r="N84" s="3"/>
      <c r="O84" s="3"/>
      <c r="P84" s="3"/>
      <c r="Q84" s="3"/>
      <c r="R84" s="3"/>
      <c r="S84" s="3"/>
      <c r="T84" s="3"/>
      <c r="U84" s="3"/>
      <c r="V84" s="3"/>
    </row>
    <row r="85" spans="1:22" s="7" customFormat="1" ht="12.75" x14ac:dyDescent="0.2">
      <c r="A85" s="29"/>
      <c r="B85" s="59">
        <v>34</v>
      </c>
      <c r="C85" s="94"/>
      <c r="D85" s="95"/>
      <c r="E85" s="62"/>
      <c r="F85" s="69"/>
      <c r="G85" s="29"/>
      <c r="H85" s="63">
        <f t="shared" si="6"/>
        <v>0</v>
      </c>
      <c r="I85" s="29"/>
      <c r="J85" s="3"/>
      <c r="K85" s="3"/>
      <c r="L85" s="3"/>
      <c r="M85" s="3"/>
      <c r="N85" s="3"/>
      <c r="O85" s="3"/>
      <c r="P85" s="3"/>
      <c r="Q85" s="3"/>
      <c r="R85" s="3"/>
      <c r="S85" s="3"/>
      <c r="T85" s="3"/>
      <c r="U85" s="3"/>
      <c r="V85" s="3"/>
    </row>
    <row r="86" spans="1:22" s="7" customFormat="1" ht="12.75" x14ac:dyDescent="0.2">
      <c r="A86" s="29"/>
      <c r="B86" s="59">
        <v>35</v>
      </c>
      <c r="C86" s="94"/>
      <c r="D86" s="95"/>
      <c r="E86" s="62"/>
      <c r="F86" s="69"/>
      <c r="G86" s="29"/>
      <c r="H86" s="63">
        <f t="shared" si="6"/>
        <v>0</v>
      </c>
      <c r="I86" s="29"/>
      <c r="J86" s="3"/>
      <c r="K86" s="3"/>
      <c r="L86" s="3"/>
      <c r="M86" s="3"/>
      <c r="N86" s="3"/>
      <c r="O86" s="3"/>
      <c r="P86" s="3"/>
      <c r="Q86" s="3"/>
      <c r="R86" s="3"/>
      <c r="S86" s="3"/>
      <c r="T86" s="3"/>
      <c r="U86" s="3"/>
      <c r="V86" s="3"/>
    </row>
    <row r="87" spans="1:22" s="7" customFormat="1" ht="12.75" x14ac:dyDescent="0.2">
      <c r="A87" s="29"/>
      <c r="B87" s="59">
        <v>36</v>
      </c>
      <c r="C87" s="94"/>
      <c r="D87" s="95"/>
      <c r="E87" s="62"/>
      <c r="F87" s="69"/>
      <c r="G87" s="29"/>
      <c r="H87" s="63">
        <f t="shared" si="6"/>
        <v>0</v>
      </c>
      <c r="I87" s="29"/>
      <c r="J87" s="3"/>
      <c r="K87" s="3"/>
      <c r="L87" s="3"/>
      <c r="M87" s="3"/>
      <c r="N87" s="3"/>
      <c r="O87" s="3"/>
      <c r="P87" s="3"/>
      <c r="Q87" s="3"/>
      <c r="R87" s="3"/>
      <c r="S87" s="3"/>
      <c r="T87" s="3"/>
      <c r="U87" s="3"/>
      <c r="V87" s="3"/>
    </row>
    <row r="88" spans="1:22" s="7" customFormat="1" ht="12.75" x14ac:dyDescent="0.2">
      <c r="A88" s="29"/>
      <c r="B88" s="59">
        <v>37</v>
      </c>
      <c r="C88" s="94"/>
      <c r="D88" s="95"/>
      <c r="E88" s="62"/>
      <c r="F88" s="69"/>
      <c r="G88" s="29"/>
      <c r="H88" s="63">
        <f t="shared" si="6"/>
        <v>0</v>
      </c>
      <c r="I88" s="29"/>
      <c r="J88" s="3"/>
      <c r="K88" s="3"/>
      <c r="L88" s="3"/>
      <c r="M88" s="3"/>
      <c r="N88" s="3"/>
      <c r="O88" s="3"/>
      <c r="P88" s="3"/>
      <c r="Q88" s="3"/>
      <c r="R88" s="3"/>
      <c r="S88" s="3"/>
      <c r="T88" s="3"/>
      <c r="U88" s="3"/>
      <c r="V88" s="3"/>
    </row>
    <row r="89" spans="1:22" s="7" customFormat="1" ht="12.75" x14ac:dyDescent="0.2">
      <c r="A89" s="29"/>
      <c r="B89" s="59">
        <v>38</v>
      </c>
      <c r="C89" s="94"/>
      <c r="D89" s="95"/>
      <c r="E89" s="62"/>
      <c r="F89" s="69"/>
      <c r="G89" s="29"/>
      <c r="H89" s="63">
        <f t="shared" si="6"/>
        <v>0</v>
      </c>
      <c r="I89" s="29"/>
      <c r="J89" s="3"/>
      <c r="K89" s="3"/>
      <c r="L89" s="3"/>
      <c r="M89" s="3"/>
      <c r="N89" s="3"/>
      <c r="O89" s="3"/>
      <c r="P89" s="3"/>
      <c r="Q89" s="3"/>
      <c r="R89" s="3"/>
      <c r="S89" s="3"/>
      <c r="T89" s="3"/>
      <c r="U89" s="3"/>
      <c r="V89" s="3"/>
    </row>
    <row r="90" spans="1:22" s="7" customFormat="1" ht="12.75" x14ac:dyDescent="0.2">
      <c r="A90" s="29"/>
      <c r="B90" s="59">
        <v>39</v>
      </c>
      <c r="C90" s="94"/>
      <c r="D90" s="95"/>
      <c r="E90" s="62"/>
      <c r="F90" s="69"/>
      <c r="G90" s="29"/>
      <c r="H90" s="63">
        <f t="shared" si="6"/>
        <v>0</v>
      </c>
      <c r="I90" s="29"/>
      <c r="J90" s="3"/>
      <c r="K90" s="3"/>
      <c r="L90" s="3"/>
      <c r="M90" s="3"/>
      <c r="N90" s="3"/>
      <c r="O90" s="3"/>
      <c r="P90" s="3"/>
      <c r="Q90" s="3"/>
      <c r="R90" s="3"/>
      <c r="S90" s="3"/>
      <c r="T90" s="3"/>
      <c r="U90" s="3"/>
      <c r="V90" s="3"/>
    </row>
    <row r="91" spans="1:22" s="7" customFormat="1" ht="12.75" x14ac:dyDescent="0.2">
      <c r="A91" s="29"/>
      <c r="B91" s="59">
        <v>40</v>
      </c>
      <c r="C91" s="94"/>
      <c r="D91" s="95"/>
      <c r="E91" s="62"/>
      <c r="F91" s="69"/>
      <c r="G91" s="29"/>
      <c r="H91" s="63">
        <f t="shared" si="6"/>
        <v>0</v>
      </c>
      <c r="I91" s="29"/>
      <c r="J91" s="3"/>
      <c r="K91" s="3"/>
      <c r="L91" s="3"/>
      <c r="M91" s="3"/>
      <c r="N91" s="3"/>
      <c r="O91" s="3"/>
      <c r="P91" s="3"/>
      <c r="Q91" s="3"/>
      <c r="R91" s="3"/>
      <c r="S91" s="3"/>
      <c r="T91" s="3"/>
      <c r="U91" s="3"/>
      <c r="V91" s="3"/>
    </row>
    <row r="92" spans="1:22" s="7" customFormat="1" ht="12.75" x14ac:dyDescent="0.2">
      <c r="A92" s="29"/>
      <c r="B92" s="59">
        <v>41</v>
      </c>
      <c r="C92" s="94"/>
      <c r="D92" s="95"/>
      <c r="E92" s="62"/>
      <c r="F92" s="69"/>
      <c r="G92" s="29"/>
      <c r="H92" s="63">
        <f t="shared" si="6"/>
        <v>0</v>
      </c>
      <c r="I92" s="29"/>
      <c r="J92" s="3"/>
      <c r="K92" s="3"/>
      <c r="L92" s="3"/>
      <c r="M92" s="3"/>
      <c r="N92" s="3"/>
      <c r="O92" s="3"/>
      <c r="P92" s="3"/>
      <c r="Q92" s="3"/>
      <c r="R92" s="3"/>
      <c r="S92" s="3"/>
      <c r="T92" s="3"/>
      <c r="U92" s="3"/>
      <c r="V92" s="3"/>
    </row>
    <row r="93" spans="1:22" s="7" customFormat="1" ht="12.75" x14ac:dyDescent="0.2">
      <c r="A93" s="29"/>
      <c r="B93" s="59">
        <v>42</v>
      </c>
      <c r="C93" s="94"/>
      <c r="D93" s="95"/>
      <c r="E93" s="62"/>
      <c r="F93" s="69"/>
      <c r="G93" s="29"/>
      <c r="H93" s="63">
        <f t="shared" si="6"/>
        <v>0</v>
      </c>
      <c r="I93" s="29"/>
      <c r="J93" s="3"/>
      <c r="K93" s="3"/>
      <c r="L93" s="3"/>
      <c r="M93" s="3"/>
      <c r="N93" s="3"/>
      <c r="O93" s="3"/>
      <c r="P93" s="3"/>
      <c r="Q93" s="3"/>
      <c r="R93" s="3"/>
      <c r="S93" s="3"/>
      <c r="T93" s="3"/>
      <c r="U93" s="3"/>
      <c r="V93" s="3"/>
    </row>
    <row r="94" spans="1:22" s="7" customFormat="1" ht="12.75" x14ac:dyDescent="0.2">
      <c r="A94" s="29"/>
      <c r="B94" s="59">
        <v>43</v>
      </c>
      <c r="C94" s="94"/>
      <c r="D94" s="95"/>
      <c r="E94" s="62"/>
      <c r="F94" s="69"/>
      <c r="G94" s="29"/>
      <c r="H94" s="63">
        <f t="shared" si="6"/>
        <v>0</v>
      </c>
      <c r="I94" s="29"/>
      <c r="J94" s="3"/>
      <c r="K94" s="3"/>
      <c r="L94" s="3"/>
      <c r="M94" s="3"/>
      <c r="N94" s="3"/>
      <c r="O94" s="3"/>
      <c r="P94" s="3"/>
      <c r="Q94" s="3"/>
      <c r="R94" s="3"/>
      <c r="S94" s="3"/>
      <c r="T94" s="3"/>
      <c r="U94" s="3"/>
      <c r="V94" s="3"/>
    </row>
    <row r="95" spans="1:22" s="7" customFormat="1" ht="12.75" x14ac:dyDescent="0.2">
      <c r="A95" s="29"/>
      <c r="B95" s="59">
        <v>44</v>
      </c>
      <c r="C95" s="94"/>
      <c r="D95" s="95"/>
      <c r="E95" s="62"/>
      <c r="F95" s="69"/>
      <c r="G95" s="29"/>
      <c r="H95" s="63">
        <f t="shared" si="6"/>
        <v>0</v>
      </c>
      <c r="I95" s="29"/>
      <c r="J95" s="3"/>
      <c r="K95" s="3"/>
      <c r="L95" s="3"/>
      <c r="M95" s="3"/>
      <c r="N95" s="3"/>
      <c r="O95" s="3"/>
      <c r="P95" s="3"/>
      <c r="Q95" s="3"/>
      <c r="R95" s="3"/>
      <c r="S95" s="3"/>
      <c r="T95" s="3"/>
      <c r="U95" s="3"/>
      <c r="V95" s="3"/>
    </row>
    <row r="96" spans="1:22" s="7" customFormat="1" ht="12.75" x14ac:dyDescent="0.2">
      <c r="A96" s="29"/>
      <c r="B96" s="59">
        <v>45</v>
      </c>
      <c r="C96" s="94"/>
      <c r="D96" s="95"/>
      <c r="E96" s="62"/>
      <c r="F96" s="69"/>
      <c r="G96" s="29"/>
      <c r="H96" s="63">
        <f t="shared" si="6"/>
        <v>0</v>
      </c>
      <c r="I96" s="29"/>
      <c r="J96" s="3"/>
      <c r="K96" s="3"/>
      <c r="L96" s="3"/>
      <c r="M96" s="3"/>
      <c r="N96" s="3"/>
      <c r="O96" s="3"/>
      <c r="P96" s="3"/>
      <c r="Q96" s="3"/>
      <c r="R96" s="3"/>
      <c r="S96" s="3"/>
      <c r="T96" s="3"/>
      <c r="U96" s="3"/>
      <c r="V96" s="3"/>
    </row>
    <row r="97" spans="1:22" s="7" customFormat="1" ht="12.75" x14ac:dyDescent="0.2">
      <c r="A97" s="29"/>
      <c r="B97" s="59">
        <v>46</v>
      </c>
      <c r="C97" s="94"/>
      <c r="D97" s="95"/>
      <c r="E97" s="62"/>
      <c r="F97" s="69"/>
      <c r="G97" s="29"/>
      <c r="H97" s="63">
        <f t="shared" si="6"/>
        <v>0</v>
      </c>
      <c r="I97" s="29"/>
      <c r="J97" s="3"/>
      <c r="K97" s="3"/>
      <c r="L97" s="3"/>
      <c r="M97" s="3"/>
      <c r="N97" s="3"/>
      <c r="O97" s="3"/>
      <c r="P97" s="3"/>
      <c r="Q97" s="3"/>
      <c r="R97" s="3"/>
      <c r="S97" s="3"/>
      <c r="T97" s="3"/>
      <c r="U97" s="3"/>
      <c r="V97" s="3"/>
    </row>
    <row r="98" spans="1:22" s="7" customFormat="1" ht="12.75" x14ac:dyDescent="0.2">
      <c r="A98" s="29"/>
      <c r="B98" s="59">
        <v>47</v>
      </c>
      <c r="C98" s="94"/>
      <c r="D98" s="95"/>
      <c r="E98" s="62"/>
      <c r="F98" s="69"/>
      <c r="G98" s="29"/>
      <c r="H98" s="63">
        <f t="shared" si="6"/>
        <v>0</v>
      </c>
      <c r="I98" s="29"/>
      <c r="J98" s="3"/>
      <c r="K98" s="3"/>
      <c r="L98" s="3"/>
      <c r="M98" s="3"/>
      <c r="N98" s="3"/>
      <c r="O98" s="3"/>
      <c r="P98" s="3"/>
      <c r="Q98" s="3"/>
      <c r="R98" s="3"/>
      <c r="S98" s="3"/>
      <c r="T98" s="3"/>
      <c r="U98" s="3"/>
      <c r="V98" s="3"/>
    </row>
    <row r="99" spans="1:22" s="7" customFormat="1" ht="12.75" x14ac:dyDescent="0.2">
      <c r="A99" s="29"/>
      <c r="B99" s="59">
        <v>48</v>
      </c>
      <c r="C99" s="94"/>
      <c r="D99" s="95"/>
      <c r="E99" s="62"/>
      <c r="F99" s="69"/>
      <c r="G99" s="29"/>
      <c r="H99" s="63">
        <f t="shared" si="6"/>
        <v>0</v>
      </c>
      <c r="I99" s="29"/>
      <c r="J99" s="3"/>
      <c r="K99" s="3"/>
      <c r="L99" s="3"/>
      <c r="M99" s="3"/>
      <c r="N99" s="3"/>
      <c r="O99" s="3"/>
      <c r="P99" s="3"/>
      <c r="Q99" s="3"/>
      <c r="R99" s="3"/>
      <c r="S99" s="3"/>
      <c r="T99" s="3"/>
      <c r="U99" s="3"/>
      <c r="V99" s="3"/>
    </row>
    <row r="100" spans="1:22" s="7" customFormat="1" ht="12.75" x14ac:dyDescent="0.2">
      <c r="A100" s="29"/>
      <c r="B100" s="59">
        <v>49</v>
      </c>
      <c r="C100" s="94"/>
      <c r="D100" s="95"/>
      <c r="E100" s="62"/>
      <c r="F100" s="69"/>
      <c r="G100" s="29"/>
      <c r="H100" s="63">
        <f t="shared" si="6"/>
        <v>0</v>
      </c>
      <c r="I100" s="29"/>
      <c r="J100" s="3"/>
      <c r="K100" s="3"/>
      <c r="L100" s="3"/>
      <c r="M100" s="3"/>
      <c r="N100" s="3"/>
      <c r="O100" s="3"/>
      <c r="P100" s="3"/>
      <c r="Q100" s="3"/>
      <c r="R100" s="3"/>
      <c r="S100" s="3"/>
      <c r="T100" s="3"/>
      <c r="U100" s="3"/>
      <c r="V100" s="3"/>
    </row>
    <row r="101" spans="1:22" s="7" customFormat="1" ht="12.75" x14ac:dyDescent="0.2">
      <c r="A101" s="29"/>
      <c r="B101" s="59">
        <v>50</v>
      </c>
      <c r="C101" s="94"/>
      <c r="D101" s="95"/>
      <c r="E101" s="62"/>
      <c r="F101" s="69"/>
      <c r="G101" s="29"/>
      <c r="H101" s="63">
        <f t="shared" si="6"/>
        <v>0</v>
      </c>
      <c r="I101" s="29"/>
      <c r="J101" s="3"/>
      <c r="K101" s="3"/>
      <c r="L101" s="3"/>
      <c r="M101" s="3"/>
      <c r="N101" s="3"/>
      <c r="O101" s="3"/>
      <c r="P101" s="3"/>
      <c r="Q101" s="3"/>
      <c r="R101" s="3"/>
      <c r="S101" s="3"/>
      <c r="T101" s="3"/>
      <c r="U101" s="3"/>
      <c r="V101" s="3"/>
    </row>
    <row r="102" spans="1:22" s="7" customFormat="1" ht="12.75" x14ac:dyDescent="0.2">
      <c r="A102" s="29"/>
      <c r="B102" s="59">
        <v>51</v>
      </c>
      <c r="C102" s="94"/>
      <c r="D102" s="95"/>
      <c r="E102" s="62"/>
      <c r="F102" s="69"/>
      <c r="G102" s="29"/>
      <c r="H102" s="63">
        <f t="shared" si="6"/>
        <v>0</v>
      </c>
      <c r="I102" s="29"/>
      <c r="J102" s="3"/>
      <c r="K102" s="3"/>
      <c r="L102" s="3"/>
      <c r="M102" s="3"/>
      <c r="N102" s="3"/>
      <c r="O102" s="3"/>
      <c r="P102" s="3"/>
      <c r="Q102" s="3"/>
      <c r="R102" s="3"/>
      <c r="S102" s="3"/>
      <c r="T102" s="3"/>
      <c r="U102" s="3"/>
      <c r="V102" s="3"/>
    </row>
    <row r="103" spans="1:22" s="7" customFormat="1" ht="12.75" x14ac:dyDescent="0.2">
      <c r="A103" s="29"/>
      <c r="B103" s="59">
        <v>52</v>
      </c>
      <c r="C103" s="94"/>
      <c r="D103" s="95"/>
      <c r="E103" s="62"/>
      <c r="F103" s="69"/>
      <c r="G103" s="29"/>
      <c r="H103" s="63">
        <f t="shared" si="6"/>
        <v>0</v>
      </c>
      <c r="I103" s="29"/>
      <c r="J103" s="3"/>
      <c r="K103" s="3"/>
      <c r="L103" s="3"/>
      <c r="M103" s="3"/>
      <c r="N103" s="3"/>
      <c r="O103" s="3"/>
      <c r="P103" s="3"/>
      <c r="Q103" s="3"/>
      <c r="R103" s="3"/>
      <c r="S103" s="3"/>
      <c r="T103" s="3"/>
      <c r="U103" s="3"/>
      <c r="V103" s="3"/>
    </row>
    <row r="104" spans="1:22" s="7" customFormat="1" ht="12.75" x14ac:dyDescent="0.2">
      <c r="A104" s="29"/>
      <c r="B104" s="59">
        <v>53</v>
      </c>
      <c r="C104" s="94"/>
      <c r="D104" s="95"/>
      <c r="E104" s="62"/>
      <c r="F104" s="69"/>
      <c r="G104" s="29"/>
      <c r="H104" s="63">
        <f t="shared" si="6"/>
        <v>0</v>
      </c>
      <c r="I104" s="29"/>
      <c r="J104" s="3"/>
      <c r="K104" s="3"/>
      <c r="L104" s="3"/>
      <c r="M104" s="3"/>
      <c r="N104" s="3"/>
      <c r="O104" s="3"/>
      <c r="P104" s="3"/>
      <c r="Q104" s="3"/>
      <c r="R104" s="3"/>
      <c r="S104" s="3"/>
      <c r="T104" s="3"/>
      <c r="U104" s="3"/>
      <c r="V104" s="3"/>
    </row>
    <row r="105" spans="1:22" s="7" customFormat="1" ht="12.75" x14ac:dyDescent="0.2">
      <c r="A105" s="29"/>
      <c r="B105" s="59">
        <v>54</v>
      </c>
      <c r="C105" s="94"/>
      <c r="D105" s="95"/>
      <c r="E105" s="62"/>
      <c r="F105" s="69"/>
      <c r="G105" s="29"/>
      <c r="H105" s="63">
        <f t="shared" si="6"/>
        <v>0</v>
      </c>
      <c r="I105" s="29"/>
      <c r="J105" s="3"/>
      <c r="K105" s="3"/>
      <c r="L105" s="3"/>
      <c r="M105" s="3"/>
      <c r="N105" s="3"/>
      <c r="O105" s="3"/>
      <c r="P105" s="3"/>
      <c r="Q105" s="3"/>
      <c r="R105" s="3"/>
      <c r="S105" s="3"/>
      <c r="T105" s="3"/>
      <c r="U105" s="3"/>
      <c r="V105" s="3"/>
    </row>
    <row r="106" spans="1:22" s="7" customFormat="1" ht="12.75" x14ac:dyDescent="0.2">
      <c r="A106" s="29"/>
      <c r="B106" s="59">
        <v>55</v>
      </c>
      <c r="C106" s="94"/>
      <c r="D106" s="95"/>
      <c r="E106" s="62"/>
      <c r="F106" s="69"/>
      <c r="G106" s="29"/>
      <c r="H106" s="63">
        <f t="shared" si="6"/>
        <v>0</v>
      </c>
      <c r="I106" s="29"/>
      <c r="J106" s="3"/>
      <c r="K106" s="3"/>
      <c r="L106" s="3"/>
      <c r="M106" s="3"/>
      <c r="N106" s="3"/>
      <c r="O106" s="3"/>
      <c r="P106" s="3"/>
      <c r="Q106" s="3"/>
      <c r="R106" s="3"/>
      <c r="S106" s="3"/>
      <c r="T106" s="3"/>
      <c r="U106" s="3"/>
      <c r="V106" s="3"/>
    </row>
    <row r="107" spans="1:22" s="7" customFormat="1" ht="12.75" x14ac:dyDescent="0.2">
      <c r="A107" s="29"/>
      <c r="B107" s="59">
        <v>56</v>
      </c>
      <c r="C107" s="94"/>
      <c r="D107" s="95"/>
      <c r="E107" s="62"/>
      <c r="F107" s="69"/>
      <c r="G107" s="29"/>
      <c r="H107" s="63">
        <f t="shared" si="6"/>
        <v>0</v>
      </c>
      <c r="I107" s="29"/>
      <c r="J107" s="3"/>
      <c r="K107" s="3"/>
      <c r="L107" s="3"/>
      <c r="M107" s="3"/>
      <c r="N107" s="3"/>
      <c r="O107" s="3"/>
      <c r="P107" s="3"/>
      <c r="Q107" s="3"/>
      <c r="R107" s="3"/>
      <c r="S107" s="3"/>
      <c r="T107" s="3"/>
      <c r="U107" s="3"/>
      <c r="V107" s="3"/>
    </row>
    <row r="108" spans="1:22" s="7" customFormat="1" ht="12.75" x14ac:dyDescent="0.2">
      <c r="A108" s="29"/>
      <c r="B108" s="59">
        <v>57</v>
      </c>
      <c r="C108" s="94"/>
      <c r="D108" s="95"/>
      <c r="E108" s="62"/>
      <c r="F108" s="69"/>
      <c r="G108" s="29"/>
      <c r="H108" s="63">
        <f t="shared" si="6"/>
        <v>0</v>
      </c>
      <c r="I108" s="29"/>
      <c r="J108" s="3"/>
      <c r="K108" s="3"/>
      <c r="L108" s="3"/>
      <c r="M108" s="3"/>
      <c r="N108" s="3"/>
      <c r="O108" s="3"/>
      <c r="P108" s="3"/>
      <c r="Q108" s="3"/>
      <c r="R108" s="3"/>
      <c r="S108" s="3"/>
      <c r="T108" s="3"/>
      <c r="U108" s="3"/>
      <c r="V108" s="3"/>
    </row>
    <row r="109" spans="1:22" s="7" customFormat="1" ht="12.75" x14ac:dyDescent="0.2">
      <c r="A109" s="29"/>
      <c r="B109" s="59">
        <v>58</v>
      </c>
      <c r="C109" s="94"/>
      <c r="D109" s="95"/>
      <c r="E109" s="62"/>
      <c r="F109" s="69"/>
      <c r="G109" s="29"/>
      <c r="H109" s="63">
        <f t="shared" si="6"/>
        <v>0</v>
      </c>
      <c r="I109" s="29"/>
      <c r="J109" s="3"/>
      <c r="K109" s="3"/>
      <c r="L109" s="3"/>
      <c r="M109" s="3"/>
      <c r="N109" s="3"/>
      <c r="O109" s="3"/>
      <c r="P109" s="3"/>
      <c r="Q109" s="3"/>
      <c r="R109" s="3"/>
      <c r="S109" s="3"/>
      <c r="T109" s="3"/>
      <c r="U109" s="3"/>
      <c r="V109" s="3"/>
    </row>
    <row r="110" spans="1:22" s="7" customFormat="1" ht="12.75" x14ac:dyDescent="0.2">
      <c r="A110" s="29"/>
      <c r="B110" s="59">
        <v>59</v>
      </c>
      <c r="C110" s="94"/>
      <c r="D110" s="95"/>
      <c r="E110" s="62"/>
      <c r="F110" s="69"/>
      <c r="G110" s="29"/>
      <c r="H110" s="63">
        <f t="shared" si="6"/>
        <v>0</v>
      </c>
      <c r="I110" s="29"/>
      <c r="J110" s="3"/>
      <c r="K110" s="3"/>
      <c r="L110" s="3"/>
      <c r="M110" s="3"/>
      <c r="N110" s="3"/>
      <c r="O110" s="3"/>
      <c r="P110" s="3"/>
      <c r="Q110" s="3"/>
      <c r="R110" s="3"/>
      <c r="S110" s="3"/>
      <c r="T110" s="3"/>
      <c r="U110" s="3"/>
      <c r="V110" s="3"/>
    </row>
    <row r="111" spans="1:22" s="7" customFormat="1" ht="12.75" x14ac:dyDescent="0.2">
      <c r="A111" s="29"/>
      <c r="B111" s="59">
        <v>60</v>
      </c>
      <c r="C111" s="94"/>
      <c r="D111" s="95"/>
      <c r="E111" s="62"/>
      <c r="F111" s="69"/>
      <c r="G111" s="29"/>
      <c r="H111" s="63">
        <f t="shared" si="6"/>
        <v>0</v>
      </c>
      <c r="I111" s="29"/>
      <c r="J111" s="3"/>
      <c r="K111" s="3"/>
      <c r="L111" s="3"/>
      <c r="M111" s="3"/>
      <c r="N111" s="3"/>
      <c r="O111" s="3"/>
      <c r="P111" s="3"/>
      <c r="Q111" s="3"/>
      <c r="R111" s="3"/>
      <c r="S111" s="3"/>
      <c r="T111" s="3"/>
      <c r="U111" s="3"/>
      <c r="V111" s="3"/>
    </row>
    <row r="112" spans="1:22" s="7" customFormat="1" ht="12.75" x14ac:dyDescent="0.2">
      <c r="A112" s="29"/>
      <c r="B112" s="59">
        <v>61</v>
      </c>
      <c r="C112" s="94"/>
      <c r="D112" s="95"/>
      <c r="E112" s="62"/>
      <c r="F112" s="69"/>
      <c r="G112" s="29"/>
      <c r="H112" s="63">
        <f t="shared" si="6"/>
        <v>0</v>
      </c>
      <c r="I112" s="29"/>
      <c r="J112" s="3"/>
      <c r="K112" s="3"/>
      <c r="L112" s="3"/>
      <c r="M112" s="3"/>
      <c r="N112" s="3"/>
      <c r="O112" s="3"/>
      <c r="P112" s="3"/>
      <c r="Q112" s="3"/>
      <c r="R112" s="3"/>
      <c r="S112" s="3"/>
      <c r="T112" s="3"/>
      <c r="U112" s="3"/>
      <c r="V112" s="3"/>
    </row>
    <row r="113" spans="1:22" s="7" customFormat="1" ht="12.75" x14ac:dyDescent="0.2">
      <c r="A113" s="29"/>
      <c r="B113" s="59">
        <v>62</v>
      </c>
      <c r="C113" s="94"/>
      <c r="D113" s="95"/>
      <c r="E113" s="62"/>
      <c r="F113" s="69"/>
      <c r="G113" s="29"/>
      <c r="H113" s="63">
        <f t="shared" si="6"/>
        <v>0</v>
      </c>
      <c r="I113" s="29"/>
      <c r="J113" s="3"/>
      <c r="K113" s="3"/>
      <c r="L113" s="3"/>
      <c r="M113" s="3"/>
      <c r="N113" s="3"/>
      <c r="O113" s="3"/>
      <c r="P113" s="3"/>
      <c r="Q113" s="3"/>
      <c r="R113" s="3"/>
      <c r="S113" s="3"/>
      <c r="T113" s="3"/>
      <c r="U113" s="3"/>
      <c r="V113" s="3"/>
    </row>
    <row r="114" spans="1:22" s="7" customFormat="1" ht="12.75" x14ac:dyDescent="0.2">
      <c r="A114" s="29"/>
      <c r="B114" s="59">
        <v>63</v>
      </c>
      <c r="C114" s="94"/>
      <c r="D114" s="95"/>
      <c r="E114" s="62"/>
      <c r="F114" s="69"/>
      <c r="G114" s="29"/>
      <c r="H114" s="63">
        <f t="shared" si="6"/>
        <v>0</v>
      </c>
      <c r="I114" s="29"/>
      <c r="J114" s="3"/>
      <c r="K114" s="3"/>
      <c r="L114" s="3"/>
      <c r="M114" s="3"/>
      <c r="N114" s="3"/>
      <c r="O114" s="3"/>
      <c r="P114" s="3"/>
      <c r="Q114" s="3"/>
      <c r="R114" s="3"/>
      <c r="S114" s="3"/>
      <c r="T114" s="3"/>
      <c r="U114" s="3"/>
      <c r="V114" s="3"/>
    </row>
    <row r="115" spans="1:22" s="7" customFormat="1" ht="12.75" x14ac:dyDescent="0.2">
      <c r="A115" s="29"/>
      <c r="B115" s="59">
        <v>64</v>
      </c>
      <c r="C115" s="94"/>
      <c r="D115" s="95"/>
      <c r="E115" s="62"/>
      <c r="F115" s="69"/>
      <c r="G115" s="29"/>
      <c r="H115" s="63">
        <f t="shared" si="6"/>
        <v>0</v>
      </c>
      <c r="I115" s="29"/>
      <c r="J115" s="3"/>
      <c r="K115" s="3"/>
      <c r="L115" s="3"/>
      <c r="M115" s="3"/>
      <c r="N115" s="3"/>
      <c r="O115" s="3"/>
      <c r="P115" s="3"/>
      <c r="Q115" s="3"/>
      <c r="R115" s="3"/>
      <c r="S115" s="3"/>
      <c r="T115" s="3"/>
      <c r="U115" s="3"/>
      <c r="V115" s="3"/>
    </row>
    <row r="116" spans="1:22" s="7" customFormat="1" ht="12.75" x14ac:dyDescent="0.2">
      <c r="A116" s="29"/>
      <c r="B116" s="59">
        <v>65</v>
      </c>
      <c r="C116" s="94"/>
      <c r="D116" s="95"/>
      <c r="E116" s="62"/>
      <c r="F116" s="69"/>
      <c r="G116" s="29"/>
      <c r="H116" s="63">
        <f t="shared" ref="H116:H147" si="7">IF(C116=0,0,IF(D116=0,0,IF(ISNUMBER(E116),IF(YEAR(E116)=$S$1,15,0),0)))</f>
        <v>0</v>
      </c>
      <c r="I116" s="29"/>
      <c r="J116" s="3"/>
      <c r="K116" s="3"/>
      <c r="L116" s="3"/>
      <c r="M116" s="3"/>
      <c r="N116" s="3"/>
      <c r="O116" s="3"/>
      <c r="P116" s="3"/>
      <c r="Q116" s="3"/>
      <c r="R116" s="3"/>
      <c r="S116" s="3"/>
      <c r="T116" s="3"/>
      <c r="U116" s="3"/>
      <c r="V116" s="3"/>
    </row>
    <row r="117" spans="1:22" s="7" customFormat="1" ht="12.75" x14ac:dyDescent="0.2">
      <c r="A117" s="29"/>
      <c r="B117" s="59">
        <v>66</v>
      </c>
      <c r="C117" s="94"/>
      <c r="D117" s="95"/>
      <c r="E117" s="62"/>
      <c r="F117" s="69"/>
      <c r="G117" s="29"/>
      <c r="H117" s="63">
        <f t="shared" si="7"/>
        <v>0</v>
      </c>
      <c r="I117" s="29"/>
      <c r="J117" s="3"/>
      <c r="K117" s="3"/>
      <c r="L117" s="3"/>
      <c r="M117" s="3"/>
      <c r="N117" s="3"/>
      <c r="O117" s="3"/>
      <c r="P117" s="3"/>
      <c r="Q117" s="3"/>
      <c r="R117" s="3"/>
      <c r="S117" s="3"/>
      <c r="T117" s="3"/>
      <c r="U117" s="3"/>
      <c r="V117" s="3"/>
    </row>
    <row r="118" spans="1:22" s="7" customFormat="1" ht="12.75" x14ac:dyDescent="0.2">
      <c r="A118" s="29"/>
      <c r="B118" s="59">
        <v>67</v>
      </c>
      <c r="C118" s="94"/>
      <c r="D118" s="95"/>
      <c r="E118" s="62"/>
      <c r="F118" s="69"/>
      <c r="G118" s="29"/>
      <c r="H118" s="63">
        <f t="shared" si="7"/>
        <v>0</v>
      </c>
      <c r="I118" s="29"/>
      <c r="J118" s="3"/>
      <c r="K118" s="3"/>
      <c r="L118" s="3"/>
      <c r="M118" s="3"/>
      <c r="N118" s="3"/>
      <c r="O118" s="3"/>
      <c r="P118" s="3"/>
      <c r="Q118" s="3"/>
      <c r="R118" s="3"/>
      <c r="S118" s="3"/>
      <c r="T118" s="3"/>
      <c r="U118" s="3"/>
      <c r="V118" s="3"/>
    </row>
    <row r="119" spans="1:22" s="7" customFormat="1" ht="12.75" x14ac:dyDescent="0.2">
      <c r="A119" s="29"/>
      <c r="B119" s="59">
        <v>68</v>
      </c>
      <c r="C119" s="94"/>
      <c r="D119" s="95"/>
      <c r="E119" s="62"/>
      <c r="F119" s="69"/>
      <c r="G119" s="29"/>
      <c r="H119" s="63">
        <f t="shared" si="7"/>
        <v>0</v>
      </c>
      <c r="I119" s="29"/>
      <c r="J119" s="3"/>
      <c r="K119" s="3"/>
      <c r="L119" s="3"/>
      <c r="M119" s="3"/>
      <c r="N119" s="3"/>
      <c r="O119" s="3"/>
      <c r="P119" s="3"/>
      <c r="Q119" s="3"/>
      <c r="R119" s="3"/>
      <c r="S119" s="3"/>
      <c r="T119" s="3"/>
      <c r="U119" s="3"/>
      <c r="V119" s="3"/>
    </row>
    <row r="120" spans="1:22" s="7" customFormat="1" ht="12.75" x14ac:dyDescent="0.2">
      <c r="A120" s="29"/>
      <c r="B120" s="59">
        <v>69</v>
      </c>
      <c r="C120" s="94"/>
      <c r="D120" s="95"/>
      <c r="E120" s="62"/>
      <c r="F120" s="69"/>
      <c r="G120" s="29"/>
      <c r="H120" s="63">
        <f t="shared" si="7"/>
        <v>0</v>
      </c>
      <c r="I120" s="29"/>
      <c r="J120" s="3"/>
      <c r="K120" s="3"/>
      <c r="L120" s="3"/>
      <c r="M120" s="3"/>
      <c r="N120" s="3"/>
      <c r="O120" s="3"/>
      <c r="P120" s="3"/>
      <c r="Q120" s="3"/>
      <c r="R120" s="3"/>
      <c r="S120" s="3"/>
      <c r="T120" s="3"/>
      <c r="U120" s="3"/>
      <c r="V120" s="3"/>
    </row>
    <row r="121" spans="1:22" s="7" customFormat="1" ht="12.75" x14ac:dyDescent="0.2">
      <c r="A121" s="29"/>
      <c r="B121" s="59">
        <v>70</v>
      </c>
      <c r="C121" s="94"/>
      <c r="D121" s="95"/>
      <c r="E121" s="62"/>
      <c r="F121" s="69"/>
      <c r="G121" s="29"/>
      <c r="H121" s="63">
        <f t="shared" si="7"/>
        <v>0</v>
      </c>
      <c r="I121" s="29"/>
      <c r="J121" s="3"/>
      <c r="K121" s="3"/>
      <c r="L121" s="3"/>
      <c r="M121" s="3"/>
      <c r="N121" s="3"/>
      <c r="O121" s="3"/>
      <c r="P121" s="3"/>
      <c r="Q121" s="3"/>
      <c r="R121" s="3"/>
      <c r="S121" s="3"/>
      <c r="T121" s="3"/>
      <c r="U121" s="3"/>
      <c r="V121" s="3"/>
    </row>
    <row r="122" spans="1:22" s="7" customFormat="1" ht="12.75" x14ac:dyDescent="0.2">
      <c r="A122" s="29"/>
      <c r="B122" s="59">
        <v>71</v>
      </c>
      <c r="C122" s="94"/>
      <c r="D122" s="95"/>
      <c r="E122" s="62"/>
      <c r="F122" s="69"/>
      <c r="G122" s="29"/>
      <c r="H122" s="63">
        <f t="shared" si="7"/>
        <v>0</v>
      </c>
      <c r="I122" s="29"/>
      <c r="J122" s="3"/>
      <c r="K122" s="3"/>
      <c r="L122" s="3"/>
      <c r="M122" s="3"/>
      <c r="N122" s="3"/>
      <c r="O122" s="3"/>
      <c r="P122" s="3"/>
      <c r="Q122" s="3"/>
      <c r="R122" s="3"/>
      <c r="S122" s="3"/>
      <c r="T122" s="3"/>
      <c r="U122" s="3"/>
      <c r="V122" s="3"/>
    </row>
    <row r="123" spans="1:22" s="7" customFormat="1" ht="12.75" x14ac:dyDescent="0.2">
      <c r="A123" s="29"/>
      <c r="B123" s="59">
        <v>72</v>
      </c>
      <c r="C123" s="94"/>
      <c r="D123" s="95"/>
      <c r="E123" s="62"/>
      <c r="F123" s="69"/>
      <c r="G123" s="29"/>
      <c r="H123" s="63">
        <f t="shared" si="7"/>
        <v>0</v>
      </c>
      <c r="I123" s="29"/>
      <c r="J123" s="3"/>
      <c r="K123" s="3"/>
      <c r="L123" s="3"/>
      <c r="M123" s="3"/>
      <c r="N123" s="3"/>
      <c r="O123" s="3"/>
      <c r="P123" s="3"/>
      <c r="Q123" s="3"/>
      <c r="R123" s="3"/>
      <c r="S123" s="3"/>
      <c r="T123" s="3"/>
      <c r="U123" s="3"/>
      <c r="V123" s="3"/>
    </row>
    <row r="124" spans="1:22" s="7" customFormat="1" ht="12.75" x14ac:dyDescent="0.2">
      <c r="A124" s="29"/>
      <c r="B124" s="59">
        <v>73</v>
      </c>
      <c r="C124" s="94"/>
      <c r="D124" s="95"/>
      <c r="E124" s="62"/>
      <c r="F124" s="69"/>
      <c r="G124" s="29"/>
      <c r="H124" s="63">
        <f t="shared" si="7"/>
        <v>0</v>
      </c>
      <c r="I124" s="29"/>
      <c r="J124" s="3"/>
      <c r="K124" s="3"/>
      <c r="L124" s="3"/>
      <c r="M124" s="3"/>
      <c r="N124" s="3"/>
      <c r="O124" s="3"/>
      <c r="P124" s="3"/>
      <c r="Q124" s="3"/>
      <c r="R124" s="3"/>
      <c r="S124" s="3"/>
      <c r="T124" s="3"/>
      <c r="U124" s="3"/>
      <c r="V124" s="3"/>
    </row>
    <row r="125" spans="1:22" s="7" customFormat="1" ht="12.75" x14ac:dyDescent="0.2">
      <c r="A125" s="29"/>
      <c r="B125" s="59">
        <v>74</v>
      </c>
      <c r="C125" s="94"/>
      <c r="D125" s="95"/>
      <c r="E125" s="62"/>
      <c r="F125" s="69"/>
      <c r="G125" s="29"/>
      <c r="H125" s="63">
        <f t="shared" si="7"/>
        <v>0</v>
      </c>
      <c r="I125" s="29"/>
      <c r="J125" s="3"/>
      <c r="K125" s="3"/>
      <c r="L125" s="3"/>
      <c r="M125" s="3"/>
      <c r="N125" s="3"/>
      <c r="O125" s="3"/>
      <c r="P125" s="3"/>
      <c r="Q125" s="3"/>
      <c r="R125" s="3"/>
      <c r="S125" s="3"/>
      <c r="T125" s="3"/>
      <c r="U125" s="3"/>
      <c r="V125" s="3"/>
    </row>
    <row r="126" spans="1:22" s="7" customFormat="1" ht="12.75" x14ac:dyDescent="0.2">
      <c r="A126" s="29"/>
      <c r="B126" s="59">
        <v>75</v>
      </c>
      <c r="C126" s="94"/>
      <c r="D126" s="95"/>
      <c r="E126" s="62"/>
      <c r="F126" s="69"/>
      <c r="G126" s="29"/>
      <c r="H126" s="63">
        <f t="shared" si="7"/>
        <v>0</v>
      </c>
      <c r="I126" s="29"/>
      <c r="J126" s="3"/>
      <c r="K126" s="3"/>
      <c r="L126" s="3"/>
      <c r="M126" s="3"/>
      <c r="N126" s="3"/>
      <c r="O126" s="3"/>
      <c r="P126" s="3"/>
      <c r="Q126" s="3"/>
      <c r="R126" s="3"/>
      <c r="S126" s="3"/>
      <c r="T126" s="3"/>
      <c r="U126" s="3"/>
      <c r="V126" s="3"/>
    </row>
    <row r="127" spans="1:22" s="7" customFormat="1" ht="12.75" x14ac:dyDescent="0.2">
      <c r="A127" s="29"/>
      <c r="B127" s="59">
        <v>76</v>
      </c>
      <c r="C127" s="94"/>
      <c r="D127" s="95"/>
      <c r="E127" s="62"/>
      <c r="F127" s="69"/>
      <c r="G127" s="29"/>
      <c r="H127" s="63">
        <f t="shared" si="7"/>
        <v>0</v>
      </c>
      <c r="I127" s="29"/>
      <c r="J127" s="3"/>
      <c r="K127" s="3"/>
      <c r="L127" s="3"/>
      <c r="M127" s="3"/>
      <c r="N127" s="3"/>
      <c r="O127" s="3"/>
      <c r="P127" s="3"/>
      <c r="Q127" s="3"/>
      <c r="R127" s="3"/>
      <c r="S127" s="3"/>
      <c r="T127" s="3"/>
      <c r="U127" s="3"/>
      <c r="V127" s="3"/>
    </row>
    <row r="128" spans="1:22" s="7" customFormat="1" ht="12.75" x14ac:dyDescent="0.2">
      <c r="A128" s="29"/>
      <c r="B128" s="59">
        <v>77</v>
      </c>
      <c r="C128" s="94"/>
      <c r="D128" s="95"/>
      <c r="E128" s="62"/>
      <c r="F128" s="69"/>
      <c r="G128" s="29"/>
      <c r="H128" s="63">
        <f t="shared" si="7"/>
        <v>0</v>
      </c>
      <c r="I128" s="29"/>
      <c r="J128" s="3"/>
      <c r="K128" s="3"/>
      <c r="L128" s="3"/>
      <c r="M128" s="3"/>
      <c r="N128" s="3"/>
      <c r="O128" s="3"/>
      <c r="P128" s="3"/>
      <c r="Q128" s="3"/>
      <c r="R128" s="3"/>
      <c r="S128" s="3"/>
      <c r="T128" s="3"/>
      <c r="U128" s="3"/>
      <c r="V128" s="3"/>
    </row>
    <row r="129" spans="1:22" s="7" customFormat="1" ht="12.75" x14ac:dyDescent="0.2">
      <c r="A129" s="29"/>
      <c r="B129" s="59">
        <v>78</v>
      </c>
      <c r="C129" s="94"/>
      <c r="D129" s="95"/>
      <c r="E129" s="62"/>
      <c r="F129" s="69"/>
      <c r="G129" s="29"/>
      <c r="H129" s="63">
        <f t="shared" si="7"/>
        <v>0</v>
      </c>
      <c r="I129" s="29"/>
      <c r="J129" s="3"/>
      <c r="K129" s="3"/>
      <c r="L129" s="3"/>
      <c r="M129" s="3"/>
      <c r="N129" s="3"/>
      <c r="O129" s="3"/>
      <c r="P129" s="3"/>
      <c r="Q129" s="3"/>
      <c r="R129" s="3"/>
      <c r="S129" s="3"/>
      <c r="T129" s="3"/>
      <c r="U129" s="3"/>
      <c r="V129" s="3"/>
    </row>
    <row r="130" spans="1:22" s="7" customFormat="1" ht="12.75" x14ac:dyDescent="0.2">
      <c r="A130" s="29"/>
      <c r="B130" s="59">
        <v>79</v>
      </c>
      <c r="C130" s="94"/>
      <c r="D130" s="95"/>
      <c r="E130" s="62"/>
      <c r="F130" s="69"/>
      <c r="G130" s="29"/>
      <c r="H130" s="63">
        <f t="shared" si="7"/>
        <v>0</v>
      </c>
      <c r="I130" s="29"/>
      <c r="J130" s="3"/>
      <c r="K130" s="3"/>
      <c r="L130" s="3"/>
      <c r="M130" s="3"/>
      <c r="N130" s="3"/>
      <c r="O130" s="3"/>
      <c r="P130" s="3"/>
      <c r="Q130" s="3"/>
      <c r="R130" s="3"/>
      <c r="S130" s="3"/>
      <c r="T130" s="3"/>
      <c r="U130" s="3"/>
      <c r="V130" s="3"/>
    </row>
    <row r="131" spans="1:22" s="7" customFormat="1" ht="12.75" x14ac:dyDescent="0.2">
      <c r="A131" s="29"/>
      <c r="B131" s="59">
        <v>80</v>
      </c>
      <c r="C131" s="94"/>
      <c r="D131" s="95"/>
      <c r="E131" s="62"/>
      <c r="F131" s="69"/>
      <c r="G131" s="29"/>
      <c r="H131" s="63">
        <f t="shared" si="7"/>
        <v>0</v>
      </c>
      <c r="I131" s="29"/>
      <c r="J131" s="3"/>
      <c r="K131" s="3"/>
      <c r="L131" s="3"/>
      <c r="M131" s="3"/>
      <c r="N131" s="3"/>
      <c r="O131" s="3"/>
      <c r="P131" s="3"/>
      <c r="Q131" s="3"/>
      <c r="R131" s="3"/>
      <c r="S131" s="3"/>
      <c r="T131" s="3"/>
      <c r="U131" s="3"/>
      <c r="V131" s="3"/>
    </row>
    <row r="132" spans="1:22" s="7" customFormat="1" ht="12.75" x14ac:dyDescent="0.2">
      <c r="A132" s="29"/>
      <c r="B132" s="59">
        <v>81</v>
      </c>
      <c r="C132" s="94"/>
      <c r="D132" s="95"/>
      <c r="E132" s="62"/>
      <c r="F132" s="69"/>
      <c r="G132" s="29"/>
      <c r="H132" s="63">
        <f t="shared" si="7"/>
        <v>0</v>
      </c>
      <c r="I132" s="29"/>
      <c r="J132" s="3"/>
      <c r="K132" s="3"/>
      <c r="L132" s="3"/>
      <c r="M132" s="3"/>
      <c r="N132" s="3"/>
      <c r="O132" s="3"/>
      <c r="P132" s="3"/>
      <c r="Q132" s="3"/>
      <c r="R132" s="3"/>
      <c r="S132" s="3"/>
      <c r="T132" s="3"/>
      <c r="U132" s="3"/>
      <c r="V132" s="3"/>
    </row>
    <row r="133" spans="1:22" s="7" customFormat="1" ht="12.75" x14ac:dyDescent="0.2">
      <c r="A133" s="29"/>
      <c r="B133" s="59">
        <v>82</v>
      </c>
      <c r="C133" s="94"/>
      <c r="D133" s="95"/>
      <c r="E133" s="62"/>
      <c r="F133" s="69"/>
      <c r="G133" s="29"/>
      <c r="H133" s="63">
        <f t="shared" si="7"/>
        <v>0</v>
      </c>
      <c r="I133" s="29"/>
      <c r="J133" s="3"/>
      <c r="K133" s="3"/>
      <c r="L133" s="3"/>
      <c r="M133" s="3"/>
      <c r="N133" s="3"/>
      <c r="O133" s="3"/>
      <c r="P133" s="3"/>
      <c r="Q133" s="3"/>
      <c r="R133" s="3"/>
      <c r="S133" s="3"/>
      <c r="T133" s="3"/>
      <c r="U133" s="3"/>
      <c r="V133" s="3"/>
    </row>
    <row r="134" spans="1:22" s="7" customFormat="1" ht="12.75" x14ac:dyDescent="0.2">
      <c r="A134" s="29"/>
      <c r="B134" s="59">
        <v>83</v>
      </c>
      <c r="C134" s="94"/>
      <c r="D134" s="95"/>
      <c r="E134" s="62"/>
      <c r="F134" s="69"/>
      <c r="G134" s="29"/>
      <c r="H134" s="63">
        <f t="shared" si="7"/>
        <v>0</v>
      </c>
      <c r="I134" s="29"/>
      <c r="J134" s="3"/>
      <c r="K134" s="3"/>
      <c r="L134" s="3"/>
      <c r="M134" s="3"/>
      <c r="N134" s="3"/>
      <c r="O134" s="3"/>
      <c r="P134" s="3"/>
      <c r="Q134" s="3"/>
      <c r="R134" s="3"/>
      <c r="S134" s="3"/>
      <c r="T134" s="3"/>
      <c r="U134" s="3"/>
      <c r="V134" s="3"/>
    </row>
    <row r="135" spans="1:22" s="7" customFormat="1" ht="12.75" x14ac:dyDescent="0.2">
      <c r="A135" s="29"/>
      <c r="B135" s="59">
        <v>84</v>
      </c>
      <c r="C135" s="94"/>
      <c r="D135" s="95"/>
      <c r="E135" s="62"/>
      <c r="F135" s="69"/>
      <c r="G135" s="29"/>
      <c r="H135" s="63">
        <f t="shared" si="7"/>
        <v>0</v>
      </c>
      <c r="I135" s="29"/>
      <c r="J135" s="3"/>
      <c r="K135" s="3"/>
      <c r="L135" s="3"/>
      <c r="M135" s="3"/>
      <c r="N135" s="3"/>
      <c r="O135" s="3"/>
      <c r="P135" s="3"/>
      <c r="Q135" s="3"/>
      <c r="R135" s="3"/>
      <c r="S135" s="3"/>
      <c r="T135" s="3"/>
      <c r="U135" s="3"/>
      <c r="V135" s="3"/>
    </row>
    <row r="136" spans="1:22" s="7" customFormat="1" ht="12.75" x14ac:dyDescent="0.2">
      <c r="A136" s="29"/>
      <c r="B136" s="59">
        <v>85</v>
      </c>
      <c r="C136" s="94"/>
      <c r="D136" s="95"/>
      <c r="E136" s="62"/>
      <c r="F136" s="69"/>
      <c r="G136" s="29"/>
      <c r="H136" s="63">
        <f t="shared" si="7"/>
        <v>0</v>
      </c>
      <c r="I136" s="29"/>
      <c r="J136" s="3"/>
      <c r="K136" s="3"/>
      <c r="L136" s="3"/>
      <c r="M136" s="3"/>
      <c r="N136" s="3"/>
      <c r="O136" s="3"/>
      <c r="P136" s="3"/>
      <c r="Q136" s="3"/>
      <c r="R136" s="3"/>
      <c r="S136" s="3"/>
      <c r="T136" s="3"/>
      <c r="U136" s="3"/>
      <c r="V136" s="3"/>
    </row>
    <row r="137" spans="1:22" s="7" customFormat="1" ht="12.75" x14ac:dyDescent="0.2">
      <c r="A137" s="29"/>
      <c r="B137" s="59">
        <v>86</v>
      </c>
      <c r="C137" s="94"/>
      <c r="D137" s="95"/>
      <c r="E137" s="62"/>
      <c r="F137" s="69"/>
      <c r="G137" s="29"/>
      <c r="H137" s="63">
        <f t="shared" si="7"/>
        <v>0</v>
      </c>
      <c r="I137" s="29"/>
      <c r="J137" s="3"/>
      <c r="K137" s="3"/>
      <c r="L137" s="3"/>
      <c r="M137" s="3"/>
      <c r="N137" s="3"/>
      <c r="O137" s="3"/>
      <c r="P137" s="3"/>
      <c r="Q137" s="3"/>
      <c r="R137" s="3"/>
      <c r="S137" s="3"/>
      <c r="T137" s="3"/>
      <c r="U137" s="3"/>
      <c r="V137" s="3"/>
    </row>
    <row r="138" spans="1:22" s="7" customFormat="1" ht="12.75" x14ac:dyDescent="0.2">
      <c r="A138" s="29"/>
      <c r="B138" s="59">
        <v>87</v>
      </c>
      <c r="C138" s="94"/>
      <c r="D138" s="95"/>
      <c r="E138" s="62"/>
      <c r="F138" s="69"/>
      <c r="G138" s="29"/>
      <c r="H138" s="63">
        <f t="shared" si="7"/>
        <v>0</v>
      </c>
      <c r="I138" s="29"/>
      <c r="J138" s="3"/>
      <c r="K138" s="3"/>
      <c r="L138" s="3"/>
      <c r="M138" s="3"/>
      <c r="N138" s="3"/>
      <c r="O138" s="3"/>
      <c r="P138" s="3"/>
      <c r="Q138" s="3"/>
      <c r="R138" s="3"/>
      <c r="S138" s="3"/>
      <c r="T138" s="3"/>
      <c r="U138" s="3"/>
      <c r="V138" s="3"/>
    </row>
    <row r="139" spans="1:22" s="7" customFormat="1" ht="12.75" x14ac:dyDescent="0.2">
      <c r="A139" s="29"/>
      <c r="B139" s="59">
        <v>88</v>
      </c>
      <c r="C139" s="94"/>
      <c r="D139" s="95"/>
      <c r="E139" s="62"/>
      <c r="F139" s="69"/>
      <c r="G139" s="29"/>
      <c r="H139" s="63">
        <f t="shared" si="7"/>
        <v>0</v>
      </c>
      <c r="I139" s="29"/>
      <c r="J139" s="3"/>
      <c r="K139" s="3"/>
      <c r="L139" s="3"/>
      <c r="M139" s="3"/>
      <c r="N139" s="3"/>
      <c r="O139" s="3"/>
      <c r="P139" s="3"/>
      <c r="Q139" s="3"/>
      <c r="R139" s="3"/>
      <c r="S139" s="3"/>
      <c r="T139" s="3"/>
      <c r="U139" s="3"/>
      <c r="V139" s="3"/>
    </row>
    <row r="140" spans="1:22" s="7" customFormat="1" ht="12.75" x14ac:dyDescent="0.2">
      <c r="A140" s="29"/>
      <c r="B140" s="59">
        <v>89</v>
      </c>
      <c r="C140" s="94"/>
      <c r="D140" s="95"/>
      <c r="E140" s="62"/>
      <c r="F140" s="69"/>
      <c r="G140" s="29"/>
      <c r="H140" s="63">
        <f t="shared" si="7"/>
        <v>0</v>
      </c>
      <c r="I140" s="29"/>
      <c r="J140" s="3"/>
      <c r="K140" s="3"/>
      <c r="L140" s="3"/>
      <c r="M140" s="3"/>
      <c r="N140" s="3"/>
      <c r="O140" s="3"/>
      <c r="P140" s="3"/>
      <c r="Q140" s="3"/>
      <c r="R140" s="3"/>
      <c r="S140" s="3"/>
      <c r="T140" s="3"/>
      <c r="U140" s="3"/>
      <c r="V140" s="3"/>
    </row>
    <row r="141" spans="1:22" s="7" customFormat="1" ht="12.75" x14ac:dyDescent="0.2">
      <c r="A141" s="29"/>
      <c r="B141" s="59">
        <v>90</v>
      </c>
      <c r="C141" s="94"/>
      <c r="D141" s="95"/>
      <c r="E141" s="62"/>
      <c r="F141" s="69"/>
      <c r="G141" s="29"/>
      <c r="H141" s="63">
        <f t="shared" si="7"/>
        <v>0</v>
      </c>
      <c r="I141" s="29"/>
      <c r="J141" s="3"/>
      <c r="K141" s="3"/>
      <c r="L141" s="3"/>
      <c r="M141" s="3"/>
      <c r="N141" s="3"/>
      <c r="O141" s="3"/>
      <c r="P141" s="3"/>
      <c r="Q141" s="3"/>
      <c r="R141" s="3"/>
      <c r="S141" s="3"/>
      <c r="T141" s="3"/>
      <c r="U141" s="3"/>
      <c r="V141" s="3"/>
    </row>
    <row r="142" spans="1:22" s="7" customFormat="1" ht="12.75" x14ac:dyDescent="0.2">
      <c r="A142" s="29"/>
      <c r="B142" s="59">
        <v>91</v>
      </c>
      <c r="C142" s="94"/>
      <c r="D142" s="95"/>
      <c r="E142" s="62"/>
      <c r="F142" s="69"/>
      <c r="G142" s="29"/>
      <c r="H142" s="63">
        <f t="shared" si="7"/>
        <v>0</v>
      </c>
      <c r="I142" s="29"/>
      <c r="J142" s="3"/>
      <c r="K142" s="3"/>
      <c r="L142" s="3"/>
      <c r="M142" s="3"/>
      <c r="N142" s="3"/>
      <c r="O142" s="3"/>
      <c r="P142" s="3"/>
      <c r="Q142" s="3"/>
      <c r="R142" s="3"/>
      <c r="S142" s="3"/>
      <c r="T142" s="3"/>
      <c r="U142" s="3"/>
      <c r="V142" s="3"/>
    </row>
    <row r="143" spans="1:22" s="7" customFormat="1" ht="12.75" x14ac:dyDescent="0.2">
      <c r="A143" s="29"/>
      <c r="B143" s="59">
        <v>92</v>
      </c>
      <c r="C143" s="94"/>
      <c r="D143" s="95"/>
      <c r="E143" s="62"/>
      <c r="F143" s="69"/>
      <c r="G143" s="29"/>
      <c r="H143" s="63">
        <f t="shared" si="7"/>
        <v>0</v>
      </c>
      <c r="I143" s="29"/>
      <c r="J143" s="3"/>
      <c r="K143" s="3"/>
      <c r="L143" s="3"/>
      <c r="M143" s="3"/>
      <c r="N143" s="3"/>
      <c r="O143" s="3"/>
      <c r="P143" s="3"/>
      <c r="Q143" s="3"/>
      <c r="R143" s="3"/>
      <c r="S143" s="3"/>
      <c r="T143" s="3"/>
      <c r="U143" s="3"/>
      <c r="V143" s="3"/>
    </row>
    <row r="144" spans="1:22" s="7" customFormat="1" ht="12.75" x14ac:dyDescent="0.2">
      <c r="A144" s="29"/>
      <c r="B144" s="59">
        <v>93</v>
      </c>
      <c r="C144" s="94"/>
      <c r="D144" s="95"/>
      <c r="E144" s="62"/>
      <c r="F144" s="69"/>
      <c r="G144" s="29"/>
      <c r="H144" s="63">
        <f t="shared" si="7"/>
        <v>0</v>
      </c>
      <c r="I144" s="29"/>
      <c r="J144" s="3"/>
      <c r="K144" s="3"/>
      <c r="L144" s="3"/>
      <c r="M144" s="3"/>
      <c r="N144" s="3"/>
      <c r="O144" s="3"/>
      <c r="P144" s="3"/>
      <c r="Q144" s="3"/>
      <c r="R144" s="3"/>
      <c r="S144" s="3"/>
      <c r="T144" s="3"/>
      <c r="U144" s="3"/>
      <c r="V144" s="3"/>
    </row>
    <row r="145" spans="1:22" s="7" customFormat="1" ht="12.75" x14ac:dyDescent="0.2">
      <c r="A145" s="29"/>
      <c r="B145" s="59">
        <v>94</v>
      </c>
      <c r="C145" s="94"/>
      <c r="D145" s="95"/>
      <c r="E145" s="62"/>
      <c r="F145" s="69"/>
      <c r="G145" s="29"/>
      <c r="H145" s="63">
        <f t="shared" si="7"/>
        <v>0</v>
      </c>
      <c r="I145" s="29"/>
      <c r="J145" s="3"/>
      <c r="K145" s="3"/>
      <c r="L145" s="3"/>
      <c r="M145" s="3"/>
      <c r="N145" s="3"/>
      <c r="O145" s="3"/>
      <c r="P145" s="3"/>
      <c r="Q145" s="3"/>
      <c r="R145" s="3"/>
      <c r="S145" s="3"/>
      <c r="T145" s="3"/>
      <c r="U145" s="3"/>
      <c r="V145" s="3"/>
    </row>
    <row r="146" spans="1:22" s="7" customFormat="1" ht="12.75" x14ac:dyDescent="0.2">
      <c r="A146" s="29"/>
      <c r="B146" s="59">
        <v>95</v>
      </c>
      <c r="C146" s="94"/>
      <c r="D146" s="95"/>
      <c r="E146" s="62"/>
      <c r="F146" s="69"/>
      <c r="G146" s="29"/>
      <c r="H146" s="63">
        <f t="shared" si="7"/>
        <v>0</v>
      </c>
      <c r="I146" s="29"/>
      <c r="J146" s="3"/>
      <c r="K146" s="3"/>
      <c r="L146" s="3"/>
      <c r="M146" s="3"/>
      <c r="N146" s="3"/>
      <c r="O146" s="3"/>
      <c r="P146" s="3"/>
      <c r="Q146" s="3"/>
      <c r="R146" s="3"/>
      <c r="S146" s="3"/>
      <c r="T146" s="3"/>
      <c r="U146" s="3"/>
      <c r="V146" s="3"/>
    </row>
    <row r="147" spans="1:22" s="7" customFormat="1" ht="12.75" x14ac:dyDescent="0.2">
      <c r="A147" s="29"/>
      <c r="B147" s="59">
        <v>96</v>
      </c>
      <c r="C147" s="94"/>
      <c r="D147" s="95"/>
      <c r="E147" s="62"/>
      <c r="F147" s="69"/>
      <c r="G147" s="29"/>
      <c r="H147" s="63">
        <f t="shared" si="7"/>
        <v>0</v>
      </c>
      <c r="I147" s="29"/>
      <c r="J147" s="3"/>
      <c r="K147" s="3"/>
      <c r="L147" s="3"/>
      <c r="M147" s="3"/>
      <c r="N147" s="3"/>
      <c r="O147" s="3"/>
      <c r="P147" s="3"/>
      <c r="Q147" s="3"/>
      <c r="R147" s="3"/>
      <c r="S147" s="3"/>
      <c r="T147" s="3"/>
      <c r="U147" s="3"/>
      <c r="V147" s="3"/>
    </row>
    <row r="148" spans="1:22" s="7" customFormat="1" ht="12.75" x14ac:dyDescent="0.2">
      <c r="A148" s="29"/>
      <c r="B148" s="59">
        <v>97</v>
      </c>
      <c r="C148" s="94"/>
      <c r="D148" s="95"/>
      <c r="E148" s="62"/>
      <c r="F148" s="69"/>
      <c r="G148" s="29"/>
      <c r="H148" s="63">
        <f t="shared" ref="H148:H179" si="8">IF(C148=0,0,IF(D148=0,0,IF(ISNUMBER(E148),IF(YEAR(E148)=$S$1,15,0),0)))</f>
        <v>0</v>
      </c>
      <c r="I148" s="29"/>
      <c r="J148" s="3"/>
      <c r="K148" s="3"/>
      <c r="L148" s="3"/>
      <c r="M148" s="3"/>
      <c r="N148" s="3"/>
      <c r="O148" s="3"/>
      <c r="P148" s="3"/>
      <c r="Q148" s="3"/>
      <c r="R148" s="3"/>
      <c r="S148" s="3"/>
      <c r="T148" s="3"/>
      <c r="U148" s="3"/>
      <c r="V148" s="3"/>
    </row>
    <row r="149" spans="1:22" s="7" customFormat="1" ht="12.75" x14ac:dyDescent="0.2">
      <c r="A149" s="29"/>
      <c r="B149" s="59">
        <v>98</v>
      </c>
      <c r="C149" s="94"/>
      <c r="D149" s="95"/>
      <c r="E149" s="62"/>
      <c r="F149" s="69"/>
      <c r="G149" s="29"/>
      <c r="H149" s="63">
        <f t="shared" si="8"/>
        <v>0</v>
      </c>
      <c r="I149" s="29"/>
      <c r="J149" s="3"/>
      <c r="K149" s="3"/>
      <c r="L149" s="3"/>
      <c r="M149" s="3"/>
      <c r="N149" s="3"/>
      <c r="O149" s="3"/>
      <c r="P149" s="3"/>
      <c r="Q149" s="3"/>
      <c r="R149" s="3"/>
      <c r="S149" s="3"/>
      <c r="T149" s="3"/>
      <c r="U149" s="3"/>
      <c r="V149" s="3"/>
    </row>
    <row r="150" spans="1:22" s="7" customFormat="1" ht="12.75" x14ac:dyDescent="0.2">
      <c r="A150" s="29"/>
      <c r="B150" s="59">
        <v>99</v>
      </c>
      <c r="C150" s="94"/>
      <c r="D150" s="95"/>
      <c r="E150" s="62"/>
      <c r="F150" s="69"/>
      <c r="G150" s="29"/>
      <c r="H150" s="63">
        <f t="shared" si="8"/>
        <v>0</v>
      </c>
      <c r="I150" s="29"/>
      <c r="J150" s="3"/>
      <c r="K150" s="3"/>
      <c r="L150" s="3"/>
      <c r="M150" s="3"/>
      <c r="N150" s="3"/>
      <c r="O150" s="3"/>
      <c r="P150" s="3"/>
      <c r="Q150" s="3"/>
      <c r="R150" s="3"/>
      <c r="S150" s="3"/>
      <c r="T150" s="3"/>
      <c r="U150" s="3"/>
      <c r="V150" s="3"/>
    </row>
    <row r="151" spans="1:22" s="7" customFormat="1" ht="12.75" x14ac:dyDescent="0.2">
      <c r="A151" s="29"/>
      <c r="B151" s="59">
        <v>100</v>
      </c>
      <c r="C151" s="94"/>
      <c r="D151" s="95"/>
      <c r="E151" s="62"/>
      <c r="F151" s="69"/>
      <c r="G151" s="29"/>
      <c r="H151" s="63">
        <f t="shared" si="8"/>
        <v>0</v>
      </c>
      <c r="I151" s="29"/>
      <c r="J151" s="3"/>
      <c r="K151" s="3"/>
      <c r="L151" s="3"/>
      <c r="M151" s="3"/>
      <c r="N151" s="3"/>
      <c r="O151" s="3"/>
      <c r="P151" s="3"/>
      <c r="Q151" s="3"/>
      <c r="R151" s="3"/>
      <c r="S151" s="3"/>
      <c r="T151" s="3"/>
      <c r="U151" s="3"/>
      <c r="V151" s="3"/>
    </row>
    <row r="152" spans="1:22" s="7" customFormat="1" ht="12.75" x14ac:dyDescent="0.2">
      <c r="A152" s="29"/>
      <c r="B152" s="59">
        <v>101</v>
      </c>
      <c r="C152" s="94"/>
      <c r="D152" s="95"/>
      <c r="E152" s="62"/>
      <c r="F152" s="69"/>
      <c r="G152" s="29"/>
      <c r="H152" s="63">
        <f t="shared" si="8"/>
        <v>0</v>
      </c>
      <c r="I152" s="29"/>
      <c r="J152" s="3"/>
      <c r="K152" s="3"/>
      <c r="L152" s="3"/>
      <c r="M152" s="3"/>
      <c r="N152" s="3"/>
      <c r="O152" s="3"/>
      <c r="P152" s="3"/>
      <c r="Q152" s="3"/>
      <c r="R152" s="3"/>
      <c r="S152" s="3"/>
      <c r="T152" s="3"/>
      <c r="U152" s="3"/>
      <c r="V152" s="3"/>
    </row>
    <row r="153" spans="1:22" s="7" customFormat="1" ht="12.75" x14ac:dyDescent="0.2">
      <c r="A153" s="29"/>
      <c r="B153" s="59">
        <v>102</v>
      </c>
      <c r="C153" s="94"/>
      <c r="D153" s="95"/>
      <c r="E153" s="62"/>
      <c r="F153" s="69"/>
      <c r="G153" s="29"/>
      <c r="H153" s="63">
        <f t="shared" si="8"/>
        <v>0</v>
      </c>
      <c r="I153" s="29"/>
      <c r="J153" s="3"/>
      <c r="K153" s="3"/>
      <c r="L153" s="3"/>
      <c r="M153" s="3"/>
      <c r="N153" s="3"/>
      <c r="O153" s="3"/>
      <c r="P153" s="3"/>
      <c r="Q153" s="3"/>
      <c r="R153" s="3"/>
      <c r="S153" s="3"/>
      <c r="T153" s="3"/>
      <c r="U153" s="3"/>
      <c r="V153" s="3"/>
    </row>
    <row r="154" spans="1:22" s="7" customFormat="1" ht="12.75" x14ac:dyDescent="0.2">
      <c r="A154" s="29"/>
      <c r="B154" s="59">
        <v>103</v>
      </c>
      <c r="C154" s="94"/>
      <c r="D154" s="95"/>
      <c r="E154" s="62"/>
      <c r="F154" s="69"/>
      <c r="G154" s="29"/>
      <c r="H154" s="63">
        <f t="shared" si="8"/>
        <v>0</v>
      </c>
      <c r="I154" s="29"/>
      <c r="J154" s="3"/>
      <c r="K154" s="3"/>
      <c r="L154" s="3"/>
      <c r="M154" s="3"/>
      <c r="N154" s="3"/>
      <c r="O154" s="3"/>
      <c r="P154" s="3"/>
      <c r="Q154" s="3"/>
      <c r="R154" s="3"/>
      <c r="S154" s="3"/>
      <c r="T154" s="3"/>
      <c r="U154" s="3"/>
      <c r="V154" s="3"/>
    </row>
    <row r="155" spans="1:22" s="7" customFormat="1" ht="12.75" x14ac:dyDescent="0.2">
      <c r="A155" s="29"/>
      <c r="B155" s="59">
        <v>104</v>
      </c>
      <c r="C155" s="94"/>
      <c r="D155" s="95"/>
      <c r="E155" s="62"/>
      <c r="F155" s="69"/>
      <c r="G155" s="29"/>
      <c r="H155" s="63">
        <f t="shared" si="8"/>
        <v>0</v>
      </c>
      <c r="I155" s="29"/>
      <c r="J155" s="3"/>
      <c r="K155" s="3"/>
      <c r="L155" s="3"/>
      <c r="M155" s="3"/>
      <c r="N155" s="3"/>
      <c r="O155" s="3"/>
      <c r="P155" s="3"/>
      <c r="Q155" s="3"/>
      <c r="R155" s="3"/>
      <c r="S155" s="3"/>
      <c r="T155" s="3"/>
      <c r="U155" s="3"/>
      <c r="V155" s="3"/>
    </row>
    <row r="156" spans="1:22" s="7" customFormat="1" ht="12.75" x14ac:dyDescent="0.2">
      <c r="A156" s="29"/>
      <c r="B156" s="59">
        <v>105</v>
      </c>
      <c r="C156" s="94"/>
      <c r="D156" s="95"/>
      <c r="E156" s="62"/>
      <c r="F156" s="69"/>
      <c r="G156" s="29"/>
      <c r="H156" s="63">
        <f t="shared" si="8"/>
        <v>0</v>
      </c>
      <c r="I156" s="29"/>
      <c r="J156" s="3"/>
      <c r="K156" s="3"/>
      <c r="L156" s="3"/>
      <c r="M156" s="3"/>
      <c r="N156" s="3"/>
      <c r="O156" s="3"/>
      <c r="P156" s="3"/>
      <c r="Q156" s="3"/>
      <c r="R156" s="3"/>
      <c r="S156" s="3"/>
      <c r="T156" s="3"/>
      <c r="U156" s="3"/>
      <c r="V156" s="3"/>
    </row>
    <row r="157" spans="1:22" s="7" customFormat="1" ht="12.75" x14ac:dyDescent="0.2">
      <c r="A157" s="29"/>
      <c r="B157" s="59">
        <v>106</v>
      </c>
      <c r="C157" s="94"/>
      <c r="D157" s="95"/>
      <c r="E157" s="62"/>
      <c r="F157" s="69"/>
      <c r="G157" s="29"/>
      <c r="H157" s="63">
        <f t="shared" si="8"/>
        <v>0</v>
      </c>
      <c r="I157" s="29"/>
      <c r="J157" s="3"/>
      <c r="K157" s="3"/>
      <c r="L157" s="3"/>
      <c r="M157" s="3"/>
      <c r="N157" s="3"/>
      <c r="O157" s="3"/>
      <c r="P157" s="3"/>
      <c r="Q157" s="3"/>
      <c r="R157" s="3"/>
      <c r="S157" s="3"/>
      <c r="T157" s="3"/>
      <c r="U157" s="3"/>
      <c r="V157" s="3"/>
    </row>
    <row r="158" spans="1:22" s="7" customFormat="1" ht="12.75" x14ac:dyDescent="0.2">
      <c r="A158" s="29"/>
      <c r="B158" s="59">
        <v>107</v>
      </c>
      <c r="C158" s="94"/>
      <c r="D158" s="95"/>
      <c r="E158" s="62"/>
      <c r="F158" s="69"/>
      <c r="G158" s="29"/>
      <c r="H158" s="63">
        <f t="shared" si="8"/>
        <v>0</v>
      </c>
      <c r="I158" s="29"/>
      <c r="J158" s="3"/>
      <c r="K158" s="3"/>
      <c r="L158" s="3"/>
      <c r="M158" s="3"/>
      <c r="N158" s="3"/>
      <c r="O158" s="3"/>
      <c r="P158" s="3"/>
      <c r="Q158" s="3"/>
      <c r="R158" s="3"/>
      <c r="S158" s="3"/>
      <c r="T158" s="3"/>
      <c r="U158" s="3"/>
      <c r="V158" s="3"/>
    </row>
    <row r="159" spans="1:22" s="7" customFormat="1" ht="12.75" x14ac:dyDescent="0.2">
      <c r="A159" s="29"/>
      <c r="B159" s="59">
        <v>108</v>
      </c>
      <c r="C159" s="94"/>
      <c r="D159" s="95"/>
      <c r="E159" s="62"/>
      <c r="F159" s="69"/>
      <c r="G159" s="29"/>
      <c r="H159" s="63">
        <f t="shared" si="8"/>
        <v>0</v>
      </c>
      <c r="I159" s="29"/>
      <c r="J159" s="3"/>
      <c r="K159" s="3"/>
      <c r="L159" s="3"/>
      <c r="M159" s="3"/>
      <c r="N159" s="3"/>
      <c r="O159" s="3"/>
      <c r="P159" s="3"/>
      <c r="Q159" s="3"/>
      <c r="R159" s="3"/>
      <c r="S159" s="3"/>
      <c r="T159" s="3"/>
      <c r="U159" s="3"/>
      <c r="V159" s="3"/>
    </row>
    <row r="160" spans="1:22" s="7" customFormat="1" ht="12.75" x14ac:dyDescent="0.2">
      <c r="A160" s="29"/>
      <c r="B160" s="59">
        <v>109</v>
      </c>
      <c r="C160" s="94"/>
      <c r="D160" s="95"/>
      <c r="E160" s="62"/>
      <c r="F160" s="69"/>
      <c r="G160" s="29"/>
      <c r="H160" s="63">
        <f t="shared" si="8"/>
        <v>0</v>
      </c>
      <c r="I160" s="29"/>
      <c r="J160" s="3"/>
      <c r="K160" s="3"/>
      <c r="L160" s="3"/>
      <c r="M160" s="3"/>
      <c r="N160" s="3"/>
      <c r="O160" s="3"/>
      <c r="P160" s="3"/>
      <c r="Q160" s="3"/>
      <c r="R160" s="3"/>
      <c r="S160" s="3"/>
      <c r="T160" s="3"/>
      <c r="U160" s="3"/>
      <c r="V160" s="3"/>
    </row>
    <row r="161" spans="1:22" s="7" customFormat="1" ht="12.75" x14ac:dyDescent="0.2">
      <c r="A161" s="29"/>
      <c r="B161" s="59">
        <v>110</v>
      </c>
      <c r="C161" s="94"/>
      <c r="D161" s="95"/>
      <c r="E161" s="62"/>
      <c r="F161" s="69"/>
      <c r="G161" s="29"/>
      <c r="H161" s="63">
        <f t="shared" si="8"/>
        <v>0</v>
      </c>
      <c r="I161" s="29"/>
      <c r="J161" s="3"/>
      <c r="K161" s="3"/>
      <c r="L161" s="3"/>
      <c r="M161" s="3"/>
      <c r="N161" s="3"/>
      <c r="O161" s="3"/>
      <c r="P161" s="3"/>
      <c r="Q161" s="3"/>
      <c r="R161" s="3"/>
      <c r="S161" s="3"/>
      <c r="T161" s="3"/>
      <c r="U161" s="3"/>
      <c r="V161" s="3"/>
    </row>
    <row r="162" spans="1:22" s="7" customFormat="1" ht="12.75" x14ac:dyDescent="0.2">
      <c r="A162" s="29"/>
      <c r="B162" s="59">
        <v>111</v>
      </c>
      <c r="C162" s="94"/>
      <c r="D162" s="95"/>
      <c r="E162" s="62"/>
      <c r="F162" s="69"/>
      <c r="G162" s="29"/>
      <c r="H162" s="63">
        <f t="shared" si="8"/>
        <v>0</v>
      </c>
      <c r="I162" s="29"/>
      <c r="J162" s="3"/>
      <c r="K162" s="3"/>
      <c r="L162" s="3"/>
      <c r="M162" s="3"/>
      <c r="N162" s="3"/>
      <c r="O162" s="3"/>
      <c r="P162" s="3"/>
      <c r="Q162" s="3"/>
      <c r="R162" s="3"/>
      <c r="S162" s="3"/>
      <c r="T162" s="3"/>
      <c r="U162" s="3"/>
      <c r="V162" s="3"/>
    </row>
    <row r="163" spans="1:22" s="7" customFormat="1" ht="12.75" x14ac:dyDescent="0.2">
      <c r="A163" s="29"/>
      <c r="B163" s="59">
        <v>112</v>
      </c>
      <c r="C163" s="94"/>
      <c r="D163" s="95"/>
      <c r="E163" s="62"/>
      <c r="F163" s="69"/>
      <c r="G163" s="29"/>
      <c r="H163" s="63">
        <f t="shared" si="8"/>
        <v>0</v>
      </c>
      <c r="I163" s="29"/>
      <c r="J163" s="3"/>
      <c r="K163" s="3"/>
      <c r="L163" s="3"/>
      <c r="M163" s="3"/>
      <c r="N163" s="3"/>
      <c r="O163" s="3"/>
      <c r="P163" s="3"/>
      <c r="Q163" s="3"/>
      <c r="R163" s="3"/>
      <c r="S163" s="3"/>
      <c r="T163" s="3"/>
      <c r="U163" s="3"/>
      <c r="V163" s="3"/>
    </row>
    <row r="164" spans="1:22" s="7" customFormat="1" ht="12.75" x14ac:dyDescent="0.2">
      <c r="A164" s="29"/>
      <c r="B164" s="59">
        <v>113</v>
      </c>
      <c r="C164" s="94"/>
      <c r="D164" s="95"/>
      <c r="E164" s="62"/>
      <c r="F164" s="69"/>
      <c r="G164" s="29"/>
      <c r="H164" s="63">
        <f t="shared" si="8"/>
        <v>0</v>
      </c>
      <c r="I164" s="29"/>
      <c r="J164" s="3"/>
      <c r="K164" s="3"/>
      <c r="L164" s="3"/>
      <c r="M164" s="3"/>
      <c r="N164" s="3"/>
      <c r="O164" s="3"/>
      <c r="P164" s="3"/>
      <c r="Q164" s="3"/>
      <c r="R164" s="3"/>
      <c r="S164" s="3"/>
      <c r="T164" s="3"/>
      <c r="U164" s="3"/>
      <c r="V164" s="3"/>
    </row>
    <row r="165" spans="1:22" s="7" customFormat="1" ht="12.75" x14ac:dyDescent="0.2">
      <c r="A165" s="29"/>
      <c r="B165" s="59">
        <v>114</v>
      </c>
      <c r="C165" s="94"/>
      <c r="D165" s="95"/>
      <c r="E165" s="62"/>
      <c r="F165" s="69"/>
      <c r="G165" s="29"/>
      <c r="H165" s="63">
        <f t="shared" si="8"/>
        <v>0</v>
      </c>
      <c r="I165" s="29"/>
      <c r="J165" s="3"/>
      <c r="K165" s="3"/>
      <c r="L165" s="3"/>
      <c r="M165" s="3"/>
      <c r="N165" s="3"/>
      <c r="O165" s="3"/>
      <c r="P165" s="3"/>
      <c r="Q165" s="3"/>
      <c r="R165" s="3"/>
      <c r="S165" s="3"/>
      <c r="T165" s="3"/>
      <c r="U165" s="3"/>
      <c r="V165" s="3"/>
    </row>
    <row r="166" spans="1:22" s="7" customFormat="1" ht="12.75" x14ac:dyDescent="0.2">
      <c r="A166" s="29"/>
      <c r="B166" s="59">
        <v>115</v>
      </c>
      <c r="C166" s="94"/>
      <c r="D166" s="95"/>
      <c r="E166" s="62"/>
      <c r="F166" s="69"/>
      <c r="G166" s="29"/>
      <c r="H166" s="63">
        <f t="shared" si="8"/>
        <v>0</v>
      </c>
      <c r="I166" s="29"/>
      <c r="J166" s="3"/>
      <c r="K166" s="3"/>
      <c r="L166" s="3"/>
      <c r="M166" s="3"/>
      <c r="N166" s="3"/>
      <c r="O166" s="3"/>
      <c r="P166" s="3"/>
      <c r="Q166" s="3"/>
      <c r="R166" s="3"/>
      <c r="S166" s="3"/>
      <c r="T166" s="3"/>
      <c r="U166" s="3"/>
      <c r="V166" s="3"/>
    </row>
    <row r="167" spans="1:22" s="7" customFormat="1" ht="12.75" x14ac:dyDescent="0.2">
      <c r="A167" s="29"/>
      <c r="B167" s="59">
        <v>116</v>
      </c>
      <c r="C167" s="94"/>
      <c r="D167" s="95"/>
      <c r="E167" s="62"/>
      <c r="F167" s="69"/>
      <c r="G167" s="29"/>
      <c r="H167" s="63">
        <f t="shared" si="8"/>
        <v>0</v>
      </c>
      <c r="I167" s="29"/>
      <c r="J167" s="3"/>
      <c r="K167" s="3"/>
      <c r="L167" s="3"/>
      <c r="M167" s="3"/>
      <c r="N167" s="3"/>
      <c r="O167" s="3"/>
      <c r="P167" s="3"/>
      <c r="Q167" s="3"/>
      <c r="R167" s="3"/>
      <c r="S167" s="3"/>
      <c r="T167" s="3"/>
      <c r="U167" s="3"/>
      <c r="V167" s="3"/>
    </row>
    <row r="168" spans="1:22" s="7" customFormat="1" ht="12.75" x14ac:dyDescent="0.2">
      <c r="A168" s="29"/>
      <c r="B168" s="59">
        <v>117</v>
      </c>
      <c r="C168" s="94"/>
      <c r="D168" s="95"/>
      <c r="E168" s="62"/>
      <c r="F168" s="69"/>
      <c r="G168" s="29"/>
      <c r="H168" s="63">
        <f t="shared" si="8"/>
        <v>0</v>
      </c>
      <c r="I168" s="29"/>
      <c r="J168" s="3"/>
      <c r="K168" s="3"/>
      <c r="L168" s="3"/>
      <c r="M168" s="3"/>
      <c r="N168" s="3"/>
      <c r="O168" s="3"/>
      <c r="P168" s="3"/>
      <c r="Q168" s="3"/>
      <c r="R168" s="3"/>
      <c r="S168" s="3"/>
      <c r="T168" s="3"/>
      <c r="U168" s="3"/>
      <c r="V168" s="3"/>
    </row>
    <row r="169" spans="1:22" s="7" customFormat="1" ht="12.75" x14ac:dyDescent="0.2">
      <c r="A169" s="29"/>
      <c r="B169" s="59">
        <v>118</v>
      </c>
      <c r="C169" s="94"/>
      <c r="D169" s="95"/>
      <c r="E169" s="62"/>
      <c r="F169" s="69"/>
      <c r="G169" s="29"/>
      <c r="H169" s="63">
        <f t="shared" si="8"/>
        <v>0</v>
      </c>
      <c r="I169" s="29"/>
      <c r="J169" s="3"/>
      <c r="K169" s="3"/>
      <c r="L169" s="3"/>
      <c r="M169" s="3"/>
      <c r="N169" s="3"/>
      <c r="O169" s="3"/>
      <c r="P169" s="3"/>
      <c r="Q169" s="3"/>
      <c r="R169" s="3"/>
      <c r="S169" s="3"/>
      <c r="T169" s="3"/>
      <c r="U169" s="3"/>
      <c r="V169" s="3"/>
    </row>
    <row r="170" spans="1:22" s="7" customFormat="1" ht="12.75" x14ac:dyDescent="0.2">
      <c r="A170" s="29"/>
      <c r="B170" s="59">
        <v>119</v>
      </c>
      <c r="C170" s="94"/>
      <c r="D170" s="95"/>
      <c r="E170" s="62"/>
      <c r="F170" s="69"/>
      <c r="G170" s="29"/>
      <c r="H170" s="63">
        <f t="shared" si="8"/>
        <v>0</v>
      </c>
      <c r="I170" s="29"/>
      <c r="J170" s="3"/>
      <c r="K170" s="3"/>
      <c r="L170" s="3"/>
      <c r="M170" s="3"/>
      <c r="N170" s="3"/>
      <c r="O170" s="3"/>
      <c r="P170" s="3"/>
      <c r="Q170" s="3"/>
      <c r="R170" s="3"/>
      <c r="S170" s="3"/>
      <c r="T170" s="3"/>
      <c r="U170" s="3"/>
      <c r="V170" s="3"/>
    </row>
    <row r="171" spans="1:22" s="7" customFormat="1" ht="12.75" x14ac:dyDescent="0.2">
      <c r="A171" s="29"/>
      <c r="B171" s="59">
        <v>120</v>
      </c>
      <c r="C171" s="94"/>
      <c r="D171" s="95"/>
      <c r="E171" s="62"/>
      <c r="F171" s="69"/>
      <c r="G171" s="29"/>
      <c r="H171" s="63">
        <f t="shared" si="8"/>
        <v>0</v>
      </c>
      <c r="I171" s="29"/>
      <c r="J171" s="3"/>
      <c r="K171" s="3"/>
      <c r="L171" s="3"/>
      <c r="M171" s="3"/>
      <c r="N171" s="3"/>
      <c r="O171" s="3"/>
      <c r="P171" s="3"/>
      <c r="Q171" s="3"/>
      <c r="R171" s="3"/>
      <c r="S171" s="3"/>
      <c r="T171" s="3"/>
      <c r="U171" s="3"/>
      <c r="V171" s="3"/>
    </row>
    <row r="172" spans="1:22" s="7" customFormat="1" ht="12.75" x14ac:dyDescent="0.2">
      <c r="A172" s="29"/>
      <c r="B172" s="59">
        <v>121</v>
      </c>
      <c r="C172" s="94"/>
      <c r="D172" s="95"/>
      <c r="E172" s="62"/>
      <c r="F172" s="69"/>
      <c r="G172" s="29"/>
      <c r="H172" s="63">
        <f t="shared" si="8"/>
        <v>0</v>
      </c>
      <c r="I172" s="29"/>
      <c r="J172" s="3"/>
      <c r="K172" s="3"/>
      <c r="L172" s="3"/>
      <c r="M172" s="3"/>
      <c r="N172" s="3"/>
      <c r="O172" s="3"/>
      <c r="P172" s="3"/>
      <c r="Q172" s="3"/>
      <c r="R172" s="3"/>
      <c r="S172" s="3"/>
      <c r="T172" s="3"/>
      <c r="U172" s="3"/>
      <c r="V172" s="3"/>
    </row>
    <row r="173" spans="1:22" s="7" customFormat="1" ht="12.75" x14ac:dyDescent="0.2">
      <c r="A173" s="29"/>
      <c r="B173" s="59">
        <v>122</v>
      </c>
      <c r="C173" s="94"/>
      <c r="D173" s="95"/>
      <c r="E173" s="62"/>
      <c r="F173" s="69"/>
      <c r="G173" s="29"/>
      <c r="H173" s="63">
        <f t="shared" si="8"/>
        <v>0</v>
      </c>
      <c r="I173" s="29"/>
      <c r="J173" s="3"/>
      <c r="K173" s="3"/>
      <c r="L173" s="3"/>
      <c r="M173" s="3"/>
      <c r="N173" s="3"/>
      <c r="O173" s="3"/>
      <c r="P173" s="3"/>
      <c r="Q173" s="3"/>
      <c r="R173" s="3"/>
      <c r="S173" s="3"/>
      <c r="T173" s="3"/>
      <c r="U173" s="3"/>
      <c r="V173" s="3"/>
    </row>
    <row r="174" spans="1:22" s="7" customFormat="1" ht="12.75" x14ac:dyDescent="0.2">
      <c r="A174" s="29"/>
      <c r="B174" s="59">
        <v>123</v>
      </c>
      <c r="C174" s="94"/>
      <c r="D174" s="95"/>
      <c r="E174" s="62"/>
      <c r="F174" s="69"/>
      <c r="G174" s="29"/>
      <c r="H174" s="63">
        <f t="shared" si="8"/>
        <v>0</v>
      </c>
      <c r="I174" s="29"/>
      <c r="J174" s="3"/>
      <c r="K174" s="3"/>
      <c r="L174" s="3"/>
      <c r="M174" s="3"/>
      <c r="N174" s="3"/>
      <c r="O174" s="3"/>
      <c r="P174" s="3"/>
      <c r="Q174" s="3"/>
      <c r="R174" s="3"/>
      <c r="S174" s="3"/>
      <c r="T174" s="3"/>
      <c r="U174" s="3"/>
      <c r="V174" s="3"/>
    </row>
    <row r="175" spans="1:22" s="7" customFormat="1" ht="12.75" x14ac:dyDescent="0.2">
      <c r="A175" s="29"/>
      <c r="B175" s="59">
        <v>124</v>
      </c>
      <c r="C175" s="94"/>
      <c r="D175" s="95"/>
      <c r="E175" s="62"/>
      <c r="F175" s="69"/>
      <c r="G175" s="29"/>
      <c r="H175" s="63">
        <f t="shared" si="8"/>
        <v>0</v>
      </c>
      <c r="I175" s="29"/>
      <c r="J175" s="3"/>
      <c r="K175" s="3"/>
      <c r="L175" s="3"/>
      <c r="M175" s="3"/>
      <c r="N175" s="3"/>
      <c r="O175" s="3"/>
      <c r="P175" s="3"/>
      <c r="Q175" s="3"/>
      <c r="R175" s="3"/>
      <c r="S175" s="3"/>
      <c r="T175" s="3"/>
      <c r="U175" s="3"/>
      <c r="V175" s="3"/>
    </row>
    <row r="176" spans="1:22" s="7" customFormat="1" ht="12.75" x14ac:dyDescent="0.2">
      <c r="A176" s="29"/>
      <c r="B176" s="59">
        <v>125</v>
      </c>
      <c r="C176" s="94"/>
      <c r="D176" s="95"/>
      <c r="E176" s="62"/>
      <c r="F176" s="69"/>
      <c r="G176" s="29"/>
      <c r="H176" s="63">
        <f t="shared" si="8"/>
        <v>0</v>
      </c>
      <c r="I176" s="29"/>
      <c r="J176" s="3"/>
      <c r="K176" s="3"/>
      <c r="L176" s="3"/>
      <c r="M176" s="3"/>
      <c r="N176" s="3"/>
      <c r="O176" s="3"/>
      <c r="P176" s="3"/>
      <c r="Q176" s="3"/>
      <c r="R176" s="3"/>
      <c r="S176" s="3"/>
      <c r="T176" s="3"/>
      <c r="U176" s="3"/>
      <c r="V176" s="3"/>
    </row>
    <row r="177" spans="1:22" s="7" customFormat="1" ht="12.75" x14ac:dyDescent="0.2">
      <c r="A177" s="29"/>
      <c r="B177" s="59">
        <v>126</v>
      </c>
      <c r="C177" s="94"/>
      <c r="D177" s="95"/>
      <c r="E177" s="62"/>
      <c r="F177" s="69"/>
      <c r="G177" s="29"/>
      <c r="H177" s="63">
        <f t="shared" si="8"/>
        <v>0</v>
      </c>
      <c r="I177" s="29"/>
      <c r="J177" s="3"/>
      <c r="K177" s="3"/>
      <c r="L177" s="3"/>
      <c r="M177" s="3"/>
      <c r="N177" s="3"/>
      <c r="O177" s="3"/>
      <c r="P177" s="3"/>
      <c r="Q177" s="3"/>
      <c r="R177" s="3"/>
      <c r="S177" s="3"/>
      <c r="T177" s="3"/>
      <c r="U177" s="3"/>
      <c r="V177" s="3"/>
    </row>
    <row r="178" spans="1:22" s="7" customFormat="1" ht="12.75" x14ac:dyDescent="0.2">
      <c r="A178" s="29"/>
      <c r="B178" s="59">
        <v>127</v>
      </c>
      <c r="C178" s="94"/>
      <c r="D178" s="95"/>
      <c r="E178" s="62"/>
      <c r="F178" s="69"/>
      <c r="G178" s="29"/>
      <c r="H178" s="63">
        <f t="shared" si="8"/>
        <v>0</v>
      </c>
      <c r="I178" s="29"/>
      <c r="J178" s="3"/>
      <c r="K178" s="3"/>
      <c r="L178" s="3"/>
      <c r="M178" s="3"/>
      <c r="N178" s="3"/>
      <c r="O178" s="3"/>
      <c r="P178" s="3"/>
      <c r="Q178" s="3"/>
      <c r="R178" s="3"/>
      <c r="S178" s="3"/>
      <c r="T178" s="3"/>
      <c r="U178" s="3"/>
      <c r="V178" s="3"/>
    </row>
    <row r="179" spans="1:22" s="7" customFormat="1" ht="12.75" x14ac:dyDescent="0.2">
      <c r="A179" s="29"/>
      <c r="B179" s="59">
        <v>128</v>
      </c>
      <c r="C179" s="94"/>
      <c r="D179" s="95"/>
      <c r="E179" s="62"/>
      <c r="F179" s="69"/>
      <c r="G179" s="29"/>
      <c r="H179" s="63">
        <f t="shared" si="8"/>
        <v>0</v>
      </c>
      <c r="I179" s="29"/>
      <c r="J179" s="3"/>
      <c r="K179" s="3"/>
      <c r="L179" s="3"/>
      <c r="M179" s="3"/>
      <c r="N179" s="3"/>
      <c r="O179" s="3"/>
      <c r="P179" s="3"/>
      <c r="Q179" s="3"/>
      <c r="R179" s="3"/>
      <c r="S179" s="3"/>
      <c r="T179" s="3"/>
      <c r="U179" s="3"/>
      <c r="V179" s="3"/>
    </row>
    <row r="180" spans="1:22" s="7" customFormat="1" ht="12.75" x14ac:dyDescent="0.2">
      <c r="A180" s="29"/>
      <c r="B180" s="59">
        <v>129</v>
      </c>
      <c r="C180" s="94"/>
      <c r="D180" s="95"/>
      <c r="E180" s="62"/>
      <c r="F180" s="69"/>
      <c r="G180" s="29"/>
      <c r="H180" s="63">
        <f t="shared" ref="H180:H190" si="9">IF(C180=0,0,IF(D180=0,0,IF(ISNUMBER(E180),IF(YEAR(E180)=$S$1,15,0),0)))</f>
        <v>0</v>
      </c>
      <c r="I180" s="29"/>
      <c r="J180" s="3"/>
      <c r="K180" s="3"/>
      <c r="L180" s="3"/>
      <c r="M180" s="3"/>
      <c r="N180" s="3"/>
      <c r="O180" s="3"/>
      <c r="P180" s="3"/>
      <c r="Q180" s="3"/>
      <c r="R180" s="3"/>
      <c r="S180" s="3"/>
      <c r="T180" s="3"/>
      <c r="U180" s="3"/>
      <c r="V180" s="3"/>
    </row>
    <row r="181" spans="1:22" s="7" customFormat="1" ht="12.75" x14ac:dyDescent="0.2">
      <c r="A181" s="29"/>
      <c r="B181" s="59">
        <v>130</v>
      </c>
      <c r="C181" s="94"/>
      <c r="D181" s="95"/>
      <c r="E181" s="62"/>
      <c r="F181" s="69"/>
      <c r="G181" s="29"/>
      <c r="H181" s="63">
        <f t="shared" si="9"/>
        <v>0</v>
      </c>
      <c r="I181" s="29"/>
      <c r="J181" s="3"/>
      <c r="K181" s="3"/>
      <c r="L181" s="3"/>
      <c r="M181" s="3"/>
      <c r="N181" s="3"/>
      <c r="O181" s="3"/>
      <c r="P181" s="3"/>
      <c r="Q181" s="3"/>
      <c r="R181" s="3"/>
      <c r="S181" s="3"/>
      <c r="T181" s="3"/>
      <c r="U181" s="3"/>
      <c r="V181" s="3"/>
    </row>
    <row r="182" spans="1:22" s="7" customFormat="1" ht="12.75" x14ac:dyDescent="0.2">
      <c r="A182" s="29"/>
      <c r="B182" s="59">
        <v>131</v>
      </c>
      <c r="C182" s="94"/>
      <c r="D182" s="95"/>
      <c r="E182" s="62"/>
      <c r="F182" s="69"/>
      <c r="G182" s="29"/>
      <c r="H182" s="63">
        <f t="shared" si="9"/>
        <v>0</v>
      </c>
      <c r="I182" s="29"/>
      <c r="J182" s="3"/>
      <c r="K182" s="3"/>
      <c r="L182" s="3"/>
      <c r="M182" s="3"/>
      <c r="N182" s="3"/>
      <c r="O182" s="3"/>
      <c r="P182" s="3"/>
      <c r="Q182" s="3"/>
      <c r="R182" s="3"/>
      <c r="S182" s="3"/>
      <c r="T182" s="3"/>
      <c r="U182" s="3"/>
      <c r="V182" s="3"/>
    </row>
    <row r="183" spans="1:22" s="7" customFormat="1" ht="12.75" x14ac:dyDescent="0.2">
      <c r="A183" s="29"/>
      <c r="B183" s="59">
        <v>132</v>
      </c>
      <c r="C183" s="94"/>
      <c r="D183" s="95"/>
      <c r="E183" s="62"/>
      <c r="F183" s="69"/>
      <c r="G183" s="29"/>
      <c r="H183" s="63">
        <f t="shared" si="9"/>
        <v>0</v>
      </c>
      <c r="I183" s="29"/>
      <c r="J183" s="3"/>
      <c r="K183" s="3"/>
      <c r="L183" s="3"/>
      <c r="M183" s="3"/>
      <c r="N183" s="3"/>
      <c r="O183" s="3"/>
      <c r="P183" s="3"/>
      <c r="Q183" s="3"/>
      <c r="R183" s="3"/>
      <c r="S183" s="3"/>
      <c r="T183" s="3"/>
      <c r="U183" s="3"/>
      <c r="V183" s="3"/>
    </row>
    <row r="184" spans="1:22" s="7" customFormat="1" ht="12.75" x14ac:dyDescent="0.2">
      <c r="A184" s="29"/>
      <c r="B184" s="59">
        <v>133</v>
      </c>
      <c r="C184" s="94"/>
      <c r="D184" s="95"/>
      <c r="E184" s="62"/>
      <c r="F184" s="69"/>
      <c r="G184" s="29"/>
      <c r="H184" s="63">
        <f t="shared" si="9"/>
        <v>0</v>
      </c>
      <c r="I184" s="29"/>
      <c r="J184" s="3"/>
      <c r="K184" s="3"/>
      <c r="L184" s="3"/>
      <c r="M184" s="3"/>
      <c r="N184" s="3"/>
      <c r="O184" s="3"/>
      <c r="P184" s="3"/>
      <c r="Q184" s="3"/>
      <c r="R184" s="3"/>
      <c r="S184" s="3"/>
      <c r="T184" s="3"/>
      <c r="U184" s="3"/>
      <c r="V184" s="3"/>
    </row>
    <row r="185" spans="1:22" s="7" customFormat="1" ht="12.75" x14ac:dyDescent="0.2">
      <c r="A185" s="29"/>
      <c r="B185" s="59">
        <v>134</v>
      </c>
      <c r="C185" s="94"/>
      <c r="D185" s="95"/>
      <c r="E185" s="62"/>
      <c r="F185" s="69"/>
      <c r="G185" s="29"/>
      <c r="H185" s="63">
        <f t="shared" si="9"/>
        <v>0</v>
      </c>
      <c r="I185" s="29"/>
      <c r="J185" s="3"/>
      <c r="K185" s="3"/>
      <c r="L185" s="3"/>
      <c r="M185" s="3"/>
      <c r="N185" s="3"/>
      <c r="O185" s="3"/>
      <c r="P185" s="3"/>
      <c r="Q185" s="3"/>
      <c r="R185" s="3"/>
      <c r="S185" s="3"/>
      <c r="T185" s="3"/>
      <c r="U185" s="3"/>
      <c r="V185" s="3"/>
    </row>
    <row r="186" spans="1:22" s="7" customFormat="1" ht="12.75" x14ac:dyDescent="0.2">
      <c r="A186" s="29"/>
      <c r="B186" s="59">
        <v>135</v>
      </c>
      <c r="C186" s="94"/>
      <c r="D186" s="95"/>
      <c r="E186" s="62"/>
      <c r="F186" s="69"/>
      <c r="G186" s="29"/>
      <c r="H186" s="63">
        <f t="shared" si="9"/>
        <v>0</v>
      </c>
      <c r="I186" s="29"/>
      <c r="J186" s="3"/>
      <c r="K186" s="3"/>
      <c r="L186" s="3"/>
      <c r="M186" s="3"/>
      <c r="N186" s="3"/>
      <c r="O186" s="3"/>
      <c r="P186" s="3"/>
      <c r="Q186" s="3"/>
      <c r="R186" s="3"/>
      <c r="S186" s="3"/>
      <c r="T186" s="3"/>
      <c r="U186" s="3"/>
      <c r="V186" s="3"/>
    </row>
    <row r="187" spans="1:22" s="7" customFormat="1" ht="12.75" x14ac:dyDescent="0.2">
      <c r="A187" s="29"/>
      <c r="B187" s="59">
        <v>136</v>
      </c>
      <c r="C187" s="94"/>
      <c r="D187" s="95"/>
      <c r="E187" s="62"/>
      <c r="F187" s="69"/>
      <c r="G187" s="29"/>
      <c r="H187" s="63">
        <f t="shared" si="9"/>
        <v>0</v>
      </c>
      <c r="I187" s="29"/>
      <c r="J187" s="3"/>
      <c r="K187" s="3"/>
      <c r="L187" s="3"/>
      <c r="M187" s="3"/>
      <c r="N187" s="3"/>
      <c r="O187" s="3"/>
      <c r="P187" s="3"/>
      <c r="Q187" s="3"/>
      <c r="R187" s="3"/>
      <c r="S187" s="3"/>
      <c r="T187" s="3"/>
      <c r="U187" s="3"/>
      <c r="V187" s="3"/>
    </row>
    <row r="188" spans="1:22" s="7" customFormat="1" ht="12.75" x14ac:dyDescent="0.2">
      <c r="A188" s="29"/>
      <c r="B188" s="59">
        <v>137</v>
      </c>
      <c r="C188" s="94"/>
      <c r="D188" s="95"/>
      <c r="E188" s="62"/>
      <c r="F188" s="69"/>
      <c r="G188" s="29"/>
      <c r="H188" s="63">
        <f t="shared" si="9"/>
        <v>0</v>
      </c>
      <c r="I188" s="29"/>
      <c r="J188" s="3"/>
      <c r="K188" s="3"/>
      <c r="L188" s="3"/>
      <c r="M188" s="3"/>
      <c r="N188" s="3"/>
      <c r="O188" s="3"/>
      <c r="P188" s="3"/>
      <c r="Q188" s="3"/>
      <c r="R188" s="3"/>
      <c r="S188" s="3"/>
      <c r="T188" s="3"/>
      <c r="U188" s="3"/>
      <c r="V188" s="3"/>
    </row>
    <row r="189" spans="1:22" s="7" customFormat="1" ht="12.75" x14ac:dyDescent="0.2">
      <c r="A189" s="29"/>
      <c r="B189" s="59">
        <v>138</v>
      </c>
      <c r="C189" s="94"/>
      <c r="D189" s="95"/>
      <c r="E189" s="62"/>
      <c r="F189" s="69"/>
      <c r="G189" s="29"/>
      <c r="H189" s="63">
        <f t="shared" si="9"/>
        <v>0</v>
      </c>
      <c r="I189" s="29"/>
      <c r="J189" s="3"/>
      <c r="K189" s="3"/>
      <c r="L189" s="3"/>
      <c r="M189" s="3"/>
      <c r="N189" s="3"/>
      <c r="O189" s="3"/>
      <c r="P189" s="3"/>
      <c r="Q189" s="3"/>
      <c r="R189" s="3"/>
      <c r="S189" s="3"/>
      <c r="T189" s="3"/>
      <c r="U189" s="3"/>
      <c r="V189" s="3"/>
    </row>
    <row r="190" spans="1:22" s="7" customFormat="1" ht="12.75" x14ac:dyDescent="0.2">
      <c r="A190" s="29"/>
      <c r="B190" s="59">
        <v>139</v>
      </c>
      <c r="C190" s="94"/>
      <c r="D190" s="95"/>
      <c r="E190" s="62"/>
      <c r="F190" s="69"/>
      <c r="G190" s="29"/>
      <c r="H190" s="63">
        <f t="shared" si="9"/>
        <v>0</v>
      </c>
      <c r="I190" s="29"/>
      <c r="J190" s="3"/>
      <c r="K190" s="3"/>
      <c r="L190" s="3"/>
      <c r="M190" s="3"/>
      <c r="N190" s="3"/>
      <c r="O190" s="3"/>
      <c r="P190" s="3"/>
      <c r="Q190" s="3"/>
      <c r="R190" s="3"/>
      <c r="S190" s="3"/>
      <c r="T190" s="3"/>
      <c r="U190" s="3"/>
      <c r="V190" s="3"/>
    </row>
    <row r="191" spans="1:22" s="7" customFormat="1" ht="12.75" x14ac:dyDescent="0.2">
      <c r="A191" s="199"/>
      <c r="B191" s="59">
        <v>140</v>
      </c>
      <c r="C191" s="94"/>
      <c r="D191" s="95"/>
      <c r="E191" s="62"/>
      <c r="F191" s="69"/>
      <c r="G191" s="199"/>
      <c r="H191" s="63">
        <f t="shared" ref="H191:H200" si="10">IF(C191=0,0,IF(D191=0,0,IF(ISNUMBER(E191),IF(YEAR(E191)=$S$1,15,0),0)))</f>
        <v>0</v>
      </c>
      <c r="I191" s="199"/>
      <c r="J191" s="3"/>
      <c r="K191" s="3"/>
      <c r="L191" s="3"/>
      <c r="M191" s="3"/>
      <c r="N191" s="3"/>
      <c r="O191" s="3"/>
      <c r="P191" s="3"/>
      <c r="Q191" s="3"/>
      <c r="R191" s="3"/>
      <c r="S191" s="3"/>
      <c r="T191" s="3"/>
      <c r="U191" s="3"/>
      <c r="V191" s="3"/>
    </row>
    <row r="192" spans="1:22" s="7" customFormat="1" ht="12.75" x14ac:dyDescent="0.2">
      <c r="A192" s="199"/>
      <c r="B192" s="59">
        <v>141</v>
      </c>
      <c r="C192" s="94"/>
      <c r="D192" s="95"/>
      <c r="E192" s="62"/>
      <c r="F192" s="69"/>
      <c r="G192" s="199"/>
      <c r="H192" s="63">
        <f t="shared" si="10"/>
        <v>0</v>
      </c>
      <c r="I192" s="199"/>
      <c r="J192" s="3"/>
      <c r="K192" s="3"/>
      <c r="L192" s="3"/>
      <c r="M192" s="3"/>
      <c r="N192" s="3"/>
      <c r="O192" s="3"/>
      <c r="P192" s="3"/>
      <c r="Q192" s="3"/>
      <c r="R192" s="3"/>
      <c r="S192" s="3"/>
      <c r="T192" s="3"/>
      <c r="U192" s="3"/>
      <c r="V192" s="3"/>
    </row>
    <row r="193" spans="1:22" s="7" customFormat="1" ht="12.75" x14ac:dyDescent="0.2">
      <c r="A193" s="199"/>
      <c r="B193" s="59">
        <v>142</v>
      </c>
      <c r="C193" s="94"/>
      <c r="D193" s="95"/>
      <c r="E193" s="62"/>
      <c r="F193" s="69"/>
      <c r="G193" s="199"/>
      <c r="H193" s="63">
        <f t="shared" si="10"/>
        <v>0</v>
      </c>
      <c r="I193" s="199"/>
      <c r="J193" s="3"/>
      <c r="K193" s="3"/>
      <c r="L193" s="3"/>
      <c r="M193" s="3"/>
      <c r="N193" s="3"/>
      <c r="O193" s="3"/>
      <c r="P193" s="3"/>
      <c r="Q193" s="3"/>
      <c r="R193" s="3"/>
      <c r="S193" s="3"/>
      <c r="T193" s="3"/>
      <c r="U193" s="3"/>
      <c r="V193" s="3"/>
    </row>
    <row r="194" spans="1:22" s="7" customFormat="1" ht="12.75" x14ac:dyDescent="0.2">
      <c r="A194" s="199"/>
      <c r="B194" s="59">
        <v>143</v>
      </c>
      <c r="C194" s="94"/>
      <c r="D194" s="95"/>
      <c r="E194" s="62"/>
      <c r="F194" s="69"/>
      <c r="G194" s="199"/>
      <c r="H194" s="63">
        <f t="shared" si="10"/>
        <v>0</v>
      </c>
      <c r="I194" s="199"/>
      <c r="J194" s="3"/>
      <c r="K194" s="3"/>
      <c r="L194" s="3"/>
      <c r="M194" s="3"/>
      <c r="N194" s="3"/>
      <c r="O194" s="3"/>
      <c r="P194" s="3"/>
      <c r="Q194" s="3"/>
      <c r="R194" s="3"/>
      <c r="S194" s="3"/>
      <c r="T194" s="3"/>
      <c r="U194" s="3"/>
      <c r="V194" s="3"/>
    </row>
    <row r="195" spans="1:22" s="7" customFormat="1" ht="12.75" x14ac:dyDescent="0.2">
      <c r="A195" s="199"/>
      <c r="B195" s="59">
        <v>144</v>
      </c>
      <c r="C195" s="94"/>
      <c r="D195" s="95"/>
      <c r="E195" s="62"/>
      <c r="F195" s="69"/>
      <c r="G195" s="199"/>
      <c r="H195" s="63">
        <f t="shared" si="10"/>
        <v>0</v>
      </c>
      <c r="I195" s="199"/>
      <c r="J195" s="3"/>
      <c r="K195" s="3"/>
      <c r="L195" s="3"/>
      <c r="M195" s="3"/>
      <c r="N195" s="3"/>
      <c r="O195" s="3"/>
      <c r="P195" s="3"/>
      <c r="Q195" s="3"/>
      <c r="R195" s="3"/>
      <c r="S195" s="3"/>
      <c r="T195" s="3"/>
      <c r="U195" s="3"/>
      <c r="V195" s="3"/>
    </row>
    <row r="196" spans="1:22" s="7" customFormat="1" ht="12.75" x14ac:dyDescent="0.2">
      <c r="A196" s="199"/>
      <c r="B196" s="59">
        <v>145</v>
      </c>
      <c r="C196" s="94"/>
      <c r="D196" s="95"/>
      <c r="E196" s="62"/>
      <c r="F196" s="69"/>
      <c r="G196" s="199"/>
      <c r="H196" s="63">
        <f t="shared" si="10"/>
        <v>0</v>
      </c>
      <c r="I196" s="199"/>
      <c r="J196" s="3"/>
      <c r="K196" s="3"/>
      <c r="L196" s="3"/>
      <c r="M196" s="3"/>
      <c r="N196" s="3"/>
      <c r="O196" s="3"/>
      <c r="P196" s="3"/>
      <c r="Q196" s="3"/>
      <c r="R196" s="3"/>
      <c r="S196" s="3"/>
      <c r="T196" s="3"/>
      <c r="U196" s="3"/>
      <c r="V196" s="3"/>
    </row>
    <row r="197" spans="1:22" s="7" customFormat="1" ht="12.75" x14ac:dyDescent="0.2">
      <c r="A197" s="199"/>
      <c r="B197" s="59">
        <v>146</v>
      </c>
      <c r="C197" s="94"/>
      <c r="D197" s="95"/>
      <c r="E197" s="62"/>
      <c r="F197" s="69"/>
      <c r="G197" s="199"/>
      <c r="H197" s="63">
        <f t="shared" si="10"/>
        <v>0</v>
      </c>
      <c r="I197" s="199"/>
      <c r="J197" s="3"/>
      <c r="K197" s="3"/>
      <c r="L197" s="3"/>
      <c r="M197" s="3"/>
      <c r="N197" s="3"/>
      <c r="O197" s="3"/>
      <c r="P197" s="3"/>
      <c r="Q197" s="3"/>
      <c r="R197" s="3"/>
      <c r="S197" s="3"/>
      <c r="T197" s="3"/>
      <c r="U197" s="3"/>
      <c r="V197" s="3"/>
    </row>
    <row r="198" spans="1:22" s="7" customFormat="1" ht="12.75" x14ac:dyDescent="0.2">
      <c r="A198" s="199"/>
      <c r="B198" s="59">
        <v>147</v>
      </c>
      <c r="C198" s="94"/>
      <c r="D198" s="95"/>
      <c r="E198" s="62"/>
      <c r="F198" s="69"/>
      <c r="G198" s="199"/>
      <c r="H198" s="63">
        <f t="shared" si="10"/>
        <v>0</v>
      </c>
      <c r="I198" s="199"/>
      <c r="J198" s="3"/>
      <c r="K198" s="3"/>
      <c r="L198" s="3"/>
      <c r="M198" s="3"/>
      <c r="N198" s="3"/>
      <c r="O198" s="3"/>
      <c r="P198" s="3"/>
      <c r="Q198" s="3"/>
      <c r="R198" s="3"/>
      <c r="S198" s="3"/>
      <c r="T198" s="3"/>
      <c r="U198" s="3"/>
      <c r="V198" s="3"/>
    </row>
    <row r="199" spans="1:22" s="7" customFormat="1" ht="12.75" x14ac:dyDescent="0.2">
      <c r="A199" s="199"/>
      <c r="B199" s="59">
        <v>148</v>
      </c>
      <c r="C199" s="94"/>
      <c r="D199" s="95"/>
      <c r="E199" s="62"/>
      <c r="F199" s="69"/>
      <c r="G199" s="199"/>
      <c r="H199" s="63">
        <f t="shared" si="10"/>
        <v>0</v>
      </c>
      <c r="I199" s="199"/>
      <c r="J199" s="3"/>
      <c r="K199" s="3"/>
      <c r="L199" s="3"/>
      <c r="M199" s="3"/>
      <c r="N199" s="3"/>
      <c r="O199" s="3"/>
      <c r="P199" s="3"/>
      <c r="Q199" s="3"/>
      <c r="R199" s="3"/>
      <c r="S199" s="3"/>
      <c r="T199" s="3"/>
      <c r="U199" s="3"/>
      <c r="V199" s="3"/>
    </row>
    <row r="200" spans="1:22" s="7" customFormat="1" ht="12.75" x14ac:dyDescent="0.2">
      <c r="A200" s="199"/>
      <c r="B200" s="59">
        <v>149</v>
      </c>
      <c r="C200" s="94"/>
      <c r="D200" s="95"/>
      <c r="E200" s="62"/>
      <c r="F200" s="69"/>
      <c r="G200" s="199"/>
      <c r="H200" s="63">
        <f t="shared" si="10"/>
        <v>0</v>
      </c>
      <c r="I200" s="199"/>
      <c r="J200" s="3"/>
      <c r="K200" s="3"/>
      <c r="L200" s="3"/>
      <c r="M200" s="3"/>
      <c r="N200" s="3"/>
      <c r="O200" s="3"/>
      <c r="P200" s="3"/>
      <c r="Q200" s="3"/>
      <c r="R200" s="3"/>
      <c r="S200" s="3"/>
      <c r="T200" s="3"/>
      <c r="U200" s="3"/>
      <c r="V200" s="3"/>
    </row>
    <row r="201" spans="1:22" s="7" customFormat="1" ht="12.75" x14ac:dyDescent="0.2">
      <c r="A201" s="281"/>
      <c r="B201" s="59">
        <v>150</v>
      </c>
      <c r="C201" s="94"/>
      <c r="D201" s="95"/>
      <c r="E201" s="62"/>
      <c r="F201" s="280"/>
      <c r="G201" s="281"/>
      <c r="H201" s="63">
        <f t="shared" ref="H201:H264" si="11">IF(C201=0,0,IF(D201=0,0,IF(ISNUMBER(E201),IF(YEAR(E201)=$S$1,15,0),0)))</f>
        <v>0</v>
      </c>
      <c r="I201" s="281"/>
      <c r="J201" s="3"/>
      <c r="K201" s="3"/>
      <c r="L201" s="3"/>
      <c r="M201" s="3"/>
      <c r="N201" s="3"/>
      <c r="O201" s="3"/>
      <c r="P201" s="3"/>
      <c r="Q201" s="3"/>
      <c r="R201" s="3"/>
      <c r="S201" s="3"/>
      <c r="T201" s="3"/>
      <c r="U201" s="3"/>
      <c r="V201" s="3"/>
    </row>
    <row r="202" spans="1:22" s="7" customFormat="1" ht="12.75" x14ac:dyDescent="0.2">
      <c r="A202" s="281"/>
      <c r="B202" s="59">
        <v>151</v>
      </c>
      <c r="C202" s="94"/>
      <c r="D202" s="95"/>
      <c r="E202" s="62"/>
      <c r="F202" s="280"/>
      <c r="G202" s="281"/>
      <c r="H202" s="63">
        <f t="shared" si="11"/>
        <v>0</v>
      </c>
      <c r="I202" s="281"/>
      <c r="J202" s="3"/>
      <c r="K202" s="3"/>
      <c r="L202" s="3"/>
      <c r="M202" s="3"/>
      <c r="N202" s="3"/>
      <c r="O202" s="3"/>
      <c r="P202" s="3"/>
      <c r="Q202" s="3"/>
      <c r="R202" s="3"/>
      <c r="S202" s="3"/>
      <c r="T202" s="3"/>
      <c r="U202" s="3"/>
      <c r="V202" s="3"/>
    </row>
    <row r="203" spans="1:22" s="7" customFormat="1" ht="12.75" x14ac:dyDescent="0.2">
      <c r="A203" s="281"/>
      <c r="B203" s="59">
        <v>152</v>
      </c>
      <c r="C203" s="94"/>
      <c r="D203" s="95"/>
      <c r="E203" s="62"/>
      <c r="F203" s="280"/>
      <c r="G203" s="281"/>
      <c r="H203" s="63">
        <f t="shared" si="11"/>
        <v>0</v>
      </c>
      <c r="I203" s="281"/>
      <c r="J203" s="3"/>
      <c r="K203" s="3"/>
      <c r="L203" s="3"/>
      <c r="M203" s="3"/>
      <c r="N203" s="3"/>
      <c r="O203" s="3"/>
      <c r="P203" s="3"/>
      <c r="Q203" s="3"/>
      <c r="R203" s="3"/>
      <c r="S203" s="3"/>
      <c r="T203" s="3"/>
      <c r="U203" s="3"/>
      <c r="V203" s="3"/>
    </row>
    <row r="204" spans="1:22" s="7" customFormat="1" ht="12.75" x14ac:dyDescent="0.2">
      <c r="A204" s="281"/>
      <c r="B204" s="59">
        <v>153</v>
      </c>
      <c r="C204" s="94"/>
      <c r="D204" s="95"/>
      <c r="E204" s="62"/>
      <c r="F204" s="280"/>
      <c r="G204" s="281"/>
      <c r="H204" s="63">
        <f t="shared" si="11"/>
        <v>0</v>
      </c>
      <c r="I204" s="281"/>
      <c r="J204" s="3"/>
      <c r="K204" s="3"/>
      <c r="L204" s="3"/>
      <c r="M204" s="3"/>
      <c r="N204" s="3"/>
      <c r="O204" s="3"/>
      <c r="P204" s="3"/>
      <c r="Q204" s="3"/>
      <c r="R204" s="3"/>
      <c r="S204" s="3"/>
      <c r="T204" s="3"/>
      <c r="U204" s="3"/>
      <c r="V204" s="3"/>
    </row>
    <row r="205" spans="1:22" s="7" customFormat="1" ht="12.75" x14ac:dyDescent="0.2">
      <c r="A205" s="281"/>
      <c r="B205" s="59">
        <v>154</v>
      </c>
      <c r="C205" s="94"/>
      <c r="D205" s="95"/>
      <c r="E205" s="62"/>
      <c r="F205" s="280"/>
      <c r="G205" s="281"/>
      <c r="H205" s="63">
        <f t="shared" si="11"/>
        <v>0</v>
      </c>
      <c r="I205" s="281"/>
      <c r="J205" s="3"/>
      <c r="K205" s="3"/>
      <c r="L205" s="3"/>
      <c r="M205" s="3"/>
      <c r="N205" s="3"/>
      <c r="O205" s="3"/>
      <c r="P205" s="3"/>
      <c r="Q205" s="3"/>
      <c r="R205" s="3"/>
      <c r="S205" s="3"/>
      <c r="T205" s="3"/>
      <c r="U205" s="3"/>
      <c r="V205" s="3"/>
    </row>
    <row r="206" spans="1:22" s="7" customFormat="1" ht="12.75" x14ac:dyDescent="0.2">
      <c r="A206" s="281"/>
      <c r="B206" s="59">
        <v>155</v>
      </c>
      <c r="C206" s="94"/>
      <c r="D206" s="95"/>
      <c r="E206" s="62"/>
      <c r="F206" s="280"/>
      <c r="G206" s="281"/>
      <c r="H206" s="63">
        <f t="shared" si="11"/>
        <v>0</v>
      </c>
      <c r="I206" s="281"/>
      <c r="J206" s="3"/>
      <c r="K206" s="3"/>
      <c r="L206" s="3"/>
      <c r="M206" s="3"/>
      <c r="N206" s="3"/>
      <c r="O206" s="3"/>
      <c r="P206" s="3"/>
      <c r="Q206" s="3"/>
      <c r="R206" s="3"/>
      <c r="S206" s="3"/>
      <c r="T206" s="3"/>
      <c r="U206" s="3"/>
      <c r="V206" s="3"/>
    </row>
    <row r="207" spans="1:22" s="7" customFormat="1" ht="12.75" x14ac:dyDescent="0.2">
      <c r="A207" s="281"/>
      <c r="B207" s="59">
        <v>156</v>
      </c>
      <c r="C207" s="94"/>
      <c r="D207" s="95"/>
      <c r="E207" s="62"/>
      <c r="F207" s="280"/>
      <c r="G207" s="281"/>
      <c r="H207" s="63">
        <f t="shared" si="11"/>
        <v>0</v>
      </c>
      <c r="I207" s="281"/>
      <c r="J207" s="3"/>
      <c r="K207" s="3"/>
      <c r="L207" s="3"/>
      <c r="M207" s="3"/>
      <c r="N207" s="3"/>
      <c r="O207" s="3"/>
      <c r="P207" s="3"/>
      <c r="Q207" s="3"/>
      <c r="R207" s="3"/>
      <c r="S207" s="3"/>
      <c r="T207" s="3"/>
      <c r="U207" s="3"/>
      <c r="V207" s="3"/>
    </row>
    <row r="208" spans="1:22" s="7" customFormat="1" ht="12.75" x14ac:dyDescent="0.2">
      <c r="A208" s="281"/>
      <c r="B208" s="59">
        <v>157</v>
      </c>
      <c r="C208" s="94"/>
      <c r="D208" s="95"/>
      <c r="E208" s="62"/>
      <c r="F208" s="280"/>
      <c r="G208" s="281"/>
      <c r="H208" s="63">
        <f t="shared" si="11"/>
        <v>0</v>
      </c>
      <c r="I208" s="281"/>
      <c r="J208" s="3"/>
      <c r="K208" s="3"/>
      <c r="L208" s="3"/>
      <c r="M208" s="3"/>
      <c r="N208" s="3"/>
      <c r="O208" s="3"/>
      <c r="P208" s="3"/>
      <c r="Q208" s="3"/>
      <c r="R208" s="3"/>
      <c r="S208" s="3"/>
      <c r="T208" s="3"/>
      <c r="U208" s="3"/>
      <c r="V208" s="3"/>
    </row>
    <row r="209" spans="1:22" s="7" customFormat="1" ht="12.75" x14ac:dyDescent="0.2">
      <c r="A209" s="281"/>
      <c r="B209" s="59">
        <v>158</v>
      </c>
      <c r="C209" s="94"/>
      <c r="D209" s="95"/>
      <c r="E209" s="62"/>
      <c r="F209" s="280"/>
      <c r="G209" s="281"/>
      <c r="H209" s="63">
        <f t="shared" si="11"/>
        <v>0</v>
      </c>
      <c r="I209" s="281"/>
      <c r="J209" s="3"/>
      <c r="K209" s="3"/>
      <c r="L209" s="3"/>
      <c r="M209" s="3"/>
      <c r="N209" s="3"/>
      <c r="O209" s="3"/>
      <c r="P209" s="3"/>
      <c r="Q209" s="3"/>
      <c r="R209" s="3"/>
      <c r="S209" s="3"/>
      <c r="T209" s="3"/>
      <c r="U209" s="3"/>
      <c r="V209" s="3"/>
    </row>
    <row r="210" spans="1:22" s="7" customFormat="1" ht="12.75" x14ac:dyDescent="0.2">
      <c r="A210" s="281"/>
      <c r="B210" s="59">
        <v>159</v>
      </c>
      <c r="C210" s="94"/>
      <c r="D210" s="95"/>
      <c r="E210" s="62"/>
      <c r="F210" s="280"/>
      <c r="G210" s="281"/>
      <c r="H210" s="63">
        <f t="shared" si="11"/>
        <v>0</v>
      </c>
      <c r="I210" s="281"/>
      <c r="J210" s="3"/>
      <c r="K210" s="3"/>
      <c r="L210" s="3"/>
      <c r="M210" s="3"/>
      <c r="N210" s="3"/>
      <c r="O210" s="3"/>
      <c r="P210" s="3"/>
      <c r="Q210" s="3"/>
      <c r="R210" s="3"/>
      <c r="S210" s="3"/>
      <c r="T210" s="3"/>
      <c r="U210" s="3"/>
      <c r="V210" s="3"/>
    </row>
    <row r="211" spans="1:22" s="7" customFormat="1" ht="12.75" x14ac:dyDescent="0.2">
      <c r="A211" s="281"/>
      <c r="B211" s="59">
        <v>160</v>
      </c>
      <c r="C211" s="94"/>
      <c r="D211" s="95"/>
      <c r="E211" s="62"/>
      <c r="F211" s="280"/>
      <c r="G211" s="281"/>
      <c r="H211" s="63">
        <f t="shared" si="11"/>
        <v>0</v>
      </c>
      <c r="I211" s="281"/>
      <c r="J211" s="3"/>
      <c r="K211" s="3"/>
      <c r="L211" s="3"/>
      <c r="M211" s="3"/>
      <c r="N211" s="3"/>
      <c r="O211" s="3"/>
      <c r="P211" s="3"/>
      <c r="Q211" s="3"/>
      <c r="R211" s="3"/>
      <c r="S211" s="3"/>
      <c r="T211" s="3"/>
      <c r="U211" s="3"/>
      <c r="V211" s="3"/>
    </row>
    <row r="212" spans="1:22" s="7" customFormat="1" ht="12.75" x14ac:dyDescent="0.2">
      <c r="A212" s="281"/>
      <c r="B212" s="59">
        <v>161</v>
      </c>
      <c r="C212" s="94"/>
      <c r="D212" s="95"/>
      <c r="E212" s="62"/>
      <c r="F212" s="280"/>
      <c r="G212" s="281"/>
      <c r="H212" s="63">
        <f t="shared" si="11"/>
        <v>0</v>
      </c>
      <c r="I212" s="281"/>
      <c r="J212" s="3"/>
      <c r="K212" s="3"/>
      <c r="L212" s="3"/>
      <c r="M212" s="3"/>
      <c r="N212" s="3"/>
      <c r="O212" s="3"/>
      <c r="P212" s="3"/>
      <c r="Q212" s="3"/>
      <c r="R212" s="3"/>
      <c r="S212" s="3"/>
      <c r="T212" s="3"/>
      <c r="U212" s="3"/>
      <c r="V212" s="3"/>
    </row>
    <row r="213" spans="1:22" s="7" customFormat="1" ht="12.75" x14ac:dyDescent="0.2">
      <c r="A213" s="281"/>
      <c r="B213" s="59">
        <v>162</v>
      </c>
      <c r="C213" s="94"/>
      <c r="D213" s="95"/>
      <c r="E213" s="62"/>
      <c r="F213" s="280"/>
      <c r="G213" s="281"/>
      <c r="H213" s="63">
        <f t="shared" si="11"/>
        <v>0</v>
      </c>
      <c r="I213" s="281"/>
      <c r="J213" s="3"/>
      <c r="K213" s="3"/>
      <c r="L213" s="3"/>
      <c r="M213" s="3"/>
      <c r="N213" s="3"/>
      <c r="O213" s="3"/>
      <c r="P213" s="3"/>
      <c r="Q213" s="3"/>
      <c r="R213" s="3"/>
      <c r="S213" s="3"/>
      <c r="T213" s="3"/>
      <c r="U213" s="3"/>
      <c r="V213" s="3"/>
    </row>
    <row r="214" spans="1:22" s="7" customFormat="1" ht="12.75" x14ac:dyDescent="0.2">
      <c r="A214" s="281"/>
      <c r="B214" s="59">
        <v>163</v>
      </c>
      <c r="C214" s="94"/>
      <c r="D214" s="95"/>
      <c r="E214" s="62"/>
      <c r="F214" s="280"/>
      <c r="G214" s="281"/>
      <c r="H214" s="63">
        <f t="shared" si="11"/>
        <v>0</v>
      </c>
      <c r="I214" s="281"/>
      <c r="J214" s="3"/>
      <c r="K214" s="3"/>
      <c r="L214" s="3"/>
      <c r="M214" s="3"/>
      <c r="N214" s="3"/>
      <c r="O214" s="3"/>
      <c r="P214" s="3"/>
      <c r="Q214" s="3"/>
      <c r="R214" s="3"/>
      <c r="S214" s="3"/>
      <c r="T214" s="3"/>
      <c r="U214" s="3"/>
      <c r="V214" s="3"/>
    </row>
    <row r="215" spans="1:22" s="7" customFormat="1" ht="12.75" x14ac:dyDescent="0.2">
      <c r="A215" s="281"/>
      <c r="B215" s="59">
        <v>164</v>
      </c>
      <c r="C215" s="94"/>
      <c r="D215" s="95"/>
      <c r="E215" s="62"/>
      <c r="F215" s="280"/>
      <c r="G215" s="281"/>
      <c r="H215" s="63">
        <f t="shared" si="11"/>
        <v>0</v>
      </c>
      <c r="I215" s="281"/>
      <c r="J215" s="3"/>
      <c r="K215" s="3"/>
      <c r="L215" s="3"/>
      <c r="M215" s="3"/>
      <c r="N215" s="3"/>
      <c r="O215" s="3"/>
      <c r="P215" s="3"/>
      <c r="Q215" s="3"/>
      <c r="R215" s="3"/>
      <c r="S215" s="3"/>
      <c r="T215" s="3"/>
      <c r="U215" s="3"/>
      <c r="V215" s="3"/>
    </row>
    <row r="216" spans="1:22" s="7" customFormat="1" ht="12.75" x14ac:dyDescent="0.2">
      <c r="A216" s="281"/>
      <c r="B216" s="59">
        <v>165</v>
      </c>
      <c r="C216" s="94"/>
      <c r="D216" s="95"/>
      <c r="E216" s="62"/>
      <c r="F216" s="280"/>
      <c r="G216" s="281"/>
      <c r="H216" s="63">
        <f t="shared" si="11"/>
        <v>0</v>
      </c>
      <c r="I216" s="281"/>
      <c r="J216" s="3"/>
      <c r="K216" s="3"/>
      <c r="L216" s="3"/>
      <c r="M216" s="3"/>
      <c r="N216" s="3"/>
      <c r="O216" s="3"/>
      <c r="P216" s="3"/>
      <c r="Q216" s="3"/>
      <c r="R216" s="3"/>
      <c r="S216" s="3"/>
      <c r="T216" s="3"/>
      <c r="U216" s="3"/>
      <c r="V216" s="3"/>
    </row>
    <row r="217" spans="1:22" s="7" customFormat="1" ht="12.75" x14ac:dyDescent="0.2">
      <c r="A217" s="281"/>
      <c r="B217" s="59">
        <v>166</v>
      </c>
      <c r="C217" s="94"/>
      <c r="D217" s="95"/>
      <c r="E217" s="62"/>
      <c r="F217" s="280"/>
      <c r="G217" s="281"/>
      <c r="H217" s="63">
        <f t="shared" si="11"/>
        <v>0</v>
      </c>
      <c r="I217" s="281"/>
      <c r="J217" s="3"/>
      <c r="K217" s="3"/>
      <c r="L217" s="3"/>
      <c r="M217" s="3"/>
      <c r="N217" s="3"/>
      <c r="O217" s="3"/>
      <c r="P217" s="3"/>
      <c r="Q217" s="3"/>
      <c r="R217" s="3"/>
      <c r="S217" s="3"/>
      <c r="T217" s="3"/>
      <c r="U217" s="3"/>
      <c r="V217" s="3"/>
    </row>
    <row r="218" spans="1:22" s="7" customFormat="1" ht="12.75" x14ac:dyDescent="0.2">
      <c r="A218" s="281"/>
      <c r="B218" s="59">
        <v>167</v>
      </c>
      <c r="C218" s="94"/>
      <c r="D218" s="95"/>
      <c r="E218" s="62"/>
      <c r="F218" s="280"/>
      <c r="G218" s="281"/>
      <c r="H218" s="63">
        <f t="shared" si="11"/>
        <v>0</v>
      </c>
      <c r="I218" s="281"/>
      <c r="J218" s="3"/>
      <c r="K218" s="3"/>
      <c r="L218" s="3"/>
      <c r="M218" s="3"/>
      <c r="N218" s="3"/>
      <c r="O218" s="3"/>
      <c r="P218" s="3"/>
      <c r="Q218" s="3"/>
      <c r="R218" s="3"/>
      <c r="S218" s="3"/>
      <c r="T218" s="3"/>
      <c r="U218" s="3"/>
      <c r="V218" s="3"/>
    </row>
    <row r="219" spans="1:22" s="7" customFormat="1" ht="12.75" x14ac:dyDescent="0.2">
      <c r="A219" s="281"/>
      <c r="B219" s="59">
        <v>168</v>
      </c>
      <c r="C219" s="94"/>
      <c r="D219" s="95"/>
      <c r="E219" s="62"/>
      <c r="F219" s="280"/>
      <c r="G219" s="281"/>
      <c r="H219" s="63">
        <f t="shared" si="11"/>
        <v>0</v>
      </c>
      <c r="I219" s="281"/>
      <c r="J219" s="3"/>
      <c r="K219" s="3"/>
      <c r="L219" s="3"/>
      <c r="M219" s="3"/>
      <c r="N219" s="3"/>
      <c r="O219" s="3"/>
      <c r="P219" s="3"/>
      <c r="Q219" s="3"/>
      <c r="R219" s="3"/>
      <c r="S219" s="3"/>
      <c r="T219" s="3"/>
      <c r="U219" s="3"/>
      <c r="V219" s="3"/>
    </row>
    <row r="220" spans="1:22" s="7" customFormat="1" ht="12.75" x14ac:dyDescent="0.2">
      <c r="A220" s="281"/>
      <c r="B220" s="59">
        <v>169</v>
      </c>
      <c r="C220" s="94"/>
      <c r="D220" s="95"/>
      <c r="E220" s="62"/>
      <c r="F220" s="280"/>
      <c r="G220" s="281"/>
      <c r="H220" s="63">
        <f t="shared" si="11"/>
        <v>0</v>
      </c>
      <c r="I220" s="281"/>
      <c r="J220" s="3"/>
      <c r="K220" s="3"/>
      <c r="L220" s="3"/>
      <c r="M220" s="3"/>
      <c r="N220" s="3"/>
      <c r="O220" s="3"/>
      <c r="P220" s="3"/>
      <c r="Q220" s="3"/>
      <c r="R220" s="3"/>
      <c r="S220" s="3"/>
      <c r="T220" s="3"/>
      <c r="U220" s="3"/>
      <c r="V220" s="3"/>
    </row>
    <row r="221" spans="1:22" s="7" customFormat="1" ht="12.75" x14ac:dyDescent="0.2">
      <c r="A221" s="281"/>
      <c r="B221" s="59">
        <v>170</v>
      </c>
      <c r="C221" s="94"/>
      <c r="D221" s="95"/>
      <c r="E221" s="62"/>
      <c r="F221" s="280"/>
      <c r="G221" s="281"/>
      <c r="H221" s="63">
        <f t="shared" si="11"/>
        <v>0</v>
      </c>
      <c r="I221" s="281"/>
      <c r="J221" s="3"/>
      <c r="K221" s="3"/>
      <c r="L221" s="3"/>
      <c r="M221" s="3"/>
      <c r="N221" s="3"/>
      <c r="O221" s="3"/>
      <c r="P221" s="3"/>
      <c r="Q221" s="3"/>
      <c r="R221" s="3"/>
      <c r="S221" s="3"/>
      <c r="T221" s="3"/>
      <c r="U221" s="3"/>
      <c r="V221" s="3"/>
    </row>
    <row r="222" spans="1:22" s="7" customFormat="1" ht="12.75" x14ac:dyDescent="0.2">
      <c r="A222" s="281"/>
      <c r="B222" s="59">
        <v>171</v>
      </c>
      <c r="C222" s="94"/>
      <c r="D222" s="95"/>
      <c r="E222" s="62"/>
      <c r="F222" s="280"/>
      <c r="G222" s="281"/>
      <c r="H222" s="63">
        <f t="shared" si="11"/>
        <v>0</v>
      </c>
      <c r="I222" s="281"/>
      <c r="J222" s="3"/>
      <c r="K222" s="3"/>
      <c r="L222" s="3"/>
      <c r="M222" s="3"/>
      <c r="N222" s="3"/>
      <c r="O222" s="3"/>
      <c r="P222" s="3"/>
      <c r="Q222" s="3"/>
      <c r="R222" s="3"/>
      <c r="S222" s="3"/>
      <c r="T222" s="3"/>
      <c r="U222" s="3"/>
      <c r="V222" s="3"/>
    </row>
    <row r="223" spans="1:22" s="7" customFormat="1" ht="12.75" x14ac:dyDescent="0.2">
      <c r="A223" s="281"/>
      <c r="B223" s="59">
        <v>172</v>
      </c>
      <c r="C223" s="94"/>
      <c r="D223" s="95"/>
      <c r="E223" s="62"/>
      <c r="F223" s="280"/>
      <c r="G223" s="281"/>
      <c r="H223" s="63">
        <f t="shared" si="11"/>
        <v>0</v>
      </c>
      <c r="I223" s="281"/>
      <c r="J223" s="3"/>
      <c r="K223" s="3"/>
      <c r="L223" s="3"/>
      <c r="M223" s="3"/>
      <c r="N223" s="3"/>
      <c r="O223" s="3"/>
      <c r="P223" s="3"/>
      <c r="Q223" s="3"/>
      <c r="R223" s="3"/>
      <c r="S223" s="3"/>
      <c r="T223" s="3"/>
      <c r="U223" s="3"/>
      <c r="V223" s="3"/>
    </row>
    <row r="224" spans="1:22" s="7" customFormat="1" ht="12.75" x14ac:dyDescent="0.2">
      <c r="A224" s="281"/>
      <c r="B224" s="59">
        <v>173</v>
      </c>
      <c r="C224" s="94"/>
      <c r="D224" s="95"/>
      <c r="E224" s="62"/>
      <c r="F224" s="280"/>
      <c r="G224" s="281"/>
      <c r="H224" s="63">
        <f t="shared" si="11"/>
        <v>0</v>
      </c>
      <c r="I224" s="281"/>
      <c r="J224" s="3"/>
      <c r="K224" s="3"/>
      <c r="L224" s="3"/>
      <c r="M224" s="3"/>
      <c r="N224" s="3"/>
      <c r="O224" s="3"/>
      <c r="P224" s="3"/>
      <c r="Q224" s="3"/>
      <c r="R224" s="3"/>
      <c r="S224" s="3"/>
      <c r="T224" s="3"/>
      <c r="U224" s="3"/>
      <c r="V224" s="3"/>
    </row>
    <row r="225" spans="1:22" s="7" customFormat="1" ht="12.75" x14ac:dyDescent="0.2">
      <c r="A225" s="281"/>
      <c r="B225" s="59">
        <v>174</v>
      </c>
      <c r="C225" s="94"/>
      <c r="D225" s="95"/>
      <c r="E225" s="62"/>
      <c r="F225" s="280"/>
      <c r="G225" s="281"/>
      <c r="H225" s="63">
        <f t="shared" si="11"/>
        <v>0</v>
      </c>
      <c r="I225" s="281"/>
      <c r="J225" s="3"/>
      <c r="K225" s="3"/>
      <c r="L225" s="3"/>
      <c r="M225" s="3"/>
      <c r="N225" s="3"/>
      <c r="O225" s="3"/>
      <c r="P225" s="3"/>
      <c r="Q225" s="3"/>
      <c r="R225" s="3"/>
      <c r="S225" s="3"/>
      <c r="T225" s="3"/>
      <c r="U225" s="3"/>
      <c r="V225" s="3"/>
    </row>
    <row r="226" spans="1:22" s="7" customFormat="1" ht="12.75" x14ac:dyDescent="0.2">
      <c r="A226" s="281"/>
      <c r="B226" s="59">
        <v>175</v>
      </c>
      <c r="C226" s="94"/>
      <c r="D226" s="95"/>
      <c r="E226" s="62"/>
      <c r="F226" s="280"/>
      <c r="G226" s="281"/>
      <c r="H226" s="63">
        <f t="shared" si="11"/>
        <v>0</v>
      </c>
      <c r="I226" s="281"/>
      <c r="J226" s="3"/>
      <c r="K226" s="3"/>
      <c r="L226" s="3"/>
      <c r="M226" s="3"/>
      <c r="N226" s="3"/>
      <c r="O226" s="3"/>
      <c r="P226" s="3"/>
      <c r="Q226" s="3"/>
      <c r="R226" s="3"/>
      <c r="S226" s="3"/>
      <c r="T226" s="3"/>
      <c r="U226" s="3"/>
      <c r="V226" s="3"/>
    </row>
    <row r="227" spans="1:22" s="7" customFormat="1" ht="12.75" x14ac:dyDescent="0.2">
      <c r="A227" s="281"/>
      <c r="B227" s="59">
        <v>176</v>
      </c>
      <c r="C227" s="94"/>
      <c r="D227" s="95"/>
      <c r="E227" s="62"/>
      <c r="F227" s="280"/>
      <c r="G227" s="281"/>
      <c r="H227" s="63">
        <f t="shared" si="11"/>
        <v>0</v>
      </c>
      <c r="I227" s="281"/>
      <c r="J227" s="3"/>
      <c r="K227" s="3"/>
      <c r="L227" s="3"/>
      <c r="M227" s="3"/>
      <c r="N227" s="3"/>
      <c r="O227" s="3"/>
      <c r="P227" s="3"/>
      <c r="Q227" s="3"/>
      <c r="R227" s="3"/>
      <c r="S227" s="3"/>
      <c r="T227" s="3"/>
      <c r="U227" s="3"/>
      <c r="V227" s="3"/>
    </row>
    <row r="228" spans="1:22" s="7" customFormat="1" ht="12.75" x14ac:dyDescent="0.2">
      <c r="A228" s="281"/>
      <c r="B228" s="59">
        <v>177</v>
      </c>
      <c r="C228" s="94"/>
      <c r="D228" s="95"/>
      <c r="E228" s="62"/>
      <c r="F228" s="280"/>
      <c r="G228" s="281"/>
      <c r="H228" s="63">
        <f t="shared" si="11"/>
        <v>0</v>
      </c>
      <c r="I228" s="281"/>
      <c r="J228" s="3"/>
      <c r="K228" s="3"/>
      <c r="L228" s="3"/>
      <c r="M228" s="3"/>
      <c r="N228" s="3"/>
      <c r="O228" s="3"/>
      <c r="P228" s="3"/>
      <c r="Q228" s="3"/>
      <c r="R228" s="3"/>
      <c r="S228" s="3"/>
      <c r="T228" s="3"/>
      <c r="U228" s="3"/>
      <c r="V228" s="3"/>
    </row>
    <row r="229" spans="1:22" s="7" customFormat="1" ht="12.75" x14ac:dyDescent="0.2">
      <c r="A229" s="281"/>
      <c r="B229" s="59">
        <v>178</v>
      </c>
      <c r="C229" s="94"/>
      <c r="D229" s="95"/>
      <c r="E229" s="62"/>
      <c r="F229" s="280"/>
      <c r="G229" s="281"/>
      <c r="H229" s="63">
        <f t="shared" si="11"/>
        <v>0</v>
      </c>
      <c r="I229" s="281"/>
      <c r="J229" s="3"/>
      <c r="K229" s="3"/>
      <c r="L229" s="3"/>
      <c r="M229" s="3"/>
      <c r="N229" s="3"/>
      <c r="O229" s="3"/>
      <c r="P229" s="3"/>
      <c r="Q229" s="3"/>
      <c r="R229" s="3"/>
      <c r="S229" s="3"/>
      <c r="T229" s="3"/>
      <c r="U229" s="3"/>
      <c r="V229" s="3"/>
    </row>
    <row r="230" spans="1:22" s="7" customFormat="1" ht="12.75" x14ac:dyDescent="0.2">
      <c r="A230" s="281"/>
      <c r="B230" s="59">
        <v>179</v>
      </c>
      <c r="C230" s="94"/>
      <c r="D230" s="95"/>
      <c r="E230" s="62"/>
      <c r="F230" s="280"/>
      <c r="G230" s="281"/>
      <c r="H230" s="63">
        <f t="shared" si="11"/>
        <v>0</v>
      </c>
      <c r="I230" s="281"/>
      <c r="J230" s="3"/>
      <c r="K230" s="3"/>
      <c r="L230" s="3"/>
      <c r="M230" s="3"/>
      <c r="N230" s="3"/>
      <c r="O230" s="3"/>
      <c r="P230" s="3"/>
      <c r="Q230" s="3"/>
      <c r="R230" s="3"/>
      <c r="S230" s="3"/>
      <c r="T230" s="3"/>
      <c r="U230" s="3"/>
      <c r="V230" s="3"/>
    </row>
    <row r="231" spans="1:22" s="7" customFormat="1" ht="12.75" x14ac:dyDescent="0.2">
      <c r="A231" s="281"/>
      <c r="B231" s="59">
        <v>180</v>
      </c>
      <c r="C231" s="94"/>
      <c r="D231" s="95"/>
      <c r="E231" s="62"/>
      <c r="F231" s="280"/>
      <c r="G231" s="281"/>
      <c r="H231" s="63">
        <f t="shared" si="11"/>
        <v>0</v>
      </c>
      <c r="I231" s="281"/>
      <c r="J231" s="3"/>
      <c r="K231" s="3"/>
      <c r="L231" s="3"/>
      <c r="M231" s="3"/>
      <c r="N231" s="3"/>
      <c r="O231" s="3"/>
      <c r="P231" s="3"/>
      <c r="Q231" s="3"/>
      <c r="R231" s="3"/>
      <c r="S231" s="3"/>
      <c r="T231" s="3"/>
      <c r="U231" s="3"/>
      <c r="V231" s="3"/>
    </row>
    <row r="232" spans="1:22" s="7" customFormat="1" ht="12.75" x14ac:dyDescent="0.2">
      <c r="A232" s="281"/>
      <c r="B232" s="59">
        <v>181</v>
      </c>
      <c r="C232" s="94"/>
      <c r="D232" s="95"/>
      <c r="E232" s="62"/>
      <c r="F232" s="280"/>
      <c r="G232" s="281"/>
      <c r="H232" s="63">
        <f t="shared" si="11"/>
        <v>0</v>
      </c>
      <c r="I232" s="281"/>
      <c r="J232" s="3"/>
      <c r="K232" s="3"/>
      <c r="L232" s="3"/>
      <c r="M232" s="3"/>
      <c r="N232" s="3"/>
      <c r="O232" s="3"/>
      <c r="P232" s="3"/>
      <c r="Q232" s="3"/>
      <c r="R232" s="3"/>
      <c r="S232" s="3"/>
      <c r="T232" s="3"/>
      <c r="U232" s="3"/>
      <c r="V232" s="3"/>
    </row>
    <row r="233" spans="1:22" s="7" customFormat="1" ht="12.75" x14ac:dyDescent="0.2">
      <c r="A233" s="281"/>
      <c r="B233" s="59">
        <v>182</v>
      </c>
      <c r="C233" s="94"/>
      <c r="D233" s="95"/>
      <c r="E233" s="62"/>
      <c r="F233" s="280"/>
      <c r="G233" s="281"/>
      <c r="H233" s="63">
        <f t="shared" si="11"/>
        <v>0</v>
      </c>
      <c r="I233" s="281"/>
      <c r="J233" s="3"/>
      <c r="K233" s="3"/>
      <c r="L233" s="3"/>
      <c r="M233" s="3"/>
      <c r="N233" s="3"/>
      <c r="O233" s="3"/>
      <c r="P233" s="3"/>
      <c r="Q233" s="3"/>
      <c r="R233" s="3"/>
      <c r="S233" s="3"/>
      <c r="T233" s="3"/>
      <c r="U233" s="3"/>
      <c r="V233" s="3"/>
    </row>
    <row r="234" spans="1:22" s="7" customFormat="1" ht="12.75" x14ac:dyDescent="0.2">
      <c r="A234" s="281"/>
      <c r="B234" s="59">
        <v>183</v>
      </c>
      <c r="C234" s="94"/>
      <c r="D234" s="95"/>
      <c r="E234" s="62"/>
      <c r="F234" s="280"/>
      <c r="G234" s="281"/>
      <c r="H234" s="63">
        <f t="shared" si="11"/>
        <v>0</v>
      </c>
      <c r="I234" s="281"/>
      <c r="J234" s="3"/>
      <c r="K234" s="3"/>
      <c r="L234" s="3"/>
      <c r="M234" s="3"/>
      <c r="N234" s="3"/>
      <c r="O234" s="3"/>
      <c r="P234" s="3"/>
      <c r="Q234" s="3"/>
      <c r="R234" s="3"/>
      <c r="S234" s="3"/>
      <c r="T234" s="3"/>
      <c r="U234" s="3"/>
      <c r="V234" s="3"/>
    </row>
    <row r="235" spans="1:22" s="7" customFormat="1" ht="12.75" x14ac:dyDescent="0.2">
      <c r="A235" s="281"/>
      <c r="B235" s="59">
        <v>184</v>
      </c>
      <c r="C235" s="94"/>
      <c r="D235" s="95"/>
      <c r="E235" s="62"/>
      <c r="F235" s="280"/>
      <c r="G235" s="281"/>
      <c r="H235" s="63">
        <f t="shared" si="11"/>
        <v>0</v>
      </c>
      <c r="I235" s="281"/>
      <c r="J235" s="3"/>
      <c r="K235" s="3"/>
      <c r="L235" s="3"/>
      <c r="M235" s="3"/>
      <c r="N235" s="3"/>
      <c r="O235" s="3"/>
      <c r="P235" s="3"/>
      <c r="Q235" s="3"/>
      <c r="R235" s="3"/>
      <c r="S235" s="3"/>
      <c r="T235" s="3"/>
      <c r="U235" s="3"/>
      <c r="V235" s="3"/>
    </row>
    <row r="236" spans="1:22" s="7" customFormat="1" ht="12.75" x14ac:dyDescent="0.2">
      <c r="A236" s="281"/>
      <c r="B236" s="59">
        <v>185</v>
      </c>
      <c r="C236" s="94"/>
      <c r="D236" s="95"/>
      <c r="E236" s="62"/>
      <c r="F236" s="280"/>
      <c r="G236" s="281"/>
      <c r="H236" s="63">
        <f t="shared" si="11"/>
        <v>0</v>
      </c>
      <c r="I236" s="281"/>
      <c r="J236" s="3"/>
      <c r="K236" s="3"/>
      <c r="L236" s="3"/>
      <c r="M236" s="3"/>
      <c r="N236" s="3"/>
      <c r="O236" s="3"/>
      <c r="P236" s="3"/>
      <c r="Q236" s="3"/>
      <c r="R236" s="3"/>
      <c r="S236" s="3"/>
      <c r="T236" s="3"/>
      <c r="U236" s="3"/>
      <c r="V236" s="3"/>
    </row>
    <row r="237" spans="1:22" s="7" customFormat="1" ht="12.75" x14ac:dyDescent="0.2">
      <c r="A237" s="281"/>
      <c r="B237" s="59">
        <v>186</v>
      </c>
      <c r="C237" s="94"/>
      <c r="D237" s="95"/>
      <c r="E237" s="62"/>
      <c r="F237" s="280"/>
      <c r="G237" s="281"/>
      <c r="H237" s="63">
        <f t="shared" si="11"/>
        <v>0</v>
      </c>
      <c r="I237" s="281"/>
      <c r="J237" s="3"/>
      <c r="K237" s="3"/>
      <c r="L237" s="3"/>
      <c r="M237" s="3"/>
      <c r="N237" s="3"/>
      <c r="O237" s="3"/>
      <c r="P237" s="3"/>
      <c r="Q237" s="3"/>
      <c r="R237" s="3"/>
      <c r="S237" s="3"/>
      <c r="T237" s="3"/>
      <c r="U237" s="3"/>
      <c r="V237" s="3"/>
    </row>
    <row r="238" spans="1:22" s="7" customFormat="1" ht="12.75" x14ac:dyDescent="0.2">
      <c r="A238" s="281"/>
      <c r="B238" s="59">
        <v>187</v>
      </c>
      <c r="C238" s="94"/>
      <c r="D238" s="95"/>
      <c r="E238" s="62"/>
      <c r="F238" s="280"/>
      <c r="G238" s="281"/>
      <c r="H238" s="63">
        <f t="shared" si="11"/>
        <v>0</v>
      </c>
      <c r="I238" s="281"/>
      <c r="J238" s="3"/>
      <c r="K238" s="3"/>
      <c r="L238" s="3"/>
      <c r="M238" s="3"/>
      <c r="N238" s="3"/>
      <c r="O238" s="3"/>
      <c r="P238" s="3"/>
      <c r="Q238" s="3"/>
      <c r="R238" s="3"/>
      <c r="S238" s="3"/>
      <c r="T238" s="3"/>
      <c r="U238" s="3"/>
      <c r="V238" s="3"/>
    </row>
    <row r="239" spans="1:22" s="7" customFormat="1" ht="12.75" x14ac:dyDescent="0.2">
      <c r="A239" s="281"/>
      <c r="B239" s="59">
        <v>188</v>
      </c>
      <c r="C239" s="94"/>
      <c r="D239" s="95"/>
      <c r="E239" s="62"/>
      <c r="F239" s="280"/>
      <c r="G239" s="281"/>
      <c r="H239" s="63">
        <f t="shared" si="11"/>
        <v>0</v>
      </c>
      <c r="I239" s="281"/>
      <c r="J239" s="3"/>
      <c r="K239" s="3"/>
      <c r="L239" s="3"/>
      <c r="M239" s="3"/>
      <c r="N239" s="3"/>
      <c r="O239" s="3"/>
      <c r="P239" s="3"/>
      <c r="Q239" s="3"/>
      <c r="R239" s="3"/>
      <c r="S239" s="3"/>
      <c r="T239" s="3"/>
      <c r="U239" s="3"/>
      <c r="V239" s="3"/>
    </row>
    <row r="240" spans="1:22" s="7" customFormat="1" ht="12.75" x14ac:dyDescent="0.2">
      <c r="A240" s="281"/>
      <c r="B240" s="59">
        <v>189</v>
      </c>
      <c r="C240" s="94"/>
      <c r="D240" s="95"/>
      <c r="E240" s="62"/>
      <c r="F240" s="280"/>
      <c r="G240" s="281"/>
      <c r="H240" s="63">
        <f t="shared" si="11"/>
        <v>0</v>
      </c>
      <c r="I240" s="281"/>
      <c r="J240" s="3"/>
      <c r="K240" s="3"/>
      <c r="L240" s="3"/>
      <c r="M240" s="3"/>
      <c r="N240" s="3"/>
      <c r="O240" s="3"/>
      <c r="P240" s="3"/>
      <c r="Q240" s="3"/>
      <c r="R240" s="3"/>
      <c r="S240" s="3"/>
      <c r="T240" s="3"/>
      <c r="U240" s="3"/>
      <c r="V240" s="3"/>
    </row>
    <row r="241" spans="1:22" s="7" customFormat="1" ht="12.75" x14ac:dyDescent="0.2">
      <c r="A241" s="281"/>
      <c r="B241" s="59">
        <v>190</v>
      </c>
      <c r="C241" s="94"/>
      <c r="D241" s="95"/>
      <c r="E241" s="62"/>
      <c r="F241" s="280"/>
      <c r="G241" s="281"/>
      <c r="H241" s="63">
        <f t="shared" si="11"/>
        <v>0</v>
      </c>
      <c r="I241" s="281"/>
      <c r="J241" s="3"/>
      <c r="K241" s="3"/>
      <c r="L241" s="3"/>
      <c r="M241" s="3"/>
      <c r="N241" s="3"/>
      <c r="O241" s="3"/>
      <c r="P241" s="3"/>
      <c r="Q241" s="3"/>
      <c r="R241" s="3"/>
      <c r="S241" s="3"/>
      <c r="T241" s="3"/>
      <c r="U241" s="3"/>
      <c r="V241" s="3"/>
    </row>
    <row r="242" spans="1:22" s="7" customFormat="1" ht="12.75" x14ac:dyDescent="0.2">
      <c r="A242" s="281"/>
      <c r="B242" s="59">
        <v>191</v>
      </c>
      <c r="C242" s="94"/>
      <c r="D242" s="95"/>
      <c r="E242" s="62"/>
      <c r="F242" s="280"/>
      <c r="G242" s="281"/>
      <c r="H242" s="63">
        <f t="shared" si="11"/>
        <v>0</v>
      </c>
      <c r="I242" s="281"/>
      <c r="J242" s="3"/>
      <c r="K242" s="3"/>
      <c r="L242" s="3"/>
      <c r="M242" s="3"/>
      <c r="N242" s="3"/>
      <c r="O242" s="3"/>
      <c r="P242" s="3"/>
      <c r="Q242" s="3"/>
      <c r="R242" s="3"/>
      <c r="S242" s="3"/>
      <c r="T242" s="3"/>
      <c r="U242" s="3"/>
      <c r="V242" s="3"/>
    </row>
    <row r="243" spans="1:22" s="7" customFormat="1" ht="12.75" x14ac:dyDescent="0.2">
      <c r="A243" s="281"/>
      <c r="B243" s="59">
        <v>192</v>
      </c>
      <c r="C243" s="94"/>
      <c r="D243" s="95"/>
      <c r="E243" s="62"/>
      <c r="F243" s="280"/>
      <c r="G243" s="281"/>
      <c r="H243" s="63">
        <f t="shared" si="11"/>
        <v>0</v>
      </c>
      <c r="I243" s="281"/>
      <c r="J243" s="3"/>
      <c r="K243" s="3"/>
      <c r="L243" s="3"/>
      <c r="M243" s="3"/>
      <c r="N243" s="3"/>
      <c r="O243" s="3"/>
      <c r="P243" s="3"/>
      <c r="Q243" s="3"/>
      <c r="R243" s="3"/>
      <c r="S243" s="3"/>
      <c r="T243" s="3"/>
      <c r="U243" s="3"/>
      <c r="V243" s="3"/>
    </row>
    <row r="244" spans="1:22" s="7" customFormat="1" ht="12.75" x14ac:dyDescent="0.2">
      <c r="A244" s="281"/>
      <c r="B244" s="59">
        <v>193</v>
      </c>
      <c r="C244" s="94"/>
      <c r="D244" s="95"/>
      <c r="E244" s="62"/>
      <c r="F244" s="280"/>
      <c r="G244" s="281"/>
      <c r="H244" s="63">
        <f t="shared" si="11"/>
        <v>0</v>
      </c>
      <c r="I244" s="281"/>
      <c r="J244" s="3"/>
      <c r="K244" s="3"/>
      <c r="L244" s="3"/>
      <c r="M244" s="3"/>
      <c r="N244" s="3"/>
      <c r="O244" s="3"/>
      <c r="P244" s="3"/>
      <c r="Q244" s="3"/>
      <c r="R244" s="3"/>
      <c r="S244" s="3"/>
      <c r="T244" s="3"/>
      <c r="U244" s="3"/>
      <c r="V244" s="3"/>
    </row>
    <row r="245" spans="1:22" s="7" customFormat="1" ht="12.75" x14ac:dyDescent="0.2">
      <c r="A245" s="281"/>
      <c r="B245" s="59">
        <v>194</v>
      </c>
      <c r="C245" s="94"/>
      <c r="D245" s="95"/>
      <c r="E245" s="62"/>
      <c r="F245" s="280"/>
      <c r="G245" s="281"/>
      <c r="H245" s="63">
        <f t="shared" si="11"/>
        <v>0</v>
      </c>
      <c r="I245" s="281"/>
      <c r="J245" s="3"/>
      <c r="K245" s="3"/>
      <c r="L245" s="3"/>
      <c r="M245" s="3"/>
      <c r="N245" s="3"/>
      <c r="O245" s="3"/>
      <c r="P245" s="3"/>
      <c r="Q245" s="3"/>
      <c r="R245" s="3"/>
      <c r="S245" s="3"/>
      <c r="T245" s="3"/>
      <c r="U245" s="3"/>
      <c r="V245" s="3"/>
    </row>
    <row r="246" spans="1:22" s="7" customFormat="1" ht="12.75" x14ac:dyDescent="0.2">
      <c r="A246" s="281"/>
      <c r="B246" s="59">
        <v>195</v>
      </c>
      <c r="C246" s="94"/>
      <c r="D246" s="95"/>
      <c r="E246" s="62"/>
      <c r="F246" s="280"/>
      <c r="G246" s="281"/>
      <c r="H246" s="63">
        <f t="shared" si="11"/>
        <v>0</v>
      </c>
      <c r="I246" s="281"/>
      <c r="J246" s="3"/>
      <c r="K246" s="3"/>
      <c r="L246" s="3"/>
      <c r="M246" s="3"/>
      <c r="N246" s="3"/>
      <c r="O246" s="3"/>
      <c r="P246" s="3"/>
      <c r="Q246" s="3"/>
      <c r="R246" s="3"/>
      <c r="S246" s="3"/>
      <c r="T246" s="3"/>
      <c r="U246" s="3"/>
      <c r="V246" s="3"/>
    </row>
    <row r="247" spans="1:22" s="7" customFormat="1" ht="12.75" x14ac:dyDescent="0.2">
      <c r="A247" s="281"/>
      <c r="B247" s="59">
        <v>196</v>
      </c>
      <c r="C247" s="94"/>
      <c r="D247" s="95"/>
      <c r="E247" s="62"/>
      <c r="F247" s="280"/>
      <c r="G247" s="281"/>
      <c r="H247" s="63">
        <f t="shared" si="11"/>
        <v>0</v>
      </c>
      <c r="I247" s="281"/>
      <c r="J247" s="3"/>
      <c r="K247" s="3"/>
      <c r="L247" s="3"/>
      <c r="M247" s="3"/>
      <c r="N247" s="3"/>
      <c r="O247" s="3"/>
      <c r="P247" s="3"/>
      <c r="Q247" s="3"/>
      <c r="R247" s="3"/>
      <c r="S247" s="3"/>
      <c r="T247" s="3"/>
      <c r="U247" s="3"/>
      <c r="V247" s="3"/>
    </row>
    <row r="248" spans="1:22" s="7" customFormat="1" ht="12.75" x14ac:dyDescent="0.2">
      <c r="A248" s="281"/>
      <c r="B248" s="59">
        <v>197</v>
      </c>
      <c r="C248" s="94"/>
      <c r="D248" s="95"/>
      <c r="E248" s="62"/>
      <c r="F248" s="280"/>
      <c r="G248" s="281"/>
      <c r="H248" s="63">
        <f t="shared" si="11"/>
        <v>0</v>
      </c>
      <c r="I248" s="281"/>
      <c r="J248" s="3"/>
      <c r="K248" s="3"/>
      <c r="L248" s="3"/>
      <c r="M248" s="3"/>
      <c r="N248" s="3"/>
      <c r="O248" s="3"/>
      <c r="P248" s="3"/>
      <c r="Q248" s="3"/>
      <c r="R248" s="3"/>
      <c r="S248" s="3"/>
      <c r="T248" s="3"/>
      <c r="U248" s="3"/>
      <c r="V248" s="3"/>
    </row>
    <row r="249" spans="1:22" s="7" customFormat="1" ht="12.75" x14ac:dyDescent="0.2">
      <c r="A249" s="281"/>
      <c r="B249" s="59">
        <v>198</v>
      </c>
      <c r="C249" s="94"/>
      <c r="D249" s="95"/>
      <c r="E249" s="62"/>
      <c r="F249" s="280"/>
      <c r="G249" s="281"/>
      <c r="H249" s="63">
        <f t="shared" si="11"/>
        <v>0</v>
      </c>
      <c r="I249" s="281"/>
      <c r="J249" s="3"/>
      <c r="K249" s="3"/>
      <c r="L249" s="3"/>
      <c r="M249" s="3"/>
      <c r="N249" s="3"/>
      <c r="O249" s="3"/>
      <c r="P249" s="3"/>
      <c r="Q249" s="3"/>
      <c r="R249" s="3"/>
      <c r="S249" s="3"/>
      <c r="T249" s="3"/>
      <c r="U249" s="3"/>
      <c r="V249" s="3"/>
    </row>
    <row r="250" spans="1:22" s="7" customFormat="1" ht="12.75" x14ac:dyDescent="0.2">
      <c r="A250" s="281"/>
      <c r="B250" s="59">
        <v>199</v>
      </c>
      <c r="C250" s="94"/>
      <c r="D250" s="95"/>
      <c r="E250" s="62"/>
      <c r="F250" s="280"/>
      <c r="G250" s="281"/>
      <c r="H250" s="63">
        <f t="shared" si="11"/>
        <v>0</v>
      </c>
      <c r="I250" s="281"/>
      <c r="J250" s="3"/>
      <c r="K250" s="3"/>
      <c r="L250" s="3"/>
      <c r="M250" s="3"/>
      <c r="N250" s="3"/>
      <c r="O250" s="3"/>
      <c r="P250" s="3"/>
      <c r="Q250" s="3"/>
      <c r="R250" s="3"/>
      <c r="S250" s="3"/>
      <c r="T250" s="3"/>
      <c r="U250" s="3"/>
      <c r="V250" s="3"/>
    </row>
    <row r="251" spans="1:22" s="7" customFormat="1" ht="12.75" x14ac:dyDescent="0.2">
      <c r="A251" s="281"/>
      <c r="B251" s="59">
        <v>200</v>
      </c>
      <c r="C251" s="94"/>
      <c r="D251" s="95"/>
      <c r="E251" s="62"/>
      <c r="F251" s="280"/>
      <c r="G251" s="281"/>
      <c r="H251" s="63">
        <f t="shared" si="11"/>
        <v>0</v>
      </c>
      <c r="I251" s="281"/>
      <c r="J251" s="3"/>
      <c r="K251" s="3"/>
      <c r="L251" s="3"/>
      <c r="M251" s="3"/>
      <c r="N251" s="3"/>
      <c r="O251" s="3"/>
      <c r="P251" s="3"/>
      <c r="Q251" s="3"/>
      <c r="R251" s="3"/>
      <c r="S251" s="3"/>
      <c r="T251" s="3"/>
      <c r="U251" s="3"/>
      <c r="V251" s="3"/>
    </row>
    <row r="252" spans="1:22" s="7" customFormat="1" ht="12.75" x14ac:dyDescent="0.2">
      <c r="A252" s="281"/>
      <c r="B252" s="59">
        <v>201</v>
      </c>
      <c r="C252" s="94"/>
      <c r="D252" s="95"/>
      <c r="E252" s="62"/>
      <c r="F252" s="280"/>
      <c r="G252" s="281"/>
      <c r="H252" s="63">
        <f t="shared" si="11"/>
        <v>0</v>
      </c>
      <c r="I252" s="281"/>
      <c r="J252" s="3"/>
      <c r="K252" s="3"/>
      <c r="L252" s="3"/>
      <c r="M252" s="3"/>
      <c r="N252" s="3"/>
      <c r="O252" s="3"/>
      <c r="P252" s="3"/>
      <c r="Q252" s="3"/>
      <c r="R252" s="3"/>
      <c r="S252" s="3"/>
      <c r="T252" s="3"/>
      <c r="U252" s="3"/>
      <c r="V252" s="3"/>
    </row>
    <row r="253" spans="1:22" s="7" customFormat="1" ht="12.75" x14ac:dyDescent="0.2">
      <c r="A253" s="281"/>
      <c r="B253" s="59">
        <v>202</v>
      </c>
      <c r="C253" s="94"/>
      <c r="D253" s="95"/>
      <c r="E253" s="62"/>
      <c r="F253" s="280"/>
      <c r="G253" s="281"/>
      <c r="H253" s="63">
        <f t="shared" si="11"/>
        <v>0</v>
      </c>
      <c r="I253" s="281"/>
      <c r="J253" s="3"/>
      <c r="K253" s="3"/>
      <c r="L253" s="3"/>
      <c r="M253" s="3"/>
      <c r="N253" s="3"/>
      <c r="O253" s="3"/>
      <c r="P253" s="3"/>
      <c r="Q253" s="3"/>
      <c r="R253" s="3"/>
      <c r="S253" s="3"/>
      <c r="T253" s="3"/>
      <c r="U253" s="3"/>
      <c r="V253" s="3"/>
    </row>
    <row r="254" spans="1:22" s="7" customFormat="1" ht="12.75" x14ac:dyDescent="0.2">
      <c r="A254" s="281"/>
      <c r="B254" s="59">
        <v>203</v>
      </c>
      <c r="C254" s="94"/>
      <c r="D254" s="95"/>
      <c r="E254" s="62"/>
      <c r="F254" s="280"/>
      <c r="G254" s="281"/>
      <c r="H254" s="63">
        <f t="shared" si="11"/>
        <v>0</v>
      </c>
      <c r="I254" s="281"/>
      <c r="J254" s="3"/>
      <c r="K254" s="3"/>
      <c r="L254" s="3"/>
      <c r="M254" s="3"/>
      <c r="N254" s="3"/>
      <c r="O254" s="3"/>
      <c r="P254" s="3"/>
      <c r="Q254" s="3"/>
      <c r="R254" s="3"/>
      <c r="S254" s="3"/>
      <c r="T254" s="3"/>
      <c r="U254" s="3"/>
      <c r="V254" s="3"/>
    </row>
    <row r="255" spans="1:22" s="7" customFormat="1" ht="12.75" x14ac:dyDescent="0.2">
      <c r="A255" s="281"/>
      <c r="B255" s="59">
        <v>204</v>
      </c>
      <c r="C255" s="94"/>
      <c r="D255" s="95"/>
      <c r="E255" s="62"/>
      <c r="F255" s="280"/>
      <c r="G255" s="281"/>
      <c r="H255" s="63">
        <f t="shared" si="11"/>
        <v>0</v>
      </c>
      <c r="I255" s="281"/>
      <c r="J255" s="3"/>
      <c r="K255" s="3"/>
      <c r="L255" s="3"/>
      <c r="M255" s="3"/>
      <c r="N255" s="3"/>
      <c r="O255" s="3"/>
      <c r="P255" s="3"/>
      <c r="Q255" s="3"/>
      <c r="R255" s="3"/>
      <c r="S255" s="3"/>
      <c r="T255" s="3"/>
      <c r="U255" s="3"/>
      <c r="V255" s="3"/>
    </row>
    <row r="256" spans="1:22" s="7" customFormat="1" ht="12.75" x14ac:dyDescent="0.2">
      <c r="A256" s="281"/>
      <c r="B256" s="59">
        <v>205</v>
      </c>
      <c r="C256" s="94"/>
      <c r="D256" s="95"/>
      <c r="E256" s="62"/>
      <c r="F256" s="280"/>
      <c r="G256" s="281"/>
      <c r="H256" s="63">
        <f t="shared" si="11"/>
        <v>0</v>
      </c>
      <c r="I256" s="281"/>
      <c r="J256" s="3"/>
      <c r="K256" s="3"/>
      <c r="L256" s="3"/>
      <c r="M256" s="3"/>
      <c r="N256" s="3"/>
      <c r="O256" s="3"/>
      <c r="P256" s="3"/>
      <c r="Q256" s="3"/>
      <c r="R256" s="3"/>
      <c r="S256" s="3"/>
      <c r="T256" s="3"/>
      <c r="U256" s="3"/>
      <c r="V256" s="3"/>
    </row>
    <row r="257" spans="1:22" s="7" customFormat="1" ht="12.75" x14ac:dyDescent="0.2">
      <c r="A257" s="281"/>
      <c r="B257" s="59">
        <v>206</v>
      </c>
      <c r="C257" s="94"/>
      <c r="D257" s="95"/>
      <c r="E257" s="62"/>
      <c r="F257" s="280"/>
      <c r="G257" s="281"/>
      <c r="H257" s="63">
        <f t="shared" si="11"/>
        <v>0</v>
      </c>
      <c r="I257" s="281"/>
      <c r="J257" s="3"/>
      <c r="K257" s="3"/>
      <c r="L257" s="3"/>
      <c r="M257" s="3"/>
      <c r="N257" s="3"/>
      <c r="O257" s="3"/>
      <c r="P257" s="3"/>
      <c r="Q257" s="3"/>
      <c r="R257" s="3"/>
      <c r="S257" s="3"/>
      <c r="T257" s="3"/>
      <c r="U257" s="3"/>
      <c r="V257" s="3"/>
    </row>
    <row r="258" spans="1:22" s="7" customFormat="1" ht="12.75" x14ac:dyDescent="0.2">
      <c r="A258" s="281"/>
      <c r="B258" s="59">
        <v>207</v>
      </c>
      <c r="C258" s="94"/>
      <c r="D258" s="95"/>
      <c r="E258" s="62"/>
      <c r="F258" s="280"/>
      <c r="G258" s="281"/>
      <c r="H258" s="63">
        <f t="shared" si="11"/>
        <v>0</v>
      </c>
      <c r="I258" s="281"/>
      <c r="J258" s="3"/>
      <c r="K258" s="3"/>
      <c r="L258" s="3"/>
      <c r="M258" s="3"/>
      <c r="N258" s="3"/>
      <c r="O258" s="3"/>
      <c r="P258" s="3"/>
      <c r="Q258" s="3"/>
      <c r="R258" s="3"/>
      <c r="S258" s="3"/>
      <c r="T258" s="3"/>
      <c r="U258" s="3"/>
      <c r="V258" s="3"/>
    </row>
    <row r="259" spans="1:22" s="7" customFormat="1" ht="12.75" x14ac:dyDescent="0.2">
      <c r="A259" s="281"/>
      <c r="B259" s="59">
        <v>208</v>
      </c>
      <c r="C259" s="94"/>
      <c r="D259" s="95"/>
      <c r="E259" s="62"/>
      <c r="F259" s="280"/>
      <c r="G259" s="281"/>
      <c r="H259" s="63">
        <f t="shared" si="11"/>
        <v>0</v>
      </c>
      <c r="I259" s="281"/>
      <c r="J259" s="3"/>
      <c r="K259" s="3"/>
      <c r="L259" s="3"/>
      <c r="M259" s="3"/>
      <c r="N259" s="3"/>
      <c r="O259" s="3"/>
      <c r="P259" s="3"/>
      <c r="Q259" s="3"/>
      <c r="R259" s="3"/>
      <c r="S259" s="3"/>
      <c r="T259" s="3"/>
      <c r="U259" s="3"/>
      <c r="V259" s="3"/>
    </row>
    <row r="260" spans="1:22" s="7" customFormat="1" ht="12.75" x14ac:dyDescent="0.2">
      <c r="A260" s="281"/>
      <c r="B260" s="59">
        <v>209</v>
      </c>
      <c r="C260" s="94"/>
      <c r="D260" s="95"/>
      <c r="E260" s="62"/>
      <c r="F260" s="280"/>
      <c r="G260" s="281"/>
      <c r="H260" s="63">
        <f t="shared" si="11"/>
        <v>0</v>
      </c>
      <c r="I260" s="281"/>
      <c r="J260" s="3"/>
      <c r="K260" s="3"/>
      <c r="L260" s="3"/>
      <c r="M260" s="3"/>
      <c r="N260" s="3"/>
      <c r="O260" s="3"/>
      <c r="P260" s="3"/>
      <c r="Q260" s="3"/>
      <c r="R260" s="3"/>
      <c r="S260" s="3"/>
      <c r="T260" s="3"/>
      <c r="U260" s="3"/>
      <c r="V260" s="3"/>
    </row>
    <row r="261" spans="1:22" s="7" customFormat="1" ht="12.75" x14ac:dyDescent="0.2">
      <c r="A261" s="281"/>
      <c r="B261" s="59">
        <v>210</v>
      </c>
      <c r="C261" s="94"/>
      <c r="D261" s="95"/>
      <c r="E261" s="62"/>
      <c r="F261" s="280"/>
      <c r="G261" s="281"/>
      <c r="H261" s="63">
        <f t="shared" si="11"/>
        <v>0</v>
      </c>
      <c r="I261" s="281"/>
      <c r="J261" s="3"/>
      <c r="K261" s="3"/>
      <c r="L261" s="3"/>
      <c r="M261" s="3"/>
      <c r="N261" s="3"/>
      <c r="O261" s="3"/>
      <c r="P261" s="3"/>
      <c r="Q261" s="3"/>
      <c r="R261" s="3"/>
      <c r="S261" s="3"/>
      <c r="T261" s="3"/>
      <c r="U261" s="3"/>
      <c r="V261" s="3"/>
    </row>
    <row r="262" spans="1:22" s="7" customFormat="1" ht="12.75" x14ac:dyDescent="0.2">
      <c r="A262" s="281"/>
      <c r="B262" s="59">
        <v>211</v>
      </c>
      <c r="C262" s="94"/>
      <c r="D262" s="95"/>
      <c r="E262" s="62"/>
      <c r="F262" s="280"/>
      <c r="G262" s="281"/>
      <c r="H262" s="63">
        <f t="shared" si="11"/>
        <v>0</v>
      </c>
      <c r="I262" s="281"/>
      <c r="J262" s="3"/>
      <c r="K262" s="3"/>
      <c r="L262" s="3"/>
      <c r="M262" s="3"/>
      <c r="N262" s="3"/>
      <c r="O262" s="3"/>
      <c r="P262" s="3"/>
      <c r="Q262" s="3"/>
      <c r="R262" s="3"/>
      <c r="S262" s="3"/>
      <c r="T262" s="3"/>
      <c r="U262" s="3"/>
      <c r="V262" s="3"/>
    </row>
    <row r="263" spans="1:22" s="7" customFormat="1" ht="12.75" x14ac:dyDescent="0.2">
      <c r="A263" s="281"/>
      <c r="B263" s="59">
        <v>212</v>
      </c>
      <c r="C263" s="94"/>
      <c r="D263" s="95"/>
      <c r="E263" s="62"/>
      <c r="F263" s="280"/>
      <c r="G263" s="281"/>
      <c r="H263" s="63">
        <f t="shared" si="11"/>
        <v>0</v>
      </c>
      <c r="I263" s="281"/>
      <c r="J263" s="3"/>
      <c r="K263" s="3"/>
      <c r="L263" s="3"/>
      <c r="M263" s="3"/>
      <c r="N263" s="3"/>
      <c r="O263" s="3"/>
      <c r="P263" s="3"/>
      <c r="Q263" s="3"/>
      <c r="R263" s="3"/>
      <c r="S263" s="3"/>
      <c r="T263" s="3"/>
      <c r="U263" s="3"/>
      <c r="V263" s="3"/>
    </row>
    <row r="264" spans="1:22" s="7" customFormat="1" ht="12.75" x14ac:dyDescent="0.2">
      <c r="A264" s="281"/>
      <c r="B264" s="59">
        <v>213</v>
      </c>
      <c r="C264" s="94"/>
      <c r="D264" s="95"/>
      <c r="E264" s="62"/>
      <c r="F264" s="280"/>
      <c r="G264" s="281"/>
      <c r="H264" s="63">
        <f t="shared" si="11"/>
        <v>0</v>
      </c>
      <c r="I264" s="281"/>
      <c r="J264" s="3"/>
      <c r="K264" s="3"/>
      <c r="L264" s="3"/>
      <c r="M264" s="3"/>
      <c r="N264" s="3"/>
      <c r="O264" s="3"/>
      <c r="P264" s="3"/>
      <c r="Q264" s="3"/>
      <c r="R264" s="3"/>
      <c r="S264" s="3"/>
      <c r="T264" s="3"/>
      <c r="U264" s="3"/>
      <c r="V264" s="3"/>
    </row>
    <row r="265" spans="1:22" s="7" customFormat="1" ht="12.75" x14ac:dyDescent="0.2">
      <c r="A265" s="281"/>
      <c r="B265" s="59">
        <v>214</v>
      </c>
      <c r="C265" s="94"/>
      <c r="D265" s="95"/>
      <c r="E265" s="62"/>
      <c r="F265" s="280"/>
      <c r="G265" s="281"/>
      <c r="H265" s="63">
        <f t="shared" ref="H265:H328" si="12">IF(C265=0,0,IF(D265=0,0,IF(ISNUMBER(E265),IF(YEAR(E265)=$S$1,15,0),0)))</f>
        <v>0</v>
      </c>
      <c r="I265" s="281"/>
      <c r="J265" s="3"/>
      <c r="K265" s="3"/>
      <c r="L265" s="3"/>
      <c r="M265" s="3"/>
      <c r="N265" s="3"/>
      <c r="O265" s="3"/>
      <c r="P265" s="3"/>
      <c r="Q265" s="3"/>
      <c r="R265" s="3"/>
      <c r="S265" s="3"/>
      <c r="T265" s="3"/>
      <c r="U265" s="3"/>
      <c r="V265" s="3"/>
    </row>
    <row r="266" spans="1:22" s="7" customFormat="1" ht="12.75" x14ac:dyDescent="0.2">
      <c r="A266" s="281"/>
      <c r="B266" s="59">
        <v>215</v>
      </c>
      <c r="C266" s="94"/>
      <c r="D266" s="95"/>
      <c r="E266" s="62"/>
      <c r="F266" s="280"/>
      <c r="G266" s="281"/>
      <c r="H266" s="63">
        <f t="shared" si="12"/>
        <v>0</v>
      </c>
      <c r="I266" s="281"/>
      <c r="J266" s="3"/>
      <c r="K266" s="3"/>
      <c r="L266" s="3"/>
      <c r="M266" s="3"/>
      <c r="N266" s="3"/>
      <c r="O266" s="3"/>
      <c r="P266" s="3"/>
      <c r="Q266" s="3"/>
      <c r="R266" s="3"/>
      <c r="S266" s="3"/>
      <c r="T266" s="3"/>
      <c r="U266" s="3"/>
      <c r="V266" s="3"/>
    </row>
    <row r="267" spans="1:22" s="7" customFormat="1" ht="12.75" x14ac:dyDescent="0.2">
      <c r="A267" s="281"/>
      <c r="B267" s="59">
        <v>216</v>
      </c>
      <c r="C267" s="94"/>
      <c r="D267" s="95"/>
      <c r="E267" s="62"/>
      <c r="F267" s="280"/>
      <c r="G267" s="281"/>
      <c r="H267" s="63">
        <f t="shared" si="12"/>
        <v>0</v>
      </c>
      <c r="I267" s="281"/>
      <c r="J267" s="3"/>
      <c r="K267" s="3"/>
      <c r="L267" s="3"/>
      <c r="M267" s="3"/>
      <c r="N267" s="3"/>
      <c r="O267" s="3"/>
      <c r="P267" s="3"/>
      <c r="Q267" s="3"/>
      <c r="R267" s="3"/>
      <c r="S267" s="3"/>
      <c r="T267" s="3"/>
      <c r="U267" s="3"/>
      <c r="V267" s="3"/>
    </row>
    <row r="268" spans="1:22" s="7" customFormat="1" ht="12.75" x14ac:dyDescent="0.2">
      <c r="A268" s="281"/>
      <c r="B268" s="59">
        <v>217</v>
      </c>
      <c r="C268" s="94"/>
      <c r="D268" s="95"/>
      <c r="E268" s="62"/>
      <c r="F268" s="280"/>
      <c r="G268" s="281"/>
      <c r="H268" s="63">
        <f t="shared" si="12"/>
        <v>0</v>
      </c>
      <c r="I268" s="281"/>
      <c r="J268" s="3"/>
      <c r="K268" s="3"/>
      <c r="L268" s="3"/>
      <c r="M268" s="3"/>
      <c r="N268" s="3"/>
      <c r="O268" s="3"/>
      <c r="P268" s="3"/>
      <c r="Q268" s="3"/>
      <c r="R268" s="3"/>
      <c r="S268" s="3"/>
      <c r="T268" s="3"/>
      <c r="U268" s="3"/>
      <c r="V268" s="3"/>
    </row>
    <row r="269" spans="1:22" s="7" customFormat="1" ht="12.75" x14ac:dyDescent="0.2">
      <c r="A269" s="281"/>
      <c r="B269" s="59">
        <v>218</v>
      </c>
      <c r="C269" s="94"/>
      <c r="D269" s="95"/>
      <c r="E269" s="62"/>
      <c r="F269" s="280"/>
      <c r="G269" s="281"/>
      <c r="H269" s="63">
        <f t="shared" si="12"/>
        <v>0</v>
      </c>
      <c r="I269" s="281"/>
      <c r="J269" s="3"/>
      <c r="K269" s="3"/>
      <c r="L269" s="3"/>
      <c r="M269" s="3"/>
      <c r="N269" s="3"/>
      <c r="O269" s="3"/>
      <c r="P269" s="3"/>
      <c r="Q269" s="3"/>
      <c r="R269" s="3"/>
      <c r="S269" s="3"/>
      <c r="T269" s="3"/>
      <c r="U269" s="3"/>
      <c r="V269" s="3"/>
    </row>
    <row r="270" spans="1:22" s="7" customFormat="1" ht="12.75" x14ac:dyDescent="0.2">
      <c r="A270" s="281"/>
      <c r="B270" s="59">
        <v>219</v>
      </c>
      <c r="C270" s="94"/>
      <c r="D270" s="95"/>
      <c r="E270" s="62"/>
      <c r="F270" s="280"/>
      <c r="G270" s="281"/>
      <c r="H270" s="63">
        <f t="shared" si="12"/>
        <v>0</v>
      </c>
      <c r="I270" s="281"/>
      <c r="J270" s="3"/>
      <c r="K270" s="3"/>
      <c r="L270" s="3"/>
      <c r="M270" s="3"/>
      <c r="N270" s="3"/>
      <c r="O270" s="3"/>
      <c r="P270" s="3"/>
      <c r="Q270" s="3"/>
      <c r="R270" s="3"/>
      <c r="S270" s="3"/>
      <c r="T270" s="3"/>
      <c r="U270" s="3"/>
      <c r="V270" s="3"/>
    </row>
    <row r="271" spans="1:22" s="7" customFormat="1" ht="12.75" x14ac:dyDescent="0.2">
      <c r="A271" s="281"/>
      <c r="B271" s="59">
        <v>220</v>
      </c>
      <c r="C271" s="94"/>
      <c r="D271" s="95"/>
      <c r="E271" s="62"/>
      <c r="F271" s="280"/>
      <c r="G271" s="281"/>
      <c r="H271" s="63">
        <f t="shared" si="12"/>
        <v>0</v>
      </c>
      <c r="I271" s="281"/>
      <c r="J271" s="3"/>
      <c r="K271" s="3"/>
      <c r="L271" s="3"/>
      <c r="M271" s="3"/>
      <c r="N271" s="3"/>
      <c r="O271" s="3"/>
      <c r="P271" s="3"/>
      <c r="Q271" s="3"/>
      <c r="R271" s="3"/>
      <c r="S271" s="3"/>
      <c r="T271" s="3"/>
      <c r="U271" s="3"/>
      <c r="V271" s="3"/>
    </row>
    <row r="272" spans="1:22" s="7" customFormat="1" ht="12.75" x14ac:dyDescent="0.2">
      <c r="A272" s="281"/>
      <c r="B272" s="59">
        <v>221</v>
      </c>
      <c r="C272" s="94"/>
      <c r="D272" s="95"/>
      <c r="E272" s="62"/>
      <c r="F272" s="280"/>
      <c r="G272" s="281"/>
      <c r="H272" s="63">
        <f t="shared" si="12"/>
        <v>0</v>
      </c>
      <c r="I272" s="281"/>
      <c r="J272" s="3"/>
      <c r="K272" s="3"/>
      <c r="L272" s="3"/>
      <c r="M272" s="3"/>
      <c r="N272" s="3"/>
      <c r="O272" s="3"/>
      <c r="P272" s="3"/>
      <c r="Q272" s="3"/>
      <c r="R272" s="3"/>
      <c r="S272" s="3"/>
      <c r="T272" s="3"/>
      <c r="U272" s="3"/>
      <c r="V272" s="3"/>
    </row>
    <row r="273" spans="1:22" s="7" customFormat="1" ht="12.75" x14ac:dyDescent="0.2">
      <c r="A273" s="281"/>
      <c r="B273" s="59">
        <v>222</v>
      </c>
      <c r="C273" s="94"/>
      <c r="D273" s="95"/>
      <c r="E273" s="62"/>
      <c r="F273" s="280"/>
      <c r="G273" s="281"/>
      <c r="H273" s="63">
        <f t="shared" si="12"/>
        <v>0</v>
      </c>
      <c r="I273" s="281"/>
      <c r="J273" s="3"/>
      <c r="K273" s="3"/>
      <c r="L273" s="3"/>
      <c r="M273" s="3"/>
      <c r="N273" s="3"/>
      <c r="O273" s="3"/>
      <c r="P273" s="3"/>
      <c r="Q273" s="3"/>
      <c r="R273" s="3"/>
      <c r="S273" s="3"/>
      <c r="T273" s="3"/>
      <c r="U273" s="3"/>
      <c r="V273" s="3"/>
    </row>
    <row r="274" spans="1:22" s="7" customFormat="1" ht="12.75" x14ac:dyDescent="0.2">
      <c r="A274" s="281"/>
      <c r="B274" s="59">
        <v>223</v>
      </c>
      <c r="C274" s="94"/>
      <c r="D274" s="95"/>
      <c r="E274" s="62"/>
      <c r="F274" s="280"/>
      <c r="G274" s="281"/>
      <c r="H274" s="63">
        <f t="shared" si="12"/>
        <v>0</v>
      </c>
      <c r="I274" s="281"/>
      <c r="J274" s="3"/>
      <c r="K274" s="3"/>
      <c r="L274" s="3"/>
      <c r="M274" s="3"/>
      <c r="N274" s="3"/>
      <c r="O274" s="3"/>
      <c r="P274" s="3"/>
      <c r="Q274" s="3"/>
      <c r="R274" s="3"/>
      <c r="S274" s="3"/>
      <c r="T274" s="3"/>
      <c r="U274" s="3"/>
      <c r="V274" s="3"/>
    </row>
    <row r="275" spans="1:22" s="7" customFormat="1" ht="12.75" x14ac:dyDescent="0.2">
      <c r="A275" s="281"/>
      <c r="B275" s="59">
        <v>224</v>
      </c>
      <c r="C275" s="94"/>
      <c r="D275" s="95"/>
      <c r="E275" s="62"/>
      <c r="F275" s="280"/>
      <c r="G275" s="281"/>
      <c r="H275" s="63">
        <f t="shared" si="12"/>
        <v>0</v>
      </c>
      <c r="I275" s="281"/>
      <c r="J275" s="3"/>
      <c r="K275" s="3"/>
      <c r="L275" s="3"/>
      <c r="M275" s="3"/>
      <c r="N275" s="3"/>
      <c r="O275" s="3"/>
      <c r="P275" s="3"/>
      <c r="Q275" s="3"/>
      <c r="R275" s="3"/>
      <c r="S275" s="3"/>
      <c r="T275" s="3"/>
      <c r="U275" s="3"/>
      <c r="V275" s="3"/>
    </row>
    <row r="276" spans="1:22" s="7" customFormat="1" ht="12.75" x14ac:dyDescent="0.2">
      <c r="A276" s="281"/>
      <c r="B276" s="59">
        <v>225</v>
      </c>
      <c r="C276" s="94"/>
      <c r="D276" s="95"/>
      <c r="E276" s="62"/>
      <c r="F276" s="280"/>
      <c r="G276" s="281"/>
      <c r="H276" s="63">
        <f t="shared" si="12"/>
        <v>0</v>
      </c>
      <c r="I276" s="281"/>
      <c r="J276" s="3"/>
      <c r="K276" s="3"/>
      <c r="L276" s="3"/>
      <c r="M276" s="3"/>
      <c r="N276" s="3"/>
      <c r="O276" s="3"/>
      <c r="P276" s="3"/>
      <c r="Q276" s="3"/>
      <c r="R276" s="3"/>
      <c r="S276" s="3"/>
      <c r="T276" s="3"/>
      <c r="U276" s="3"/>
      <c r="V276" s="3"/>
    </row>
    <row r="277" spans="1:22" s="7" customFormat="1" ht="12.75" x14ac:dyDescent="0.2">
      <c r="A277" s="281"/>
      <c r="B277" s="59">
        <v>226</v>
      </c>
      <c r="C277" s="94"/>
      <c r="D277" s="95"/>
      <c r="E277" s="62"/>
      <c r="F277" s="280"/>
      <c r="G277" s="281"/>
      <c r="H277" s="63">
        <f t="shared" si="12"/>
        <v>0</v>
      </c>
      <c r="I277" s="281"/>
      <c r="J277" s="3"/>
      <c r="K277" s="3"/>
      <c r="L277" s="3"/>
      <c r="M277" s="3"/>
      <c r="N277" s="3"/>
      <c r="O277" s="3"/>
      <c r="P277" s="3"/>
      <c r="Q277" s="3"/>
      <c r="R277" s="3"/>
      <c r="S277" s="3"/>
      <c r="T277" s="3"/>
      <c r="U277" s="3"/>
      <c r="V277" s="3"/>
    </row>
    <row r="278" spans="1:22" s="7" customFormat="1" ht="12.75" x14ac:dyDescent="0.2">
      <c r="A278" s="281"/>
      <c r="B278" s="59">
        <v>227</v>
      </c>
      <c r="C278" s="94"/>
      <c r="D278" s="95"/>
      <c r="E278" s="62"/>
      <c r="F278" s="280"/>
      <c r="G278" s="281"/>
      <c r="H278" s="63">
        <f t="shared" si="12"/>
        <v>0</v>
      </c>
      <c r="I278" s="281"/>
      <c r="J278" s="3"/>
      <c r="K278" s="3"/>
      <c r="L278" s="3"/>
      <c r="M278" s="3"/>
      <c r="N278" s="3"/>
      <c r="O278" s="3"/>
      <c r="P278" s="3"/>
      <c r="Q278" s="3"/>
      <c r="R278" s="3"/>
      <c r="S278" s="3"/>
      <c r="T278" s="3"/>
      <c r="U278" s="3"/>
      <c r="V278" s="3"/>
    </row>
    <row r="279" spans="1:22" s="7" customFormat="1" ht="12.75" x14ac:dyDescent="0.2">
      <c r="A279" s="281"/>
      <c r="B279" s="59">
        <v>228</v>
      </c>
      <c r="C279" s="94"/>
      <c r="D279" s="95"/>
      <c r="E279" s="62"/>
      <c r="F279" s="280"/>
      <c r="G279" s="281"/>
      <c r="H279" s="63">
        <f t="shared" si="12"/>
        <v>0</v>
      </c>
      <c r="I279" s="281"/>
      <c r="J279" s="3"/>
      <c r="K279" s="3"/>
      <c r="L279" s="3"/>
      <c r="M279" s="3"/>
      <c r="N279" s="3"/>
      <c r="O279" s="3"/>
      <c r="P279" s="3"/>
      <c r="Q279" s="3"/>
      <c r="R279" s="3"/>
      <c r="S279" s="3"/>
      <c r="T279" s="3"/>
      <c r="U279" s="3"/>
      <c r="V279" s="3"/>
    </row>
    <row r="280" spans="1:22" s="7" customFormat="1" ht="12.75" x14ac:dyDescent="0.2">
      <c r="A280" s="281"/>
      <c r="B280" s="59">
        <v>229</v>
      </c>
      <c r="C280" s="94"/>
      <c r="D280" s="95"/>
      <c r="E280" s="62"/>
      <c r="F280" s="280"/>
      <c r="G280" s="281"/>
      <c r="H280" s="63">
        <f t="shared" si="12"/>
        <v>0</v>
      </c>
      <c r="I280" s="281"/>
      <c r="J280" s="3"/>
      <c r="K280" s="3"/>
      <c r="L280" s="3"/>
      <c r="M280" s="3"/>
      <c r="N280" s="3"/>
      <c r="O280" s="3"/>
      <c r="P280" s="3"/>
      <c r="Q280" s="3"/>
      <c r="R280" s="3"/>
      <c r="S280" s="3"/>
      <c r="T280" s="3"/>
      <c r="U280" s="3"/>
      <c r="V280" s="3"/>
    </row>
    <row r="281" spans="1:22" s="7" customFormat="1" ht="12.75" x14ac:dyDescent="0.2">
      <c r="A281" s="281"/>
      <c r="B281" s="59">
        <v>230</v>
      </c>
      <c r="C281" s="94"/>
      <c r="D281" s="95"/>
      <c r="E281" s="62"/>
      <c r="F281" s="280"/>
      <c r="G281" s="281"/>
      <c r="H281" s="63">
        <f t="shared" si="12"/>
        <v>0</v>
      </c>
      <c r="I281" s="281"/>
      <c r="J281" s="3"/>
      <c r="K281" s="3"/>
      <c r="L281" s="3"/>
      <c r="M281" s="3"/>
      <c r="N281" s="3"/>
      <c r="O281" s="3"/>
      <c r="P281" s="3"/>
      <c r="Q281" s="3"/>
      <c r="R281" s="3"/>
      <c r="S281" s="3"/>
      <c r="T281" s="3"/>
      <c r="U281" s="3"/>
      <c r="V281" s="3"/>
    </row>
    <row r="282" spans="1:22" s="7" customFormat="1" ht="12.75" x14ac:dyDescent="0.2">
      <c r="A282" s="281"/>
      <c r="B282" s="59">
        <v>231</v>
      </c>
      <c r="C282" s="94"/>
      <c r="D282" s="95"/>
      <c r="E282" s="62"/>
      <c r="F282" s="280"/>
      <c r="G282" s="281"/>
      <c r="H282" s="63">
        <f t="shared" si="12"/>
        <v>0</v>
      </c>
      <c r="I282" s="281"/>
      <c r="J282" s="3"/>
      <c r="K282" s="3"/>
      <c r="L282" s="3"/>
      <c r="M282" s="3"/>
      <c r="N282" s="3"/>
      <c r="O282" s="3"/>
      <c r="P282" s="3"/>
      <c r="Q282" s="3"/>
      <c r="R282" s="3"/>
      <c r="S282" s="3"/>
      <c r="T282" s="3"/>
      <c r="U282" s="3"/>
      <c r="V282" s="3"/>
    </row>
    <row r="283" spans="1:22" s="7" customFormat="1" ht="12.75" x14ac:dyDescent="0.2">
      <c r="A283" s="281"/>
      <c r="B283" s="59">
        <v>232</v>
      </c>
      <c r="C283" s="94"/>
      <c r="D283" s="95"/>
      <c r="E283" s="62"/>
      <c r="F283" s="280"/>
      <c r="G283" s="281"/>
      <c r="H283" s="63">
        <f t="shared" si="12"/>
        <v>0</v>
      </c>
      <c r="I283" s="281"/>
      <c r="J283" s="3"/>
      <c r="K283" s="3"/>
      <c r="L283" s="3"/>
      <c r="M283" s="3"/>
      <c r="N283" s="3"/>
      <c r="O283" s="3"/>
      <c r="P283" s="3"/>
      <c r="Q283" s="3"/>
      <c r="R283" s="3"/>
      <c r="S283" s="3"/>
      <c r="T283" s="3"/>
      <c r="U283" s="3"/>
      <c r="V283" s="3"/>
    </row>
    <row r="284" spans="1:22" s="7" customFormat="1" ht="12.75" x14ac:dyDescent="0.2">
      <c r="A284" s="281"/>
      <c r="B284" s="59">
        <v>233</v>
      </c>
      <c r="C284" s="94"/>
      <c r="D284" s="95"/>
      <c r="E284" s="62"/>
      <c r="F284" s="280"/>
      <c r="G284" s="281"/>
      <c r="H284" s="63">
        <f t="shared" si="12"/>
        <v>0</v>
      </c>
      <c r="I284" s="281"/>
      <c r="J284" s="3"/>
      <c r="K284" s="3"/>
      <c r="L284" s="3"/>
      <c r="M284" s="3"/>
      <c r="N284" s="3"/>
      <c r="O284" s="3"/>
      <c r="P284" s="3"/>
      <c r="Q284" s="3"/>
      <c r="R284" s="3"/>
      <c r="S284" s="3"/>
      <c r="T284" s="3"/>
      <c r="U284" s="3"/>
      <c r="V284" s="3"/>
    </row>
    <row r="285" spans="1:22" s="7" customFormat="1" ht="12.75" x14ac:dyDescent="0.2">
      <c r="A285" s="281"/>
      <c r="B285" s="59">
        <v>234</v>
      </c>
      <c r="C285" s="94"/>
      <c r="D285" s="95"/>
      <c r="E285" s="62"/>
      <c r="F285" s="280"/>
      <c r="G285" s="281"/>
      <c r="H285" s="63">
        <f t="shared" si="12"/>
        <v>0</v>
      </c>
      <c r="I285" s="281"/>
      <c r="J285" s="3"/>
      <c r="K285" s="3"/>
      <c r="L285" s="3"/>
      <c r="M285" s="3"/>
      <c r="N285" s="3"/>
      <c r="O285" s="3"/>
      <c r="P285" s="3"/>
      <c r="Q285" s="3"/>
      <c r="R285" s="3"/>
      <c r="S285" s="3"/>
      <c r="T285" s="3"/>
      <c r="U285" s="3"/>
      <c r="V285" s="3"/>
    </row>
    <row r="286" spans="1:22" s="7" customFormat="1" ht="12.75" x14ac:dyDescent="0.2">
      <c r="A286" s="281"/>
      <c r="B286" s="59">
        <v>235</v>
      </c>
      <c r="C286" s="94"/>
      <c r="D286" s="95"/>
      <c r="E286" s="62"/>
      <c r="F286" s="280"/>
      <c r="G286" s="281"/>
      <c r="H286" s="63">
        <f t="shared" si="12"/>
        <v>0</v>
      </c>
      <c r="I286" s="281"/>
      <c r="J286" s="3"/>
      <c r="K286" s="3"/>
      <c r="L286" s="3"/>
      <c r="M286" s="3"/>
      <c r="N286" s="3"/>
      <c r="O286" s="3"/>
      <c r="P286" s="3"/>
      <c r="Q286" s="3"/>
      <c r="R286" s="3"/>
      <c r="S286" s="3"/>
      <c r="T286" s="3"/>
      <c r="U286" s="3"/>
      <c r="V286" s="3"/>
    </row>
    <row r="287" spans="1:22" s="7" customFormat="1" ht="12.75" x14ac:dyDescent="0.2">
      <c r="A287" s="281"/>
      <c r="B287" s="59">
        <v>236</v>
      </c>
      <c r="C287" s="94"/>
      <c r="D287" s="95"/>
      <c r="E287" s="62"/>
      <c r="F287" s="280"/>
      <c r="G287" s="281"/>
      <c r="H287" s="63">
        <f t="shared" si="12"/>
        <v>0</v>
      </c>
      <c r="I287" s="281"/>
      <c r="J287" s="3"/>
      <c r="K287" s="3"/>
      <c r="L287" s="3"/>
      <c r="M287" s="3"/>
      <c r="N287" s="3"/>
      <c r="O287" s="3"/>
      <c r="P287" s="3"/>
      <c r="Q287" s="3"/>
      <c r="R287" s="3"/>
      <c r="S287" s="3"/>
      <c r="T287" s="3"/>
      <c r="U287" s="3"/>
      <c r="V287" s="3"/>
    </row>
    <row r="288" spans="1:22" s="7" customFormat="1" ht="12.75" x14ac:dyDescent="0.2">
      <c r="A288" s="281"/>
      <c r="B288" s="59">
        <v>237</v>
      </c>
      <c r="C288" s="94"/>
      <c r="D288" s="95"/>
      <c r="E288" s="62"/>
      <c r="F288" s="280"/>
      <c r="G288" s="281"/>
      <c r="H288" s="63">
        <f t="shared" si="12"/>
        <v>0</v>
      </c>
      <c r="I288" s="281"/>
      <c r="J288" s="3"/>
      <c r="K288" s="3"/>
      <c r="L288" s="3"/>
      <c r="M288" s="3"/>
      <c r="N288" s="3"/>
      <c r="O288" s="3"/>
      <c r="P288" s="3"/>
      <c r="Q288" s="3"/>
      <c r="R288" s="3"/>
      <c r="S288" s="3"/>
      <c r="T288" s="3"/>
      <c r="U288" s="3"/>
      <c r="V288" s="3"/>
    </row>
    <row r="289" spans="1:22" s="7" customFormat="1" ht="12.75" x14ac:dyDescent="0.2">
      <c r="A289" s="281"/>
      <c r="B289" s="59">
        <v>238</v>
      </c>
      <c r="C289" s="94"/>
      <c r="D289" s="95"/>
      <c r="E289" s="62"/>
      <c r="F289" s="280"/>
      <c r="G289" s="281"/>
      <c r="H289" s="63">
        <f t="shared" si="12"/>
        <v>0</v>
      </c>
      <c r="I289" s="281"/>
      <c r="J289" s="3"/>
      <c r="K289" s="3"/>
      <c r="L289" s="3"/>
      <c r="M289" s="3"/>
      <c r="N289" s="3"/>
      <c r="O289" s="3"/>
      <c r="P289" s="3"/>
      <c r="Q289" s="3"/>
      <c r="R289" s="3"/>
      <c r="S289" s="3"/>
      <c r="T289" s="3"/>
      <c r="U289" s="3"/>
      <c r="V289" s="3"/>
    </row>
    <row r="290" spans="1:22" s="7" customFormat="1" ht="12.75" x14ac:dyDescent="0.2">
      <c r="A290" s="281"/>
      <c r="B290" s="59">
        <v>239</v>
      </c>
      <c r="C290" s="94"/>
      <c r="D290" s="95"/>
      <c r="E290" s="62"/>
      <c r="F290" s="280"/>
      <c r="G290" s="281"/>
      <c r="H290" s="63">
        <f t="shared" si="12"/>
        <v>0</v>
      </c>
      <c r="I290" s="281"/>
      <c r="J290" s="3"/>
      <c r="K290" s="3"/>
      <c r="L290" s="3"/>
      <c r="M290" s="3"/>
      <c r="N290" s="3"/>
      <c r="O290" s="3"/>
      <c r="P290" s="3"/>
      <c r="Q290" s="3"/>
      <c r="R290" s="3"/>
      <c r="S290" s="3"/>
      <c r="T290" s="3"/>
      <c r="U290" s="3"/>
      <c r="V290" s="3"/>
    </row>
    <row r="291" spans="1:22" s="7" customFormat="1" ht="12.75" x14ac:dyDescent="0.2">
      <c r="A291" s="281"/>
      <c r="B291" s="59">
        <v>240</v>
      </c>
      <c r="C291" s="94"/>
      <c r="D291" s="95"/>
      <c r="E291" s="62"/>
      <c r="F291" s="280"/>
      <c r="G291" s="281"/>
      <c r="H291" s="63">
        <f t="shared" si="12"/>
        <v>0</v>
      </c>
      <c r="I291" s="281"/>
      <c r="J291" s="3"/>
      <c r="K291" s="3"/>
      <c r="L291" s="3"/>
      <c r="M291" s="3"/>
      <c r="N291" s="3"/>
      <c r="O291" s="3"/>
      <c r="P291" s="3"/>
      <c r="Q291" s="3"/>
      <c r="R291" s="3"/>
      <c r="S291" s="3"/>
      <c r="T291" s="3"/>
      <c r="U291" s="3"/>
      <c r="V291" s="3"/>
    </row>
    <row r="292" spans="1:22" s="7" customFormat="1" ht="12.75" x14ac:dyDescent="0.2">
      <c r="A292" s="281"/>
      <c r="B292" s="59">
        <v>241</v>
      </c>
      <c r="C292" s="94"/>
      <c r="D292" s="95"/>
      <c r="E292" s="62"/>
      <c r="F292" s="280"/>
      <c r="G292" s="281"/>
      <c r="H292" s="63">
        <f t="shared" si="12"/>
        <v>0</v>
      </c>
      <c r="I292" s="281"/>
      <c r="J292" s="3"/>
      <c r="K292" s="3"/>
      <c r="L292" s="3"/>
      <c r="M292" s="3"/>
      <c r="N292" s="3"/>
      <c r="O292" s="3"/>
      <c r="P292" s="3"/>
      <c r="Q292" s="3"/>
      <c r="R292" s="3"/>
      <c r="S292" s="3"/>
      <c r="T292" s="3"/>
      <c r="U292" s="3"/>
      <c r="V292" s="3"/>
    </row>
    <row r="293" spans="1:22" s="7" customFormat="1" ht="12.75" x14ac:dyDescent="0.2">
      <c r="A293" s="281"/>
      <c r="B293" s="59">
        <v>242</v>
      </c>
      <c r="C293" s="94"/>
      <c r="D293" s="95"/>
      <c r="E293" s="62"/>
      <c r="F293" s="280"/>
      <c r="G293" s="281"/>
      <c r="H293" s="63">
        <f t="shared" si="12"/>
        <v>0</v>
      </c>
      <c r="I293" s="281"/>
      <c r="J293" s="3"/>
      <c r="K293" s="3"/>
      <c r="L293" s="3"/>
      <c r="M293" s="3"/>
      <c r="N293" s="3"/>
      <c r="O293" s="3"/>
      <c r="P293" s="3"/>
      <c r="Q293" s="3"/>
      <c r="R293" s="3"/>
      <c r="S293" s="3"/>
      <c r="T293" s="3"/>
      <c r="U293" s="3"/>
      <c r="V293" s="3"/>
    </row>
    <row r="294" spans="1:22" s="7" customFormat="1" ht="12.75" x14ac:dyDescent="0.2">
      <c r="A294" s="281"/>
      <c r="B294" s="59">
        <v>243</v>
      </c>
      <c r="C294" s="94"/>
      <c r="D294" s="95"/>
      <c r="E294" s="62"/>
      <c r="F294" s="280"/>
      <c r="G294" s="281"/>
      <c r="H294" s="63">
        <f t="shared" si="12"/>
        <v>0</v>
      </c>
      <c r="I294" s="281"/>
      <c r="J294" s="3"/>
      <c r="K294" s="3"/>
      <c r="L294" s="3"/>
      <c r="M294" s="3"/>
      <c r="N294" s="3"/>
      <c r="O294" s="3"/>
      <c r="P294" s="3"/>
      <c r="Q294" s="3"/>
      <c r="R294" s="3"/>
      <c r="S294" s="3"/>
      <c r="T294" s="3"/>
      <c r="U294" s="3"/>
      <c r="V294" s="3"/>
    </row>
    <row r="295" spans="1:22" s="7" customFormat="1" ht="12.75" x14ac:dyDescent="0.2">
      <c r="A295" s="281"/>
      <c r="B295" s="59">
        <v>244</v>
      </c>
      <c r="C295" s="94"/>
      <c r="D295" s="95"/>
      <c r="E295" s="62"/>
      <c r="F295" s="280"/>
      <c r="G295" s="281"/>
      <c r="H295" s="63">
        <f t="shared" si="12"/>
        <v>0</v>
      </c>
      <c r="I295" s="281"/>
      <c r="J295" s="3"/>
      <c r="K295" s="3"/>
      <c r="L295" s="3"/>
      <c r="M295" s="3"/>
      <c r="N295" s="3"/>
      <c r="O295" s="3"/>
      <c r="P295" s="3"/>
      <c r="Q295" s="3"/>
      <c r="R295" s="3"/>
      <c r="S295" s="3"/>
      <c r="T295" s="3"/>
      <c r="U295" s="3"/>
      <c r="V295" s="3"/>
    </row>
    <row r="296" spans="1:22" s="7" customFormat="1" ht="12.75" x14ac:dyDescent="0.2">
      <c r="A296" s="281"/>
      <c r="B296" s="59">
        <v>245</v>
      </c>
      <c r="C296" s="94"/>
      <c r="D296" s="95"/>
      <c r="E296" s="62"/>
      <c r="F296" s="280"/>
      <c r="G296" s="281"/>
      <c r="H296" s="63">
        <f t="shared" si="12"/>
        <v>0</v>
      </c>
      <c r="I296" s="281"/>
      <c r="J296" s="3"/>
      <c r="K296" s="3"/>
      <c r="L296" s="3"/>
      <c r="M296" s="3"/>
      <c r="N296" s="3"/>
      <c r="O296" s="3"/>
      <c r="P296" s="3"/>
      <c r="Q296" s="3"/>
      <c r="R296" s="3"/>
      <c r="S296" s="3"/>
      <c r="T296" s="3"/>
      <c r="U296" s="3"/>
      <c r="V296" s="3"/>
    </row>
    <row r="297" spans="1:22" s="7" customFormat="1" ht="12.75" x14ac:dyDescent="0.2">
      <c r="A297" s="281"/>
      <c r="B297" s="59">
        <v>246</v>
      </c>
      <c r="C297" s="94"/>
      <c r="D297" s="95"/>
      <c r="E297" s="62"/>
      <c r="F297" s="280"/>
      <c r="G297" s="281"/>
      <c r="H297" s="63">
        <f t="shared" si="12"/>
        <v>0</v>
      </c>
      <c r="I297" s="281"/>
      <c r="J297" s="3"/>
      <c r="K297" s="3"/>
      <c r="L297" s="3"/>
      <c r="M297" s="3"/>
      <c r="N297" s="3"/>
      <c r="O297" s="3"/>
      <c r="P297" s="3"/>
      <c r="Q297" s="3"/>
      <c r="R297" s="3"/>
      <c r="S297" s="3"/>
      <c r="T297" s="3"/>
      <c r="U297" s="3"/>
      <c r="V297" s="3"/>
    </row>
    <row r="298" spans="1:22" s="7" customFormat="1" ht="12.75" x14ac:dyDescent="0.2">
      <c r="A298" s="281"/>
      <c r="B298" s="59">
        <v>247</v>
      </c>
      <c r="C298" s="94"/>
      <c r="D298" s="95"/>
      <c r="E298" s="62"/>
      <c r="F298" s="280"/>
      <c r="G298" s="281"/>
      <c r="H298" s="63">
        <f t="shared" si="12"/>
        <v>0</v>
      </c>
      <c r="I298" s="281"/>
      <c r="J298" s="3"/>
      <c r="K298" s="3"/>
      <c r="L298" s="3"/>
      <c r="M298" s="3"/>
      <c r="N298" s="3"/>
      <c r="O298" s="3"/>
      <c r="P298" s="3"/>
      <c r="Q298" s="3"/>
      <c r="R298" s="3"/>
      <c r="S298" s="3"/>
      <c r="T298" s="3"/>
      <c r="U298" s="3"/>
      <c r="V298" s="3"/>
    </row>
    <row r="299" spans="1:22" s="7" customFormat="1" ht="12.75" x14ac:dyDescent="0.2">
      <c r="A299" s="281"/>
      <c r="B299" s="59">
        <v>248</v>
      </c>
      <c r="C299" s="94"/>
      <c r="D299" s="95"/>
      <c r="E299" s="62"/>
      <c r="F299" s="280"/>
      <c r="G299" s="281"/>
      <c r="H299" s="63">
        <f t="shared" si="12"/>
        <v>0</v>
      </c>
      <c r="I299" s="281"/>
      <c r="J299" s="3"/>
      <c r="K299" s="3"/>
      <c r="L299" s="3"/>
      <c r="M299" s="3"/>
      <c r="N299" s="3"/>
      <c r="O299" s="3"/>
      <c r="P299" s="3"/>
      <c r="Q299" s="3"/>
      <c r="R299" s="3"/>
      <c r="S299" s="3"/>
      <c r="T299" s="3"/>
      <c r="U299" s="3"/>
      <c r="V299" s="3"/>
    </row>
    <row r="300" spans="1:22" s="7" customFormat="1" ht="12.75" x14ac:dyDescent="0.2">
      <c r="A300" s="281"/>
      <c r="B300" s="59">
        <v>249</v>
      </c>
      <c r="C300" s="94"/>
      <c r="D300" s="95"/>
      <c r="E300" s="62"/>
      <c r="F300" s="280"/>
      <c r="G300" s="281"/>
      <c r="H300" s="63">
        <f t="shared" si="12"/>
        <v>0</v>
      </c>
      <c r="I300" s="281"/>
      <c r="J300" s="3"/>
      <c r="K300" s="3"/>
      <c r="L300" s="3"/>
      <c r="M300" s="3"/>
      <c r="N300" s="3"/>
      <c r="O300" s="3"/>
      <c r="P300" s="3"/>
      <c r="Q300" s="3"/>
      <c r="R300" s="3"/>
      <c r="S300" s="3"/>
      <c r="T300" s="3"/>
      <c r="U300" s="3"/>
      <c r="V300" s="3"/>
    </row>
    <row r="301" spans="1:22" s="7" customFormat="1" ht="12.75" x14ac:dyDescent="0.2">
      <c r="A301" s="281"/>
      <c r="B301" s="59">
        <v>250</v>
      </c>
      <c r="C301" s="94"/>
      <c r="D301" s="95"/>
      <c r="E301" s="62"/>
      <c r="F301" s="280"/>
      <c r="G301" s="281"/>
      <c r="H301" s="63">
        <f t="shared" si="12"/>
        <v>0</v>
      </c>
      <c r="I301" s="281"/>
      <c r="J301" s="3"/>
      <c r="K301" s="3"/>
      <c r="L301" s="3"/>
      <c r="M301" s="3"/>
      <c r="N301" s="3"/>
      <c r="O301" s="3"/>
      <c r="P301" s="3"/>
      <c r="Q301" s="3"/>
      <c r="R301" s="3"/>
      <c r="S301" s="3"/>
      <c r="T301" s="3"/>
      <c r="U301" s="3"/>
      <c r="V301" s="3"/>
    </row>
    <row r="302" spans="1:22" s="7" customFormat="1" ht="12.75" x14ac:dyDescent="0.2">
      <c r="A302" s="281"/>
      <c r="B302" s="59">
        <v>251</v>
      </c>
      <c r="C302" s="94"/>
      <c r="D302" s="95"/>
      <c r="E302" s="62"/>
      <c r="F302" s="280"/>
      <c r="G302" s="281"/>
      <c r="H302" s="63">
        <f t="shared" si="12"/>
        <v>0</v>
      </c>
      <c r="I302" s="281"/>
      <c r="J302" s="3"/>
      <c r="K302" s="3"/>
      <c r="L302" s="3"/>
      <c r="M302" s="3"/>
      <c r="N302" s="3"/>
      <c r="O302" s="3"/>
      <c r="P302" s="3"/>
      <c r="Q302" s="3"/>
      <c r="R302" s="3"/>
      <c r="S302" s="3"/>
      <c r="T302" s="3"/>
      <c r="U302" s="3"/>
      <c r="V302" s="3"/>
    </row>
    <row r="303" spans="1:22" s="7" customFormat="1" ht="12.75" x14ac:dyDescent="0.2">
      <c r="A303" s="281"/>
      <c r="B303" s="59">
        <v>252</v>
      </c>
      <c r="C303" s="94"/>
      <c r="D303" s="95"/>
      <c r="E303" s="62"/>
      <c r="F303" s="280"/>
      <c r="G303" s="281"/>
      <c r="H303" s="63">
        <f t="shared" si="12"/>
        <v>0</v>
      </c>
      <c r="I303" s="281"/>
      <c r="J303" s="3"/>
      <c r="K303" s="3"/>
      <c r="L303" s="3"/>
      <c r="M303" s="3"/>
      <c r="N303" s="3"/>
      <c r="O303" s="3"/>
      <c r="P303" s="3"/>
      <c r="Q303" s="3"/>
      <c r="R303" s="3"/>
      <c r="S303" s="3"/>
      <c r="T303" s="3"/>
      <c r="U303" s="3"/>
      <c r="V303" s="3"/>
    </row>
    <row r="304" spans="1:22" s="7" customFormat="1" ht="12.75" x14ac:dyDescent="0.2">
      <c r="A304" s="281"/>
      <c r="B304" s="59">
        <v>253</v>
      </c>
      <c r="C304" s="94"/>
      <c r="D304" s="95"/>
      <c r="E304" s="62"/>
      <c r="F304" s="280"/>
      <c r="G304" s="281"/>
      <c r="H304" s="63">
        <f t="shared" si="12"/>
        <v>0</v>
      </c>
      <c r="I304" s="281"/>
      <c r="J304" s="3"/>
      <c r="K304" s="3"/>
      <c r="L304" s="3"/>
      <c r="M304" s="3"/>
      <c r="N304" s="3"/>
      <c r="O304" s="3"/>
      <c r="P304" s="3"/>
      <c r="Q304" s="3"/>
      <c r="R304" s="3"/>
      <c r="S304" s="3"/>
      <c r="T304" s="3"/>
      <c r="U304" s="3"/>
      <c r="V304" s="3"/>
    </row>
    <row r="305" spans="1:22" s="7" customFormat="1" ht="12.75" x14ac:dyDescent="0.2">
      <c r="A305" s="281"/>
      <c r="B305" s="59">
        <v>254</v>
      </c>
      <c r="C305" s="94"/>
      <c r="D305" s="95"/>
      <c r="E305" s="62"/>
      <c r="F305" s="280"/>
      <c r="G305" s="281"/>
      <c r="H305" s="63">
        <f t="shared" si="12"/>
        <v>0</v>
      </c>
      <c r="I305" s="281"/>
      <c r="J305" s="3"/>
      <c r="K305" s="3"/>
      <c r="L305" s="3"/>
      <c r="M305" s="3"/>
      <c r="N305" s="3"/>
      <c r="O305" s="3"/>
      <c r="P305" s="3"/>
      <c r="Q305" s="3"/>
      <c r="R305" s="3"/>
      <c r="S305" s="3"/>
      <c r="T305" s="3"/>
      <c r="U305" s="3"/>
      <c r="V305" s="3"/>
    </row>
    <row r="306" spans="1:22" s="7" customFormat="1" ht="12.75" x14ac:dyDescent="0.2">
      <c r="A306" s="281"/>
      <c r="B306" s="59">
        <v>255</v>
      </c>
      <c r="C306" s="94"/>
      <c r="D306" s="95"/>
      <c r="E306" s="62"/>
      <c r="F306" s="280"/>
      <c r="G306" s="281"/>
      <c r="H306" s="63">
        <f t="shared" si="12"/>
        <v>0</v>
      </c>
      <c r="I306" s="281"/>
      <c r="J306" s="3"/>
      <c r="K306" s="3"/>
      <c r="L306" s="3"/>
      <c r="M306" s="3"/>
      <c r="N306" s="3"/>
      <c r="O306" s="3"/>
      <c r="P306" s="3"/>
      <c r="Q306" s="3"/>
      <c r="R306" s="3"/>
      <c r="S306" s="3"/>
      <c r="T306" s="3"/>
      <c r="U306" s="3"/>
      <c r="V306" s="3"/>
    </row>
    <row r="307" spans="1:22" s="7" customFormat="1" ht="12.75" x14ac:dyDescent="0.2">
      <c r="A307" s="281"/>
      <c r="B307" s="59">
        <v>256</v>
      </c>
      <c r="C307" s="94"/>
      <c r="D307" s="95"/>
      <c r="E307" s="62"/>
      <c r="F307" s="280"/>
      <c r="G307" s="281"/>
      <c r="H307" s="63">
        <f t="shared" si="12"/>
        <v>0</v>
      </c>
      <c r="I307" s="281"/>
      <c r="J307" s="3"/>
      <c r="K307" s="3"/>
      <c r="L307" s="3"/>
      <c r="M307" s="3"/>
      <c r="N307" s="3"/>
      <c r="O307" s="3"/>
      <c r="P307" s="3"/>
      <c r="Q307" s="3"/>
      <c r="R307" s="3"/>
      <c r="S307" s="3"/>
      <c r="T307" s="3"/>
      <c r="U307" s="3"/>
      <c r="V307" s="3"/>
    </row>
    <row r="308" spans="1:22" s="7" customFormat="1" ht="12.75" x14ac:dyDescent="0.2">
      <c r="A308" s="281"/>
      <c r="B308" s="59">
        <v>257</v>
      </c>
      <c r="C308" s="94"/>
      <c r="D308" s="95"/>
      <c r="E308" s="62"/>
      <c r="F308" s="280"/>
      <c r="G308" s="281"/>
      <c r="H308" s="63">
        <f t="shared" si="12"/>
        <v>0</v>
      </c>
      <c r="I308" s="281"/>
      <c r="J308" s="3"/>
      <c r="K308" s="3"/>
      <c r="L308" s="3"/>
      <c r="M308" s="3"/>
      <c r="N308" s="3"/>
      <c r="O308" s="3"/>
      <c r="P308" s="3"/>
      <c r="Q308" s="3"/>
      <c r="R308" s="3"/>
      <c r="S308" s="3"/>
      <c r="T308" s="3"/>
      <c r="U308" s="3"/>
      <c r="V308" s="3"/>
    </row>
    <row r="309" spans="1:22" s="7" customFormat="1" ht="12.75" x14ac:dyDescent="0.2">
      <c r="A309" s="281"/>
      <c r="B309" s="59">
        <v>258</v>
      </c>
      <c r="C309" s="94"/>
      <c r="D309" s="95"/>
      <c r="E309" s="62"/>
      <c r="F309" s="280"/>
      <c r="G309" s="281"/>
      <c r="H309" s="63">
        <f t="shared" si="12"/>
        <v>0</v>
      </c>
      <c r="I309" s="281"/>
      <c r="J309" s="3"/>
      <c r="K309" s="3"/>
      <c r="L309" s="3"/>
      <c r="M309" s="3"/>
      <c r="N309" s="3"/>
      <c r="O309" s="3"/>
      <c r="P309" s="3"/>
      <c r="Q309" s="3"/>
      <c r="R309" s="3"/>
      <c r="S309" s="3"/>
      <c r="T309" s="3"/>
      <c r="U309" s="3"/>
      <c r="V309" s="3"/>
    </row>
    <row r="310" spans="1:22" s="7" customFormat="1" ht="12.75" x14ac:dyDescent="0.2">
      <c r="A310" s="281"/>
      <c r="B310" s="59">
        <v>259</v>
      </c>
      <c r="C310" s="94"/>
      <c r="D310" s="95"/>
      <c r="E310" s="62"/>
      <c r="F310" s="280"/>
      <c r="G310" s="281"/>
      <c r="H310" s="63">
        <f t="shared" si="12"/>
        <v>0</v>
      </c>
      <c r="I310" s="281"/>
      <c r="J310" s="3"/>
      <c r="K310" s="3"/>
      <c r="L310" s="3"/>
      <c r="M310" s="3"/>
      <c r="N310" s="3"/>
      <c r="O310" s="3"/>
      <c r="P310" s="3"/>
      <c r="Q310" s="3"/>
      <c r="R310" s="3"/>
      <c r="S310" s="3"/>
      <c r="T310" s="3"/>
      <c r="U310" s="3"/>
      <c r="V310" s="3"/>
    </row>
    <row r="311" spans="1:22" s="7" customFormat="1" ht="12.75" x14ac:dyDescent="0.2">
      <c r="A311" s="281"/>
      <c r="B311" s="59">
        <v>260</v>
      </c>
      <c r="C311" s="94"/>
      <c r="D311" s="95"/>
      <c r="E311" s="62"/>
      <c r="F311" s="280"/>
      <c r="G311" s="281"/>
      <c r="H311" s="63">
        <f t="shared" si="12"/>
        <v>0</v>
      </c>
      <c r="I311" s="281"/>
      <c r="J311" s="3"/>
      <c r="K311" s="3"/>
      <c r="L311" s="3"/>
      <c r="M311" s="3"/>
      <c r="N311" s="3"/>
      <c r="O311" s="3"/>
      <c r="P311" s="3"/>
      <c r="Q311" s="3"/>
      <c r="R311" s="3"/>
      <c r="S311" s="3"/>
      <c r="T311" s="3"/>
      <c r="U311" s="3"/>
      <c r="V311" s="3"/>
    </row>
    <row r="312" spans="1:22" s="7" customFormat="1" ht="12.75" x14ac:dyDescent="0.2">
      <c r="A312" s="281"/>
      <c r="B312" s="59">
        <v>261</v>
      </c>
      <c r="C312" s="94"/>
      <c r="D312" s="95"/>
      <c r="E312" s="62"/>
      <c r="F312" s="280"/>
      <c r="G312" s="281"/>
      <c r="H312" s="63">
        <f t="shared" si="12"/>
        <v>0</v>
      </c>
      <c r="I312" s="281"/>
      <c r="J312" s="3"/>
      <c r="K312" s="3"/>
      <c r="L312" s="3"/>
      <c r="M312" s="3"/>
      <c r="N312" s="3"/>
      <c r="O312" s="3"/>
      <c r="P312" s="3"/>
      <c r="Q312" s="3"/>
      <c r="R312" s="3"/>
      <c r="S312" s="3"/>
      <c r="T312" s="3"/>
      <c r="U312" s="3"/>
      <c r="V312" s="3"/>
    </row>
    <row r="313" spans="1:22" s="7" customFormat="1" ht="12.75" x14ac:dyDescent="0.2">
      <c r="A313" s="281"/>
      <c r="B313" s="59">
        <v>262</v>
      </c>
      <c r="C313" s="94"/>
      <c r="D313" s="95"/>
      <c r="E313" s="62"/>
      <c r="F313" s="280"/>
      <c r="G313" s="281"/>
      <c r="H313" s="63">
        <f t="shared" si="12"/>
        <v>0</v>
      </c>
      <c r="I313" s="281"/>
      <c r="J313" s="3"/>
      <c r="K313" s="3"/>
      <c r="L313" s="3"/>
      <c r="M313" s="3"/>
      <c r="N313" s="3"/>
      <c r="O313" s="3"/>
      <c r="P313" s="3"/>
      <c r="Q313" s="3"/>
      <c r="R313" s="3"/>
      <c r="S313" s="3"/>
      <c r="T313" s="3"/>
      <c r="U313" s="3"/>
      <c r="V313" s="3"/>
    </row>
    <row r="314" spans="1:22" s="7" customFormat="1" ht="12.75" x14ac:dyDescent="0.2">
      <c r="A314" s="281"/>
      <c r="B314" s="59">
        <v>263</v>
      </c>
      <c r="C314" s="94"/>
      <c r="D314" s="95"/>
      <c r="E314" s="62"/>
      <c r="F314" s="280"/>
      <c r="G314" s="281"/>
      <c r="H314" s="63">
        <f t="shared" si="12"/>
        <v>0</v>
      </c>
      <c r="I314" s="281"/>
      <c r="J314" s="3"/>
      <c r="K314" s="3"/>
      <c r="L314" s="3"/>
      <c r="M314" s="3"/>
      <c r="N314" s="3"/>
      <c r="O314" s="3"/>
      <c r="P314" s="3"/>
      <c r="Q314" s="3"/>
      <c r="R314" s="3"/>
      <c r="S314" s="3"/>
      <c r="T314" s="3"/>
      <c r="U314" s="3"/>
      <c r="V314" s="3"/>
    </row>
    <row r="315" spans="1:22" s="7" customFormat="1" ht="12.75" x14ac:dyDescent="0.2">
      <c r="A315" s="281"/>
      <c r="B315" s="59">
        <v>264</v>
      </c>
      <c r="C315" s="94"/>
      <c r="D315" s="95"/>
      <c r="E315" s="62"/>
      <c r="F315" s="280"/>
      <c r="G315" s="281"/>
      <c r="H315" s="63">
        <f t="shared" si="12"/>
        <v>0</v>
      </c>
      <c r="I315" s="281"/>
      <c r="J315" s="3"/>
      <c r="K315" s="3"/>
      <c r="L315" s="3"/>
      <c r="M315" s="3"/>
      <c r="N315" s="3"/>
      <c r="O315" s="3"/>
      <c r="P315" s="3"/>
      <c r="Q315" s="3"/>
      <c r="R315" s="3"/>
      <c r="S315" s="3"/>
      <c r="T315" s="3"/>
      <c r="U315" s="3"/>
      <c r="V315" s="3"/>
    </row>
    <row r="316" spans="1:22" s="7" customFormat="1" ht="12.75" x14ac:dyDescent="0.2">
      <c r="A316" s="281"/>
      <c r="B316" s="59">
        <v>265</v>
      </c>
      <c r="C316" s="94"/>
      <c r="D316" s="95"/>
      <c r="E316" s="62"/>
      <c r="F316" s="280"/>
      <c r="G316" s="281"/>
      <c r="H316" s="63">
        <f t="shared" si="12"/>
        <v>0</v>
      </c>
      <c r="I316" s="281"/>
      <c r="J316" s="3"/>
      <c r="K316" s="3"/>
      <c r="L316" s="3"/>
      <c r="M316" s="3"/>
      <c r="N316" s="3"/>
      <c r="O316" s="3"/>
      <c r="P316" s="3"/>
      <c r="Q316" s="3"/>
      <c r="R316" s="3"/>
      <c r="S316" s="3"/>
      <c r="T316" s="3"/>
      <c r="U316" s="3"/>
      <c r="V316" s="3"/>
    </row>
    <row r="317" spans="1:22" s="7" customFormat="1" ht="12.75" x14ac:dyDescent="0.2">
      <c r="A317" s="281"/>
      <c r="B317" s="59">
        <v>266</v>
      </c>
      <c r="C317" s="94"/>
      <c r="D317" s="95"/>
      <c r="E317" s="62"/>
      <c r="F317" s="280"/>
      <c r="G317" s="281"/>
      <c r="H317" s="63">
        <f t="shared" si="12"/>
        <v>0</v>
      </c>
      <c r="I317" s="281"/>
      <c r="J317" s="3"/>
      <c r="K317" s="3"/>
      <c r="L317" s="3"/>
      <c r="M317" s="3"/>
      <c r="N317" s="3"/>
      <c r="O317" s="3"/>
      <c r="P317" s="3"/>
      <c r="Q317" s="3"/>
      <c r="R317" s="3"/>
      <c r="S317" s="3"/>
      <c r="T317" s="3"/>
      <c r="U317" s="3"/>
      <c r="V317" s="3"/>
    </row>
    <row r="318" spans="1:22" s="7" customFormat="1" ht="12.75" x14ac:dyDescent="0.2">
      <c r="A318" s="281"/>
      <c r="B318" s="59">
        <v>267</v>
      </c>
      <c r="C318" s="94"/>
      <c r="D318" s="95"/>
      <c r="E318" s="62"/>
      <c r="F318" s="280"/>
      <c r="G318" s="281"/>
      <c r="H318" s="63">
        <f t="shared" si="12"/>
        <v>0</v>
      </c>
      <c r="I318" s="281"/>
      <c r="J318" s="3"/>
      <c r="K318" s="3"/>
      <c r="L318" s="3"/>
      <c r="M318" s="3"/>
      <c r="N318" s="3"/>
      <c r="O318" s="3"/>
      <c r="P318" s="3"/>
      <c r="Q318" s="3"/>
      <c r="R318" s="3"/>
      <c r="S318" s="3"/>
      <c r="T318" s="3"/>
      <c r="U318" s="3"/>
      <c r="V318" s="3"/>
    </row>
    <row r="319" spans="1:22" s="7" customFormat="1" ht="12.75" x14ac:dyDescent="0.2">
      <c r="A319" s="281"/>
      <c r="B319" s="59">
        <v>268</v>
      </c>
      <c r="C319" s="94"/>
      <c r="D319" s="95"/>
      <c r="E319" s="62"/>
      <c r="F319" s="280"/>
      <c r="G319" s="281"/>
      <c r="H319" s="63">
        <f t="shared" si="12"/>
        <v>0</v>
      </c>
      <c r="I319" s="281"/>
      <c r="J319" s="3"/>
      <c r="K319" s="3"/>
      <c r="L319" s="3"/>
      <c r="M319" s="3"/>
      <c r="N319" s="3"/>
      <c r="O319" s="3"/>
      <c r="P319" s="3"/>
      <c r="Q319" s="3"/>
      <c r="R319" s="3"/>
      <c r="S319" s="3"/>
      <c r="T319" s="3"/>
      <c r="U319" s="3"/>
      <c r="V319" s="3"/>
    </row>
    <row r="320" spans="1:22" s="7" customFormat="1" ht="12.75" x14ac:dyDescent="0.2">
      <c r="A320" s="281"/>
      <c r="B320" s="59">
        <v>269</v>
      </c>
      <c r="C320" s="94"/>
      <c r="D320" s="95"/>
      <c r="E320" s="62"/>
      <c r="F320" s="280"/>
      <c r="G320" s="281"/>
      <c r="H320" s="63">
        <f t="shared" si="12"/>
        <v>0</v>
      </c>
      <c r="I320" s="281"/>
      <c r="J320" s="3"/>
      <c r="K320" s="3"/>
      <c r="L320" s="3"/>
      <c r="M320" s="3"/>
      <c r="N320" s="3"/>
      <c r="O320" s="3"/>
      <c r="P320" s="3"/>
      <c r="Q320" s="3"/>
      <c r="R320" s="3"/>
      <c r="S320" s="3"/>
      <c r="T320" s="3"/>
      <c r="U320" s="3"/>
      <c r="V320" s="3"/>
    </row>
    <row r="321" spans="1:22" s="7" customFormat="1" ht="12.75" x14ac:dyDescent="0.2">
      <c r="A321" s="281"/>
      <c r="B321" s="59">
        <v>270</v>
      </c>
      <c r="C321" s="94"/>
      <c r="D321" s="95"/>
      <c r="E321" s="62"/>
      <c r="F321" s="280"/>
      <c r="G321" s="281"/>
      <c r="H321" s="63">
        <f t="shared" si="12"/>
        <v>0</v>
      </c>
      <c r="I321" s="281"/>
      <c r="J321" s="3"/>
      <c r="K321" s="3"/>
      <c r="L321" s="3"/>
      <c r="M321" s="3"/>
      <c r="N321" s="3"/>
      <c r="O321" s="3"/>
      <c r="P321" s="3"/>
      <c r="Q321" s="3"/>
      <c r="R321" s="3"/>
      <c r="S321" s="3"/>
      <c r="T321" s="3"/>
      <c r="U321" s="3"/>
      <c r="V321" s="3"/>
    </row>
    <row r="322" spans="1:22" s="7" customFormat="1" ht="12.75" x14ac:dyDescent="0.2">
      <c r="A322" s="281"/>
      <c r="B322" s="59">
        <v>271</v>
      </c>
      <c r="C322" s="94"/>
      <c r="D322" s="95"/>
      <c r="E322" s="62"/>
      <c r="F322" s="280"/>
      <c r="G322" s="281"/>
      <c r="H322" s="63">
        <f t="shared" si="12"/>
        <v>0</v>
      </c>
      <c r="I322" s="281"/>
      <c r="J322" s="3"/>
      <c r="K322" s="3"/>
      <c r="L322" s="3"/>
      <c r="M322" s="3"/>
      <c r="N322" s="3"/>
      <c r="O322" s="3"/>
      <c r="P322" s="3"/>
      <c r="Q322" s="3"/>
      <c r="R322" s="3"/>
      <c r="S322" s="3"/>
      <c r="T322" s="3"/>
      <c r="U322" s="3"/>
      <c r="V322" s="3"/>
    </row>
    <row r="323" spans="1:22" s="7" customFormat="1" ht="12.75" x14ac:dyDescent="0.2">
      <c r="A323" s="281"/>
      <c r="B323" s="59">
        <v>272</v>
      </c>
      <c r="C323" s="94"/>
      <c r="D323" s="95"/>
      <c r="E323" s="62"/>
      <c r="F323" s="280"/>
      <c r="G323" s="281"/>
      <c r="H323" s="63">
        <f t="shared" si="12"/>
        <v>0</v>
      </c>
      <c r="I323" s="281"/>
      <c r="J323" s="3"/>
      <c r="K323" s="3"/>
      <c r="L323" s="3"/>
      <c r="M323" s="3"/>
      <c r="N323" s="3"/>
      <c r="O323" s="3"/>
      <c r="P323" s="3"/>
      <c r="Q323" s="3"/>
      <c r="R323" s="3"/>
      <c r="S323" s="3"/>
      <c r="T323" s="3"/>
      <c r="U323" s="3"/>
      <c r="V323" s="3"/>
    </row>
    <row r="324" spans="1:22" s="7" customFormat="1" ht="12.75" x14ac:dyDescent="0.2">
      <c r="A324" s="281"/>
      <c r="B324" s="59">
        <v>273</v>
      </c>
      <c r="C324" s="94"/>
      <c r="D324" s="95"/>
      <c r="E324" s="62"/>
      <c r="F324" s="280"/>
      <c r="G324" s="281"/>
      <c r="H324" s="63">
        <f t="shared" si="12"/>
        <v>0</v>
      </c>
      <c r="I324" s="281"/>
      <c r="J324" s="3"/>
      <c r="K324" s="3"/>
      <c r="L324" s="3"/>
      <c r="M324" s="3"/>
      <c r="N324" s="3"/>
      <c r="O324" s="3"/>
      <c r="P324" s="3"/>
      <c r="Q324" s="3"/>
      <c r="R324" s="3"/>
      <c r="S324" s="3"/>
      <c r="T324" s="3"/>
      <c r="U324" s="3"/>
      <c r="V324" s="3"/>
    </row>
    <row r="325" spans="1:22" s="7" customFormat="1" ht="12.75" x14ac:dyDescent="0.2">
      <c r="A325" s="281"/>
      <c r="B325" s="59">
        <v>274</v>
      </c>
      <c r="C325" s="94"/>
      <c r="D325" s="95"/>
      <c r="E325" s="62"/>
      <c r="F325" s="280"/>
      <c r="G325" s="281"/>
      <c r="H325" s="63">
        <f t="shared" si="12"/>
        <v>0</v>
      </c>
      <c r="I325" s="281"/>
      <c r="J325" s="3"/>
      <c r="K325" s="3"/>
      <c r="L325" s="3"/>
      <c r="M325" s="3"/>
      <c r="N325" s="3"/>
      <c r="O325" s="3"/>
      <c r="P325" s="3"/>
      <c r="Q325" s="3"/>
      <c r="R325" s="3"/>
      <c r="S325" s="3"/>
      <c r="T325" s="3"/>
      <c r="U325" s="3"/>
      <c r="V325" s="3"/>
    </row>
    <row r="326" spans="1:22" s="7" customFormat="1" ht="12.75" x14ac:dyDescent="0.2">
      <c r="A326" s="281"/>
      <c r="B326" s="59">
        <v>275</v>
      </c>
      <c r="C326" s="94"/>
      <c r="D326" s="95"/>
      <c r="E326" s="62"/>
      <c r="F326" s="280"/>
      <c r="G326" s="281"/>
      <c r="H326" s="63">
        <f t="shared" si="12"/>
        <v>0</v>
      </c>
      <c r="I326" s="281"/>
      <c r="J326" s="3"/>
      <c r="K326" s="3"/>
      <c r="L326" s="3"/>
      <c r="M326" s="3"/>
      <c r="N326" s="3"/>
      <c r="O326" s="3"/>
      <c r="P326" s="3"/>
      <c r="Q326" s="3"/>
      <c r="R326" s="3"/>
      <c r="S326" s="3"/>
      <c r="T326" s="3"/>
      <c r="U326" s="3"/>
      <c r="V326" s="3"/>
    </row>
    <row r="327" spans="1:22" s="7" customFormat="1" ht="12.75" x14ac:dyDescent="0.2">
      <c r="A327" s="281"/>
      <c r="B327" s="59">
        <v>276</v>
      </c>
      <c r="C327" s="94"/>
      <c r="D327" s="95"/>
      <c r="E327" s="62"/>
      <c r="F327" s="280"/>
      <c r="G327" s="281"/>
      <c r="H327" s="63">
        <f t="shared" si="12"/>
        <v>0</v>
      </c>
      <c r="I327" s="281"/>
      <c r="J327" s="3"/>
      <c r="K327" s="3"/>
      <c r="L327" s="3"/>
      <c r="M327" s="3"/>
      <c r="N327" s="3"/>
      <c r="O327" s="3"/>
      <c r="P327" s="3"/>
      <c r="Q327" s="3"/>
      <c r="R327" s="3"/>
      <c r="S327" s="3"/>
      <c r="T327" s="3"/>
      <c r="U327" s="3"/>
      <c r="V327" s="3"/>
    </row>
    <row r="328" spans="1:22" s="7" customFormat="1" ht="12.75" x14ac:dyDescent="0.2">
      <c r="A328" s="281"/>
      <c r="B328" s="59">
        <v>277</v>
      </c>
      <c r="C328" s="94"/>
      <c r="D328" s="95"/>
      <c r="E328" s="62"/>
      <c r="F328" s="280"/>
      <c r="G328" s="281"/>
      <c r="H328" s="63">
        <f t="shared" si="12"/>
        <v>0</v>
      </c>
      <c r="I328" s="281"/>
      <c r="J328" s="3"/>
      <c r="K328" s="3"/>
      <c r="L328" s="3"/>
      <c r="M328" s="3"/>
      <c r="N328" s="3"/>
      <c r="O328" s="3"/>
      <c r="P328" s="3"/>
      <c r="Q328" s="3"/>
      <c r="R328" s="3"/>
      <c r="S328" s="3"/>
      <c r="T328" s="3"/>
      <c r="U328" s="3"/>
      <c r="V328" s="3"/>
    </row>
    <row r="329" spans="1:22" s="7" customFormat="1" ht="12.75" x14ac:dyDescent="0.2">
      <c r="A329" s="281"/>
      <c r="B329" s="59">
        <v>278</v>
      </c>
      <c r="C329" s="94"/>
      <c r="D329" s="95"/>
      <c r="E329" s="62"/>
      <c r="F329" s="280"/>
      <c r="G329" s="281"/>
      <c r="H329" s="63">
        <f t="shared" ref="H329:H392" si="13">IF(C329=0,0,IF(D329=0,0,IF(ISNUMBER(E329),IF(YEAR(E329)=$S$1,15,0),0)))</f>
        <v>0</v>
      </c>
      <c r="I329" s="281"/>
      <c r="J329" s="3"/>
      <c r="K329" s="3"/>
      <c r="L329" s="3"/>
      <c r="M329" s="3"/>
      <c r="N329" s="3"/>
      <c r="O329" s="3"/>
      <c r="P329" s="3"/>
      <c r="Q329" s="3"/>
      <c r="R329" s="3"/>
      <c r="S329" s="3"/>
      <c r="T329" s="3"/>
      <c r="U329" s="3"/>
      <c r="V329" s="3"/>
    </row>
    <row r="330" spans="1:22" s="7" customFormat="1" ht="12.75" x14ac:dyDescent="0.2">
      <c r="A330" s="281"/>
      <c r="B330" s="59">
        <v>279</v>
      </c>
      <c r="C330" s="94"/>
      <c r="D330" s="95"/>
      <c r="E330" s="62"/>
      <c r="F330" s="280"/>
      <c r="G330" s="281"/>
      <c r="H330" s="63">
        <f t="shared" si="13"/>
        <v>0</v>
      </c>
      <c r="I330" s="281"/>
      <c r="J330" s="3"/>
      <c r="K330" s="3"/>
      <c r="L330" s="3"/>
      <c r="M330" s="3"/>
      <c r="N330" s="3"/>
      <c r="O330" s="3"/>
      <c r="P330" s="3"/>
      <c r="Q330" s="3"/>
      <c r="R330" s="3"/>
      <c r="S330" s="3"/>
      <c r="T330" s="3"/>
      <c r="U330" s="3"/>
      <c r="V330" s="3"/>
    </row>
    <row r="331" spans="1:22" s="7" customFormat="1" ht="12.75" x14ac:dyDescent="0.2">
      <c r="A331" s="281"/>
      <c r="B331" s="59">
        <v>280</v>
      </c>
      <c r="C331" s="94"/>
      <c r="D331" s="95"/>
      <c r="E331" s="62"/>
      <c r="F331" s="280"/>
      <c r="G331" s="281"/>
      <c r="H331" s="63">
        <f t="shared" si="13"/>
        <v>0</v>
      </c>
      <c r="I331" s="281"/>
      <c r="J331" s="3"/>
      <c r="K331" s="3"/>
      <c r="L331" s="3"/>
      <c r="M331" s="3"/>
      <c r="N331" s="3"/>
      <c r="O331" s="3"/>
      <c r="P331" s="3"/>
      <c r="Q331" s="3"/>
      <c r="R331" s="3"/>
      <c r="S331" s="3"/>
      <c r="T331" s="3"/>
      <c r="U331" s="3"/>
      <c r="V331" s="3"/>
    </row>
    <row r="332" spans="1:22" s="7" customFormat="1" ht="12.75" x14ac:dyDescent="0.2">
      <c r="A332" s="281"/>
      <c r="B332" s="59">
        <v>281</v>
      </c>
      <c r="C332" s="94"/>
      <c r="D332" s="95"/>
      <c r="E332" s="62"/>
      <c r="F332" s="280"/>
      <c r="G332" s="281"/>
      <c r="H332" s="63">
        <f t="shared" si="13"/>
        <v>0</v>
      </c>
      <c r="I332" s="281"/>
      <c r="J332" s="3"/>
      <c r="K332" s="3"/>
      <c r="L332" s="3"/>
      <c r="M332" s="3"/>
      <c r="N332" s="3"/>
      <c r="O332" s="3"/>
      <c r="P332" s="3"/>
      <c r="Q332" s="3"/>
      <c r="R332" s="3"/>
      <c r="S332" s="3"/>
      <c r="T332" s="3"/>
      <c r="U332" s="3"/>
      <c r="V332" s="3"/>
    </row>
    <row r="333" spans="1:22" s="7" customFormat="1" ht="12.75" x14ac:dyDescent="0.2">
      <c r="A333" s="281"/>
      <c r="B333" s="59">
        <v>282</v>
      </c>
      <c r="C333" s="94"/>
      <c r="D333" s="95"/>
      <c r="E333" s="62"/>
      <c r="F333" s="280"/>
      <c r="G333" s="281"/>
      <c r="H333" s="63">
        <f t="shared" si="13"/>
        <v>0</v>
      </c>
      <c r="I333" s="281"/>
      <c r="J333" s="3"/>
      <c r="K333" s="3"/>
      <c r="L333" s="3"/>
      <c r="M333" s="3"/>
      <c r="N333" s="3"/>
      <c r="O333" s="3"/>
      <c r="P333" s="3"/>
      <c r="Q333" s="3"/>
      <c r="R333" s="3"/>
      <c r="S333" s="3"/>
      <c r="T333" s="3"/>
      <c r="U333" s="3"/>
      <c r="V333" s="3"/>
    </row>
    <row r="334" spans="1:22" s="7" customFormat="1" ht="12.75" x14ac:dyDescent="0.2">
      <c r="A334" s="281"/>
      <c r="B334" s="59">
        <v>283</v>
      </c>
      <c r="C334" s="94"/>
      <c r="D334" s="95"/>
      <c r="E334" s="62"/>
      <c r="F334" s="280"/>
      <c r="G334" s="281"/>
      <c r="H334" s="63">
        <f t="shared" si="13"/>
        <v>0</v>
      </c>
      <c r="I334" s="281"/>
      <c r="J334" s="3"/>
      <c r="K334" s="3"/>
      <c r="L334" s="3"/>
      <c r="M334" s="3"/>
      <c r="N334" s="3"/>
      <c r="O334" s="3"/>
      <c r="P334" s="3"/>
      <c r="Q334" s="3"/>
      <c r="R334" s="3"/>
      <c r="S334" s="3"/>
      <c r="T334" s="3"/>
      <c r="U334" s="3"/>
      <c r="V334" s="3"/>
    </row>
    <row r="335" spans="1:22" s="7" customFormat="1" ht="12.75" x14ac:dyDescent="0.2">
      <c r="A335" s="281"/>
      <c r="B335" s="59">
        <v>284</v>
      </c>
      <c r="C335" s="94"/>
      <c r="D335" s="95"/>
      <c r="E335" s="62"/>
      <c r="F335" s="280"/>
      <c r="G335" s="281"/>
      <c r="H335" s="63">
        <f t="shared" si="13"/>
        <v>0</v>
      </c>
      <c r="I335" s="281"/>
      <c r="J335" s="3"/>
      <c r="K335" s="3"/>
      <c r="L335" s="3"/>
      <c r="M335" s="3"/>
      <c r="N335" s="3"/>
      <c r="O335" s="3"/>
      <c r="P335" s="3"/>
      <c r="Q335" s="3"/>
      <c r="R335" s="3"/>
      <c r="S335" s="3"/>
      <c r="T335" s="3"/>
      <c r="U335" s="3"/>
      <c r="V335" s="3"/>
    </row>
    <row r="336" spans="1:22" s="7" customFormat="1" ht="12.75" x14ac:dyDescent="0.2">
      <c r="A336" s="281"/>
      <c r="B336" s="59">
        <v>285</v>
      </c>
      <c r="C336" s="94"/>
      <c r="D336" s="95"/>
      <c r="E336" s="62"/>
      <c r="F336" s="280"/>
      <c r="G336" s="281"/>
      <c r="H336" s="63">
        <f t="shared" si="13"/>
        <v>0</v>
      </c>
      <c r="I336" s="281"/>
      <c r="J336" s="3"/>
      <c r="K336" s="3"/>
      <c r="L336" s="3"/>
      <c r="M336" s="3"/>
      <c r="N336" s="3"/>
      <c r="O336" s="3"/>
      <c r="P336" s="3"/>
      <c r="Q336" s="3"/>
      <c r="R336" s="3"/>
      <c r="S336" s="3"/>
      <c r="T336" s="3"/>
      <c r="U336" s="3"/>
      <c r="V336" s="3"/>
    </row>
    <row r="337" spans="1:22" s="7" customFormat="1" ht="12.75" x14ac:dyDescent="0.2">
      <c r="A337" s="281"/>
      <c r="B337" s="59">
        <v>286</v>
      </c>
      <c r="C337" s="94"/>
      <c r="D337" s="95"/>
      <c r="E337" s="62"/>
      <c r="F337" s="280"/>
      <c r="G337" s="281"/>
      <c r="H337" s="63">
        <f t="shared" si="13"/>
        <v>0</v>
      </c>
      <c r="I337" s="281"/>
      <c r="J337" s="3"/>
      <c r="K337" s="3"/>
      <c r="L337" s="3"/>
      <c r="M337" s="3"/>
      <c r="N337" s="3"/>
      <c r="O337" s="3"/>
      <c r="P337" s="3"/>
      <c r="Q337" s="3"/>
      <c r="R337" s="3"/>
      <c r="S337" s="3"/>
      <c r="T337" s="3"/>
      <c r="U337" s="3"/>
      <c r="V337" s="3"/>
    </row>
    <row r="338" spans="1:22" s="7" customFormat="1" ht="12.75" x14ac:dyDescent="0.2">
      <c r="A338" s="281"/>
      <c r="B338" s="59">
        <v>287</v>
      </c>
      <c r="C338" s="94"/>
      <c r="D338" s="95"/>
      <c r="E338" s="62"/>
      <c r="F338" s="280"/>
      <c r="G338" s="281"/>
      <c r="H338" s="63">
        <f t="shared" si="13"/>
        <v>0</v>
      </c>
      <c r="I338" s="281"/>
      <c r="J338" s="3"/>
      <c r="K338" s="3"/>
      <c r="L338" s="3"/>
      <c r="M338" s="3"/>
      <c r="N338" s="3"/>
      <c r="O338" s="3"/>
      <c r="P338" s="3"/>
      <c r="Q338" s="3"/>
      <c r="R338" s="3"/>
      <c r="S338" s="3"/>
      <c r="T338" s="3"/>
      <c r="U338" s="3"/>
      <c r="V338" s="3"/>
    </row>
    <row r="339" spans="1:22" s="7" customFormat="1" ht="12.75" x14ac:dyDescent="0.2">
      <c r="A339" s="281"/>
      <c r="B339" s="59">
        <v>288</v>
      </c>
      <c r="C339" s="94"/>
      <c r="D339" s="95"/>
      <c r="E339" s="62"/>
      <c r="F339" s="280"/>
      <c r="G339" s="281"/>
      <c r="H339" s="63">
        <f t="shared" si="13"/>
        <v>0</v>
      </c>
      <c r="I339" s="281"/>
      <c r="J339" s="3"/>
      <c r="K339" s="3"/>
      <c r="L339" s="3"/>
      <c r="M339" s="3"/>
      <c r="N339" s="3"/>
      <c r="O339" s="3"/>
      <c r="P339" s="3"/>
      <c r="Q339" s="3"/>
      <c r="R339" s="3"/>
      <c r="S339" s="3"/>
      <c r="T339" s="3"/>
      <c r="U339" s="3"/>
      <c r="V339" s="3"/>
    </row>
    <row r="340" spans="1:22" s="7" customFormat="1" ht="12.75" x14ac:dyDescent="0.2">
      <c r="A340" s="281"/>
      <c r="B340" s="59">
        <v>289</v>
      </c>
      <c r="C340" s="94"/>
      <c r="D340" s="95"/>
      <c r="E340" s="62"/>
      <c r="F340" s="280"/>
      <c r="G340" s="281"/>
      <c r="H340" s="63">
        <f t="shared" si="13"/>
        <v>0</v>
      </c>
      <c r="I340" s="281"/>
      <c r="J340" s="3"/>
      <c r="K340" s="3"/>
      <c r="L340" s="3"/>
      <c r="M340" s="3"/>
      <c r="N340" s="3"/>
      <c r="O340" s="3"/>
      <c r="P340" s="3"/>
      <c r="Q340" s="3"/>
      <c r="R340" s="3"/>
      <c r="S340" s="3"/>
      <c r="T340" s="3"/>
      <c r="U340" s="3"/>
      <c r="V340" s="3"/>
    </row>
    <row r="341" spans="1:22" s="7" customFormat="1" ht="12.75" x14ac:dyDescent="0.2">
      <c r="A341" s="281"/>
      <c r="B341" s="59">
        <v>290</v>
      </c>
      <c r="C341" s="94"/>
      <c r="D341" s="95"/>
      <c r="E341" s="62"/>
      <c r="F341" s="280"/>
      <c r="G341" s="281"/>
      <c r="H341" s="63">
        <f t="shared" si="13"/>
        <v>0</v>
      </c>
      <c r="I341" s="281"/>
      <c r="J341" s="3"/>
      <c r="K341" s="3"/>
      <c r="L341" s="3"/>
      <c r="M341" s="3"/>
      <c r="N341" s="3"/>
      <c r="O341" s="3"/>
      <c r="P341" s="3"/>
      <c r="Q341" s="3"/>
      <c r="R341" s="3"/>
      <c r="S341" s="3"/>
      <c r="T341" s="3"/>
      <c r="U341" s="3"/>
      <c r="V341" s="3"/>
    </row>
    <row r="342" spans="1:22" s="7" customFormat="1" ht="12.75" x14ac:dyDescent="0.2">
      <c r="A342" s="281"/>
      <c r="B342" s="59">
        <v>291</v>
      </c>
      <c r="C342" s="94"/>
      <c r="D342" s="95"/>
      <c r="E342" s="62"/>
      <c r="F342" s="280"/>
      <c r="G342" s="281"/>
      <c r="H342" s="63">
        <f t="shared" si="13"/>
        <v>0</v>
      </c>
      <c r="I342" s="281"/>
      <c r="J342" s="3"/>
      <c r="K342" s="3"/>
      <c r="L342" s="3"/>
      <c r="M342" s="3"/>
      <c r="N342" s="3"/>
      <c r="O342" s="3"/>
      <c r="P342" s="3"/>
      <c r="Q342" s="3"/>
      <c r="R342" s="3"/>
      <c r="S342" s="3"/>
      <c r="T342" s="3"/>
      <c r="U342" s="3"/>
      <c r="V342" s="3"/>
    </row>
    <row r="343" spans="1:22" s="7" customFormat="1" ht="12.75" x14ac:dyDescent="0.2">
      <c r="A343" s="281"/>
      <c r="B343" s="59">
        <v>292</v>
      </c>
      <c r="C343" s="94"/>
      <c r="D343" s="95"/>
      <c r="E343" s="62"/>
      <c r="F343" s="280"/>
      <c r="G343" s="281"/>
      <c r="H343" s="63">
        <f t="shared" si="13"/>
        <v>0</v>
      </c>
      <c r="I343" s="281"/>
      <c r="J343" s="3"/>
      <c r="K343" s="3"/>
      <c r="L343" s="3"/>
      <c r="M343" s="3"/>
      <c r="N343" s="3"/>
      <c r="O343" s="3"/>
      <c r="P343" s="3"/>
      <c r="Q343" s="3"/>
      <c r="R343" s="3"/>
      <c r="S343" s="3"/>
      <c r="T343" s="3"/>
      <c r="U343" s="3"/>
      <c r="V343" s="3"/>
    </row>
    <row r="344" spans="1:22" s="7" customFormat="1" ht="12.75" x14ac:dyDescent="0.2">
      <c r="A344" s="281"/>
      <c r="B344" s="59">
        <v>293</v>
      </c>
      <c r="C344" s="94"/>
      <c r="D344" s="95"/>
      <c r="E344" s="62"/>
      <c r="F344" s="280"/>
      <c r="G344" s="281"/>
      <c r="H344" s="63">
        <f t="shared" si="13"/>
        <v>0</v>
      </c>
      <c r="I344" s="281"/>
      <c r="J344" s="3"/>
      <c r="K344" s="3"/>
      <c r="L344" s="3"/>
      <c r="M344" s="3"/>
      <c r="N344" s="3"/>
      <c r="O344" s="3"/>
      <c r="P344" s="3"/>
      <c r="Q344" s="3"/>
      <c r="R344" s="3"/>
      <c r="S344" s="3"/>
      <c r="T344" s="3"/>
      <c r="U344" s="3"/>
      <c r="V344" s="3"/>
    </row>
    <row r="345" spans="1:22" s="7" customFormat="1" ht="12.75" x14ac:dyDescent="0.2">
      <c r="A345" s="281"/>
      <c r="B345" s="59">
        <v>294</v>
      </c>
      <c r="C345" s="94"/>
      <c r="D345" s="95"/>
      <c r="E345" s="62"/>
      <c r="F345" s="280"/>
      <c r="G345" s="281"/>
      <c r="H345" s="63">
        <f t="shared" si="13"/>
        <v>0</v>
      </c>
      <c r="I345" s="281"/>
      <c r="J345" s="3"/>
      <c r="K345" s="3"/>
      <c r="L345" s="3"/>
      <c r="M345" s="3"/>
      <c r="N345" s="3"/>
      <c r="O345" s="3"/>
      <c r="P345" s="3"/>
      <c r="Q345" s="3"/>
      <c r="R345" s="3"/>
      <c r="S345" s="3"/>
      <c r="T345" s="3"/>
      <c r="U345" s="3"/>
      <c r="V345" s="3"/>
    </row>
    <row r="346" spans="1:22" s="7" customFormat="1" ht="12.75" x14ac:dyDescent="0.2">
      <c r="A346" s="281"/>
      <c r="B346" s="59">
        <v>295</v>
      </c>
      <c r="C346" s="94"/>
      <c r="D346" s="95"/>
      <c r="E346" s="62"/>
      <c r="F346" s="280"/>
      <c r="G346" s="281"/>
      <c r="H346" s="63">
        <f t="shared" si="13"/>
        <v>0</v>
      </c>
      <c r="I346" s="281"/>
      <c r="J346" s="3"/>
      <c r="K346" s="3"/>
      <c r="L346" s="3"/>
      <c r="M346" s="3"/>
      <c r="N346" s="3"/>
      <c r="O346" s="3"/>
      <c r="P346" s="3"/>
      <c r="Q346" s="3"/>
      <c r="R346" s="3"/>
      <c r="S346" s="3"/>
      <c r="T346" s="3"/>
      <c r="U346" s="3"/>
      <c r="V346" s="3"/>
    </row>
    <row r="347" spans="1:22" s="7" customFormat="1" ht="12.75" x14ac:dyDescent="0.2">
      <c r="A347" s="281"/>
      <c r="B347" s="59">
        <v>296</v>
      </c>
      <c r="C347" s="94"/>
      <c r="D347" s="95"/>
      <c r="E347" s="62"/>
      <c r="F347" s="280"/>
      <c r="G347" s="281"/>
      <c r="H347" s="63">
        <f t="shared" si="13"/>
        <v>0</v>
      </c>
      <c r="I347" s="281"/>
      <c r="J347" s="3"/>
      <c r="K347" s="3"/>
      <c r="L347" s="3"/>
      <c r="M347" s="3"/>
      <c r="N347" s="3"/>
      <c r="O347" s="3"/>
      <c r="P347" s="3"/>
      <c r="Q347" s="3"/>
      <c r="R347" s="3"/>
      <c r="S347" s="3"/>
      <c r="T347" s="3"/>
      <c r="U347" s="3"/>
      <c r="V347" s="3"/>
    </row>
    <row r="348" spans="1:22" s="7" customFormat="1" ht="12.75" x14ac:dyDescent="0.2">
      <c r="A348" s="281"/>
      <c r="B348" s="59">
        <v>297</v>
      </c>
      <c r="C348" s="94"/>
      <c r="D348" s="95"/>
      <c r="E348" s="62"/>
      <c r="F348" s="280"/>
      <c r="G348" s="281"/>
      <c r="H348" s="63">
        <f t="shared" si="13"/>
        <v>0</v>
      </c>
      <c r="I348" s="281"/>
      <c r="J348" s="3"/>
      <c r="K348" s="3"/>
      <c r="L348" s="3"/>
      <c r="M348" s="3"/>
      <c r="N348" s="3"/>
      <c r="O348" s="3"/>
      <c r="P348" s="3"/>
      <c r="Q348" s="3"/>
      <c r="R348" s="3"/>
      <c r="S348" s="3"/>
      <c r="T348" s="3"/>
      <c r="U348" s="3"/>
      <c r="V348" s="3"/>
    </row>
    <row r="349" spans="1:22" s="7" customFormat="1" ht="12.75" x14ac:dyDescent="0.2">
      <c r="A349" s="281"/>
      <c r="B349" s="59">
        <v>298</v>
      </c>
      <c r="C349" s="94"/>
      <c r="D349" s="95"/>
      <c r="E349" s="62"/>
      <c r="F349" s="280"/>
      <c r="G349" s="281"/>
      <c r="H349" s="63">
        <f t="shared" si="13"/>
        <v>0</v>
      </c>
      <c r="I349" s="281"/>
      <c r="J349" s="3"/>
      <c r="K349" s="3"/>
      <c r="L349" s="3"/>
      <c r="M349" s="3"/>
      <c r="N349" s="3"/>
      <c r="O349" s="3"/>
      <c r="P349" s="3"/>
      <c r="Q349" s="3"/>
      <c r="R349" s="3"/>
      <c r="S349" s="3"/>
      <c r="T349" s="3"/>
      <c r="U349" s="3"/>
      <c r="V349" s="3"/>
    </row>
    <row r="350" spans="1:22" s="7" customFormat="1" ht="12.75" x14ac:dyDescent="0.2">
      <c r="A350" s="281"/>
      <c r="B350" s="59">
        <v>299</v>
      </c>
      <c r="C350" s="94"/>
      <c r="D350" s="95"/>
      <c r="E350" s="62"/>
      <c r="F350" s="280"/>
      <c r="G350" s="281"/>
      <c r="H350" s="63">
        <f t="shared" si="13"/>
        <v>0</v>
      </c>
      <c r="I350" s="281"/>
      <c r="J350" s="3"/>
      <c r="K350" s="3"/>
      <c r="L350" s="3"/>
      <c r="M350" s="3"/>
      <c r="N350" s="3"/>
      <c r="O350" s="3"/>
      <c r="P350" s="3"/>
      <c r="Q350" s="3"/>
      <c r="R350" s="3"/>
      <c r="S350" s="3"/>
      <c r="T350" s="3"/>
      <c r="U350" s="3"/>
      <c r="V350" s="3"/>
    </row>
    <row r="351" spans="1:22" s="7" customFormat="1" ht="12.75" x14ac:dyDescent="0.2">
      <c r="A351" s="281"/>
      <c r="B351" s="59">
        <v>300</v>
      </c>
      <c r="C351" s="94"/>
      <c r="D351" s="95"/>
      <c r="E351" s="62"/>
      <c r="F351" s="280"/>
      <c r="G351" s="281"/>
      <c r="H351" s="63">
        <f t="shared" si="13"/>
        <v>0</v>
      </c>
      <c r="I351" s="281"/>
      <c r="J351" s="3"/>
      <c r="K351" s="3"/>
      <c r="L351" s="3"/>
      <c r="M351" s="3"/>
      <c r="N351" s="3"/>
      <c r="O351" s="3"/>
      <c r="P351" s="3"/>
      <c r="Q351" s="3"/>
      <c r="R351" s="3"/>
      <c r="S351" s="3"/>
      <c r="T351" s="3"/>
      <c r="U351" s="3"/>
      <c r="V351" s="3"/>
    </row>
    <row r="352" spans="1:22" s="7" customFormat="1" ht="12.75" x14ac:dyDescent="0.2">
      <c r="A352" s="281"/>
      <c r="B352" s="59">
        <v>301</v>
      </c>
      <c r="C352" s="94"/>
      <c r="D352" s="95"/>
      <c r="E352" s="62"/>
      <c r="F352" s="280"/>
      <c r="G352" s="281"/>
      <c r="H352" s="63">
        <f t="shared" si="13"/>
        <v>0</v>
      </c>
      <c r="I352" s="281"/>
      <c r="J352" s="3"/>
      <c r="K352" s="3"/>
      <c r="L352" s="3"/>
      <c r="M352" s="3"/>
      <c r="N352" s="3"/>
      <c r="O352" s="3"/>
      <c r="P352" s="3"/>
      <c r="Q352" s="3"/>
      <c r="R352" s="3"/>
      <c r="S352" s="3"/>
      <c r="T352" s="3"/>
      <c r="U352" s="3"/>
      <c r="V352" s="3"/>
    </row>
    <row r="353" spans="1:22" s="7" customFormat="1" ht="12.75" x14ac:dyDescent="0.2">
      <c r="A353" s="281"/>
      <c r="B353" s="59">
        <v>302</v>
      </c>
      <c r="C353" s="94"/>
      <c r="D353" s="95"/>
      <c r="E353" s="62"/>
      <c r="F353" s="280"/>
      <c r="G353" s="281"/>
      <c r="H353" s="63">
        <f t="shared" si="13"/>
        <v>0</v>
      </c>
      <c r="I353" s="281"/>
      <c r="J353" s="3"/>
      <c r="K353" s="3"/>
      <c r="L353" s="3"/>
      <c r="M353" s="3"/>
      <c r="N353" s="3"/>
      <c r="O353" s="3"/>
      <c r="P353" s="3"/>
      <c r="Q353" s="3"/>
      <c r="R353" s="3"/>
      <c r="S353" s="3"/>
      <c r="T353" s="3"/>
      <c r="U353" s="3"/>
      <c r="V353" s="3"/>
    </row>
    <row r="354" spans="1:22" s="7" customFormat="1" ht="12.75" x14ac:dyDescent="0.2">
      <c r="A354" s="281"/>
      <c r="B354" s="59">
        <v>303</v>
      </c>
      <c r="C354" s="94"/>
      <c r="D354" s="95"/>
      <c r="E354" s="62"/>
      <c r="F354" s="280"/>
      <c r="G354" s="281"/>
      <c r="H354" s="63">
        <f t="shared" si="13"/>
        <v>0</v>
      </c>
      <c r="I354" s="281"/>
      <c r="J354" s="3"/>
      <c r="K354" s="3"/>
      <c r="L354" s="3"/>
      <c r="M354" s="3"/>
      <c r="N354" s="3"/>
      <c r="O354" s="3"/>
      <c r="P354" s="3"/>
      <c r="Q354" s="3"/>
      <c r="R354" s="3"/>
      <c r="S354" s="3"/>
      <c r="T354" s="3"/>
      <c r="U354" s="3"/>
      <c r="V354" s="3"/>
    </row>
    <row r="355" spans="1:22" s="7" customFormat="1" ht="12.75" x14ac:dyDescent="0.2">
      <c r="A355" s="281"/>
      <c r="B355" s="59">
        <v>304</v>
      </c>
      <c r="C355" s="94"/>
      <c r="D355" s="95"/>
      <c r="E355" s="62"/>
      <c r="F355" s="280"/>
      <c r="G355" s="281"/>
      <c r="H355" s="63">
        <f t="shared" si="13"/>
        <v>0</v>
      </c>
      <c r="I355" s="281"/>
      <c r="J355" s="3"/>
      <c r="K355" s="3"/>
      <c r="L355" s="3"/>
      <c r="M355" s="3"/>
      <c r="N355" s="3"/>
      <c r="O355" s="3"/>
      <c r="P355" s="3"/>
      <c r="Q355" s="3"/>
      <c r="R355" s="3"/>
      <c r="S355" s="3"/>
      <c r="T355" s="3"/>
      <c r="U355" s="3"/>
      <c r="V355" s="3"/>
    </row>
    <row r="356" spans="1:22" s="7" customFormat="1" ht="12.75" x14ac:dyDescent="0.2">
      <c r="A356" s="281"/>
      <c r="B356" s="59">
        <v>305</v>
      </c>
      <c r="C356" s="94"/>
      <c r="D356" s="95"/>
      <c r="E356" s="62"/>
      <c r="F356" s="280"/>
      <c r="G356" s="281"/>
      <c r="H356" s="63">
        <f t="shared" si="13"/>
        <v>0</v>
      </c>
      <c r="I356" s="281"/>
      <c r="J356" s="3"/>
      <c r="K356" s="3"/>
      <c r="L356" s="3"/>
      <c r="M356" s="3"/>
      <c r="N356" s="3"/>
      <c r="O356" s="3"/>
      <c r="P356" s="3"/>
      <c r="Q356" s="3"/>
      <c r="R356" s="3"/>
      <c r="S356" s="3"/>
      <c r="T356" s="3"/>
      <c r="U356" s="3"/>
      <c r="V356" s="3"/>
    </row>
    <row r="357" spans="1:22" s="7" customFormat="1" ht="12.75" x14ac:dyDescent="0.2">
      <c r="A357" s="281"/>
      <c r="B357" s="59">
        <v>306</v>
      </c>
      <c r="C357" s="94"/>
      <c r="D357" s="95"/>
      <c r="E357" s="62"/>
      <c r="F357" s="280"/>
      <c r="G357" s="281"/>
      <c r="H357" s="63">
        <f t="shared" si="13"/>
        <v>0</v>
      </c>
      <c r="I357" s="281"/>
      <c r="J357" s="3"/>
      <c r="K357" s="3"/>
      <c r="L357" s="3"/>
      <c r="M357" s="3"/>
      <c r="N357" s="3"/>
      <c r="O357" s="3"/>
      <c r="P357" s="3"/>
      <c r="Q357" s="3"/>
      <c r="R357" s="3"/>
      <c r="S357" s="3"/>
      <c r="T357" s="3"/>
      <c r="U357" s="3"/>
      <c r="V357" s="3"/>
    </row>
    <row r="358" spans="1:22" s="7" customFormat="1" ht="12.75" x14ac:dyDescent="0.2">
      <c r="A358" s="281"/>
      <c r="B358" s="59">
        <v>307</v>
      </c>
      <c r="C358" s="94"/>
      <c r="D358" s="95"/>
      <c r="E358" s="62"/>
      <c r="F358" s="280"/>
      <c r="G358" s="281"/>
      <c r="H358" s="63">
        <f t="shared" si="13"/>
        <v>0</v>
      </c>
      <c r="I358" s="281"/>
      <c r="J358" s="3"/>
      <c r="K358" s="3"/>
      <c r="L358" s="3"/>
      <c r="M358" s="3"/>
      <c r="N358" s="3"/>
      <c r="O358" s="3"/>
      <c r="P358" s="3"/>
      <c r="Q358" s="3"/>
      <c r="R358" s="3"/>
      <c r="S358" s="3"/>
      <c r="T358" s="3"/>
      <c r="U358" s="3"/>
      <c r="V358" s="3"/>
    </row>
    <row r="359" spans="1:22" s="7" customFormat="1" ht="12.75" x14ac:dyDescent="0.2">
      <c r="A359" s="281"/>
      <c r="B359" s="59">
        <v>308</v>
      </c>
      <c r="C359" s="94"/>
      <c r="D359" s="95"/>
      <c r="E359" s="62"/>
      <c r="F359" s="280"/>
      <c r="G359" s="281"/>
      <c r="H359" s="63">
        <f t="shared" si="13"/>
        <v>0</v>
      </c>
      <c r="I359" s="281"/>
      <c r="J359" s="3"/>
      <c r="K359" s="3"/>
      <c r="L359" s="3"/>
      <c r="M359" s="3"/>
      <c r="N359" s="3"/>
      <c r="O359" s="3"/>
      <c r="P359" s="3"/>
      <c r="Q359" s="3"/>
      <c r="R359" s="3"/>
      <c r="S359" s="3"/>
      <c r="T359" s="3"/>
      <c r="U359" s="3"/>
      <c r="V359" s="3"/>
    </row>
    <row r="360" spans="1:22" s="7" customFormat="1" ht="12.75" x14ac:dyDescent="0.2">
      <c r="A360" s="281"/>
      <c r="B360" s="59">
        <v>309</v>
      </c>
      <c r="C360" s="94"/>
      <c r="D360" s="95"/>
      <c r="E360" s="62"/>
      <c r="F360" s="280"/>
      <c r="G360" s="281"/>
      <c r="H360" s="63">
        <f t="shared" si="13"/>
        <v>0</v>
      </c>
      <c r="I360" s="281"/>
      <c r="J360" s="3"/>
      <c r="K360" s="3"/>
      <c r="L360" s="3"/>
      <c r="M360" s="3"/>
      <c r="N360" s="3"/>
      <c r="O360" s="3"/>
      <c r="P360" s="3"/>
      <c r="Q360" s="3"/>
      <c r="R360" s="3"/>
      <c r="S360" s="3"/>
      <c r="T360" s="3"/>
      <c r="U360" s="3"/>
      <c r="V360" s="3"/>
    </row>
    <row r="361" spans="1:22" s="7" customFormat="1" ht="12.75" x14ac:dyDescent="0.2">
      <c r="A361" s="281"/>
      <c r="B361" s="59">
        <v>310</v>
      </c>
      <c r="C361" s="94"/>
      <c r="D361" s="95"/>
      <c r="E361" s="62"/>
      <c r="F361" s="280"/>
      <c r="G361" s="281"/>
      <c r="H361" s="63">
        <f t="shared" si="13"/>
        <v>0</v>
      </c>
      <c r="I361" s="281"/>
      <c r="J361" s="3"/>
      <c r="K361" s="3"/>
      <c r="L361" s="3"/>
      <c r="M361" s="3"/>
      <c r="N361" s="3"/>
      <c r="O361" s="3"/>
      <c r="P361" s="3"/>
      <c r="Q361" s="3"/>
      <c r="R361" s="3"/>
      <c r="S361" s="3"/>
      <c r="T361" s="3"/>
      <c r="U361" s="3"/>
      <c r="V361" s="3"/>
    </row>
    <row r="362" spans="1:22" s="7" customFormat="1" ht="12.75" x14ac:dyDescent="0.2">
      <c r="A362" s="281"/>
      <c r="B362" s="59">
        <v>311</v>
      </c>
      <c r="C362" s="94"/>
      <c r="D362" s="95"/>
      <c r="E362" s="62"/>
      <c r="F362" s="280"/>
      <c r="G362" s="281"/>
      <c r="H362" s="63">
        <f t="shared" si="13"/>
        <v>0</v>
      </c>
      <c r="I362" s="281"/>
      <c r="J362" s="3"/>
      <c r="K362" s="3"/>
      <c r="L362" s="3"/>
      <c r="M362" s="3"/>
      <c r="N362" s="3"/>
      <c r="O362" s="3"/>
      <c r="P362" s="3"/>
      <c r="Q362" s="3"/>
      <c r="R362" s="3"/>
      <c r="S362" s="3"/>
      <c r="T362" s="3"/>
      <c r="U362" s="3"/>
      <c r="V362" s="3"/>
    </row>
    <row r="363" spans="1:22" s="7" customFormat="1" ht="12.75" x14ac:dyDescent="0.2">
      <c r="A363" s="281"/>
      <c r="B363" s="59">
        <v>312</v>
      </c>
      <c r="C363" s="94"/>
      <c r="D363" s="95"/>
      <c r="E363" s="62"/>
      <c r="F363" s="280"/>
      <c r="G363" s="281"/>
      <c r="H363" s="63">
        <f t="shared" si="13"/>
        <v>0</v>
      </c>
      <c r="I363" s="281"/>
      <c r="J363" s="3"/>
      <c r="K363" s="3"/>
      <c r="L363" s="3"/>
      <c r="M363" s="3"/>
      <c r="N363" s="3"/>
      <c r="O363" s="3"/>
      <c r="P363" s="3"/>
      <c r="Q363" s="3"/>
      <c r="R363" s="3"/>
      <c r="S363" s="3"/>
      <c r="T363" s="3"/>
      <c r="U363" s="3"/>
      <c r="V363" s="3"/>
    </row>
    <row r="364" spans="1:22" s="7" customFormat="1" ht="12.75" x14ac:dyDescent="0.2">
      <c r="A364" s="281"/>
      <c r="B364" s="59">
        <v>313</v>
      </c>
      <c r="C364" s="94"/>
      <c r="D364" s="95"/>
      <c r="E364" s="62"/>
      <c r="F364" s="280"/>
      <c r="G364" s="281"/>
      <c r="H364" s="63">
        <f t="shared" si="13"/>
        <v>0</v>
      </c>
      <c r="I364" s="281"/>
      <c r="J364" s="3"/>
      <c r="K364" s="3"/>
      <c r="L364" s="3"/>
      <c r="M364" s="3"/>
      <c r="N364" s="3"/>
      <c r="O364" s="3"/>
      <c r="P364" s="3"/>
      <c r="Q364" s="3"/>
      <c r="R364" s="3"/>
      <c r="S364" s="3"/>
      <c r="T364" s="3"/>
      <c r="U364" s="3"/>
      <c r="V364" s="3"/>
    </row>
    <row r="365" spans="1:22" s="7" customFormat="1" ht="12.75" x14ac:dyDescent="0.2">
      <c r="A365" s="281"/>
      <c r="B365" s="59">
        <v>314</v>
      </c>
      <c r="C365" s="94"/>
      <c r="D365" s="95"/>
      <c r="E365" s="62"/>
      <c r="F365" s="280"/>
      <c r="G365" s="281"/>
      <c r="H365" s="63">
        <f t="shared" si="13"/>
        <v>0</v>
      </c>
      <c r="I365" s="281"/>
      <c r="J365" s="3"/>
      <c r="K365" s="3"/>
      <c r="L365" s="3"/>
      <c r="M365" s="3"/>
      <c r="N365" s="3"/>
      <c r="O365" s="3"/>
      <c r="P365" s="3"/>
      <c r="Q365" s="3"/>
      <c r="R365" s="3"/>
      <c r="S365" s="3"/>
      <c r="T365" s="3"/>
      <c r="U365" s="3"/>
      <c r="V365" s="3"/>
    </row>
    <row r="366" spans="1:22" s="7" customFormat="1" ht="12.75" x14ac:dyDescent="0.2">
      <c r="A366" s="281"/>
      <c r="B366" s="59">
        <v>315</v>
      </c>
      <c r="C366" s="94"/>
      <c r="D366" s="95"/>
      <c r="E366" s="62"/>
      <c r="F366" s="280"/>
      <c r="G366" s="281"/>
      <c r="H366" s="63">
        <f t="shared" si="13"/>
        <v>0</v>
      </c>
      <c r="I366" s="281"/>
      <c r="J366" s="3"/>
      <c r="K366" s="3"/>
      <c r="L366" s="3"/>
      <c r="M366" s="3"/>
      <c r="N366" s="3"/>
      <c r="O366" s="3"/>
      <c r="P366" s="3"/>
      <c r="Q366" s="3"/>
      <c r="R366" s="3"/>
      <c r="S366" s="3"/>
      <c r="T366" s="3"/>
      <c r="U366" s="3"/>
      <c r="V366" s="3"/>
    </row>
    <row r="367" spans="1:22" s="7" customFormat="1" ht="12.75" x14ac:dyDescent="0.2">
      <c r="A367" s="281"/>
      <c r="B367" s="59">
        <v>316</v>
      </c>
      <c r="C367" s="94"/>
      <c r="D367" s="95"/>
      <c r="E367" s="62"/>
      <c r="F367" s="280"/>
      <c r="G367" s="281"/>
      <c r="H367" s="63">
        <f t="shared" si="13"/>
        <v>0</v>
      </c>
      <c r="I367" s="281"/>
      <c r="J367" s="3"/>
      <c r="K367" s="3"/>
      <c r="L367" s="3"/>
      <c r="M367" s="3"/>
      <c r="N367" s="3"/>
      <c r="O367" s="3"/>
      <c r="P367" s="3"/>
      <c r="Q367" s="3"/>
      <c r="R367" s="3"/>
      <c r="S367" s="3"/>
      <c r="T367" s="3"/>
      <c r="U367" s="3"/>
      <c r="V367" s="3"/>
    </row>
    <row r="368" spans="1:22" s="7" customFormat="1" ht="12.75" x14ac:dyDescent="0.2">
      <c r="A368" s="281"/>
      <c r="B368" s="59">
        <v>317</v>
      </c>
      <c r="C368" s="94"/>
      <c r="D368" s="95"/>
      <c r="E368" s="62"/>
      <c r="F368" s="280"/>
      <c r="G368" s="281"/>
      <c r="H368" s="63">
        <f t="shared" si="13"/>
        <v>0</v>
      </c>
      <c r="I368" s="281"/>
      <c r="J368" s="3"/>
      <c r="K368" s="3"/>
      <c r="L368" s="3"/>
      <c r="M368" s="3"/>
      <c r="N368" s="3"/>
      <c r="O368" s="3"/>
      <c r="P368" s="3"/>
      <c r="Q368" s="3"/>
      <c r="R368" s="3"/>
      <c r="S368" s="3"/>
      <c r="T368" s="3"/>
      <c r="U368" s="3"/>
      <c r="V368" s="3"/>
    </row>
    <row r="369" spans="1:22" s="7" customFormat="1" ht="12.75" x14ac:dyDescent="0.2">
      <c r="A369" s="281"/>
      <c r="B369" s="59">
        <v>318</v>
      </c>
      <c r="C369" s="94"/>
      <c r="D369" s="95"/>
      <c r="E369" s="62"/>
      <c r="F369" s="280"/>
      <c r="G369" s="281"/>
      <c r="H369" s="63">
        <f t="shared" si="13"/>
        <v>0</v>
      </c>
      <c r="I369" s="281"/>
      <c r="J369" s="3"/>
      <c r="K369" s="3"/>
      <c r="L369" s="3"/>
      <c r="M369" s="3"/>
      <c r="N369" s="3"/>
      <c r="O369" s="3"/>
      <c r="P369" s="3"/>
      <c r="Q369" s="3"/>
      <c r="R369" s="3"/>
      <c r="S369" s="3"/>
      <c r="T369" s="3"/>
      <c r="U369" s="3"/>
      <c r="V369" s="3"/>
    </row>
    <row r="370" spans="1:22" s="7" customFormat="1" ht="12.75" x14ac:dyDescent="0.2">
      <c r="A370" s="281"/>
      <c r="B370" s="59">
        <v>319</v>
      </c>
      <c r="C370" s="94"/>
      <c r="D370" s="95"/>
      <c r="E370" s="62"/>
      <c r="F370" s="280"/>
      <c r="G370" s="281"/>
      <c r="H370" s="63">
        <f t="shared" si="13"/>
        <v>0</v>
      </c>
      <c r="I370" s="281"/>
      <c r="J370" s="3"/>
      <c r="K370" s="3"/>
      <c r="L370" s="3"/>
      <c r="M370" s="3"/>
      <c r="N370" s="3"/>
      <c r="O370" s="3"/>
      <c r="P370" s="3"/>
      <c r="Q370" s="3"/>
      <c r="R370" s="3"/>
      <c r="S370" s="3"/>
      <c r="T370" s="3"/>
      <c r="U370" s="3"/>
      <c r="V370" s="3"/>
    </row>
    <row r="371" spans="1:22" s="7" customFormat="1" ht="12.75" x14ac:dyDescent="0.2">
      <c r="A371" s="281"/>
      <c r="B371" s="59">
        <v>320</v>
      </c>
      <c r="C371" s="94"/>
      <c r="D371" s="95"/>
      <c r="E371" s="62"/>
      <c r="F371" s="280"/>
      <c r="G371" s="281"/>
      <c r="H371" s="63">
        <f t="shared" si="13"/>
        <v>0</v>
      </c>
      <c r="I371" s="281"/>
      <c r="J371" s="3"/>
      <c r="K371" s="3"/>
      <c r="L371" s="3"/>
      <c r="M371" s="3"/>
      <c r="N371" s="3"/>
      <c r="O371" s="3"/>
      <c r="P371" s="3"/>
      <c r="Q371" s="3"/>
      <c r="R371" s="3"/>
      <c r="S371" s="3"/>
      <c r="T371" s="3"/>
      <c r="U371" s="3"/>
      <c r="V371" s="3"/>
    </row>
    <row r="372" spans="1:22" s="7" customFormat="1" ht="12.75" x14ac:dyDescent="0.2">
      <c r="A372" s="281"/>
      <c r="B372" s="59">
        <v>321</v>
      </c>
      <c r="C372" s="94"/>
      <c r="D372" s="95"/>
      <c r="E372" s="62"/>
      <c r="F372" s="280"/>
      <c r="G372" s="281"/>
      <c r="H372" s="63">
        <f t="shared" si="13"/>
        <v>0</v>
      </c>
      <c r="I372" s="281"/>
      <c r="J372" s="3"/>
      <c r="K372" s="3"/>
      <c r="L372" s="3"/>
      <c r="M372" s="3"/>
      <c r="N372" s="3"/>
      <c r="O372" s="3"/>
      <c r="P372" s="3"/>
      <c r="Q372" s="3"/>
      <c r="R372" s="3"/>
      <c r="S372" s="3"/>
      <c r="T372" s="3"/>
      <c r="U372" s="3"/>
      <c r="V372" s="3"/>
    </row>
    <row r="373" spans="1:22" s="7" customFormat="1" ht="12.75" x14ac:dyDescent="0.2">
      <c r="A373" s="281"/>
      <c r="B373" s="59">
        <v>322</v>
      </c>
      <c r="C373" s="94"/>
      <c r="D373" s="95"/>
      <c r="E373" s="62"/>
      <c r="F373" s="280"/>
      <c r="G373" s="281"/>
      <c r="H373" s="63">
        <f t="shared" si="13"/>
        <v>0</v>
      </c>
      <c r="I373" s="281"/>
      <c r="J373" s="3"/>
      <c r="K373" s="3"/>
      <c r="L373" s="3"/>
      <c r="M373" s="3"/>
      <c r="N373" s="3"/>
      <c r="O373" s="3"/>
      <c r="P373" s="3"/>
      <c r="Q373" s="3"/>
      <c r="R373" s="3"/>
      <c r="S373" s="3"/>
      <c r="T373" s="3"/>
      <c r="U373" s="3"/>
      <c r="V373" s="3"/>
    </row>
    <row r="374" spans="1:22" s="7" customFormat="1" ht="12.75" x14ac:dyDescent="0.2">
      <c r="A374" s="281"/>
      <c r="B374" s="59">
        <v>323</v>
      </c>
      <c r="C374" s="94"/>
      <c r="D374" s="95"/>
      <c r="E374" s="62"/>
      <c r="F374" s="280"/>
      <c r="G374" s="281"/>
      <c r="H374" s="63">
        <f t="shared" si="13"/>
        <v>0</v>
      </c>
      <c r="I374" s="281"/>
      <c r="J374" s="3"/>
      <c r="K374" s="3"/>
      <c r="L374" s="3"/>
      <c r="M374" s="3"/>
      <c r="N374" s="3"/>
      <c r="O374" s="3"/>
      <c r="P374" s="3"/>
      <c r="Q374" s="3"/>
      <c r="R374" s="3"/>
      <c r="S374" s="3"/>
      <c r="T374" s="3"/>
      <c r="U374" s="3"/>
      <c r="V374" s="3"/>
    </row>
    <row r="375" spans="1:22" s="7" customFormat="1" ht="12.75" x14ac:dyDescent="0.2">
      <c r="A375" s="281"/>
      <c r="B375" s="59">
        <v>324</v>
      </c>
      <c r="C375" s="94"/>
      <c r="D375" s="95"/>
      <c r="E375" s="62"/>
      <c r="F375" s="280"/>
      <c r="G375" s="281"/>
      <c r="H375" s="63">
        <f t="shared" si="13"/>
        <v>0</v>
      </c>
      <c r="I375" s="281"/>
      <c r="J375" s="3"/>
      <c r="K375" s="3"/>
      <c r="L375" s="3"/>
      <c r="M375" s="3"/>
      <c r="N375" s="3"/>
      <c r="O375" s="3"/>
      <c r="P375" s="3"/>
      <c r="Q375" s="3"/>
      <c r="R375" s="3"/>
      <c r="S375" s="3"/>
      <c r="T375" s="3"/>
      <c r="U375" s="3"/>
      <c r="V375" s="3"/>
    </row>
    <row r="376" spans="1:22" s="7" customFormat="1" ht="12.75" x14ac:dyDescent="0.2">
      <c r="A376" s="281"/>
      <c r="B376" s="59">
        <v>325</v>
      </c>
      <c r="C376" s="94"/>
      <c r="D376" s="95"/>
      <c r="E376" s="62"/>
      <c r="F376" s="280"/>
      <c r="G376" s="281"/>
      <c r="H376" s="63">
        <f t="shared" si="13"/>
        <v>0</v>
      </c>
      <c r="I376" s="281"/>
      <c r="J376" s="3"/>
      <c r="K376" s="3"/>
      <c r="L376" s="3"/>
      <c r="M376" s="3"/>
      <c r="N376" s="3"/>
      <c r="O376" s="3"/>
      <c r="P376" s="3"/>
      <c r="Q376" s="3"/>
      <c r="R376" s="3"/>
      <c r="S376" s="3"/>
      <c r="T376" s="3"/>
      <c r="U376" s="3"/>
      <c r="V376" s="3"/>
    </row>
    <row r="377" spans="1:22" s="7" customFormat="1" ht="12.75" x14ac:dyDescent="0.2">
      <c r="A377" s="281"/>
      <c r="B377" s="59">
        <v>326</v>
      </c>
      <c r="C377" s="94"/>
      <c r="D377" s="95"/>
      <c r="E377" s="62"/>
      <c r="F377" s="280"/>
      <c r="G377" s="281"/>
      <c r="H377" s="63">
        <f t="shared" si="13"/>
        <v>0</v>
      </c>
      <c r="I377" s="281"/>
      <c r="J377" s="3"/>
      <c r="K377" s="3"/>
      <c r="L377" s="3"/>
      <c r="M377" s="3"/>
      <c r="N377" s="3"/>
      <c r="O377" s="3"/>
      <c r="P377" s="3"/>
      <c r="Q377" s="3"/>
      <c r="R377" s="3"/>
      <c r="S377" s="3"/>
      <c r="T377" s="3"/>
      <c r="U377" s="3"/>
      <c r="V377" s="3"/>
    </row>
    <row r="378" spans="1:22" s="7" customFormat="1" ht="12.75" x14ac:dyDescent="0.2">
      <c r="A378" s="281"/>
      <c r="B378" s="59">
        <v>327</v>
      </c>
      <c r="C378" s="94"/>
      <c r="D378" s="95"/>
      <c r="E378" s="62"/>
      <c r="F378" s="280"/>
      <c r="G378" s="281"/>
      <c r="H378" s="63">
        <f t="shared" si="13"/>
        <v>0</v>
      </c>
      <c r="I378" s="281"/>
      <c r="J378" s="3"/>
      <c r="K378" s="3"/>
      <c r="L378" s="3"/>
      <c r="M378" s="3"/>
      <c r="N378" s="3"/>
      <c r="O378" s="3"/>
      <c r="P378" s="3"/>
      <c r="Q378" s="3"/>
      <c r="R378" s="3"/>
      <c r="S378" s="3"/>
      <c r="T378" s="3"/>
      <c r="U378" s="3"/>
      <c r="V378" s="3"/>
    </row>
    <row r="379" spans="1:22" s="7" customFormat="1" ht="12.75" x14ac:dyDescent="0.2">
      <c r="A379" s="281"/>
      <c r="B379" s="59">
        <v>328</v>
      </c>
      <c r="C379" s="94"/>
      <c r="D379" s="95"/>
      <c r="E379" s="62"/>
      <c r="F379" s="280"/>
      <c r="G379" s="281"/>
      <c r="H379" s="63">
        <f t="shared" si="13"/>
        <v>0</v>
      </c>
      <c r="I379" s="281"/>
      <c r="J379" s="3"/>
      <c r="K379" s="3"/>
      <c r="L379" s="3"/>
      <c r="M379" s="3"/>
      <c r="N379" s="3"/>
      <c r="O379" s="3"/>
      <c r="P379" s="3"/>
      <c r="Q379" s="3"/>
      <c r="R379" s="3"/>
      <c r="S379" s="3"/>
      <c r="T379" s="3"/>
      <c r="U379" s="3"/>
      <c r="V379" s="3"/>
    </row>
    <row r="380" spans="1:22" s="7" customFormat="1" ht="12.75" x14ac:dyDescent="0.2">
      <c r="A380" s="281"/>
      <c r="B380" s="59">
        <v>329</v>
      </c>
      <c r="C380" s="94"/>
      <c r="D380" s="95"/>
      <c r="E380" s="62"/>
      <c r="F380" s="280"/>
      <c r="G380" s="281"/>
      <c r="H380" s="63">
        <f t="shared" si="13"/>
        <v>0</v>
      </c>
      <c r="I380" s="281"/>
      <c r="J380" s="3"/>
      <c r="K380" s="3"/>
      <c r="L380" s="3"/>
      <c r="M380" s="3"/>
      <c r="N380" s="3"/>
      <c r="O380" s="3"/>
      <c r="P380" s="3"/>
      <c r="Q380" s="3"/>
      <c r="R380" s="3"/>
      <c r="S380" s="3"/>
      <c r="T380" s="3"/>
      <c r="U380" s="3"/>
      <c r="V380" s="3"/>
    </row>
    <row r="381" spans="1:22" s="7" customFormat="1" ht="12.75" x14ac:dyDescent="0.2">
      <c r="A381" s="281"/>
      <c r="B381" s="59">
        <v>330</v>
      </c>
      <c r="C381" s="94"/>
      <c r="D381" s="95"/>
      <c r="E381" s="62"/>
      <c r="F381" s="280"/>
      <c r="G381" s="281"/>
      <c r="H381" s="63">
        <f t="shared" si="13"/>
        <v>0</v>
      </c>
      <c r="I381" s="281"/>
      <c r="J381" s="3"/>
      <c r="K381" s="3"/>
      <c r="L381" s="3"/>
      <c r="M381" s="3"/>
      <c r="N381" s="3"/>
      <c r="O381" s="3"/>
      <c r="P381" s="3"/>
      <c r="Q381" s="3"/>
      <c r="R381" s="3"/>
      <c r="S381" s="3"/>
      <c r="T381" s="3"/>
      <c r="U381" s="3"/>
      <c r="V381" s="3"/>
    </row>
    <row r="382" spans="1:22" s="7" customFormat="1" ht="12.75" x14ac:dyDescent="0.2">
      <c r="A382" s="281"/>
      <c r="B382" s="59">
        <v>331</v>
      </c>
      <c r="C382" s="94"/>
      <c r="D382" s="95"/>
      <c r="E382" s="62"/>
      <c r="F382" s="280"/>
      <c r="G382" s="281"/>
      <c r="H382" s="63">
        <f t="shared" si="13"/>
        <v>0</v>
      </c>
      <c r="I382" s="281"/>
      <c r="J382" s="3"/>
      <c r="K382" s="3"/>
      <c r="L382" s="3"/>
      <c r="M382" s="3"/>
      <c r="N382" s="3"/>
      <c r="O382" s="3"/>
      <c r="P382" s="3"/>
      <c r="Q382" s="3"/>
      <c r="R382" s="3"/>
      <c r="S382" s="3"/>
      <c r="T382" s="3"/>
      <c r="U382" s="3"/>
      <c r="V382" s="3"/>
    </row>
    <row r="383" spans="1:22" s="7" customFormat="1" ht="12.75" x14ac:dyDescent="0.2">
      <c r="A383" s="281"/>
      <c r="B383" s="59">
        <v>332</v>
      </c>
      <c r="C383" s="94"/>
      <c r="D383" s="95"/>
      <c r="E383" s="62"/>
      <c r="F383" s="280"/>
      <c r="G383" s="281"/>
      <c r="H383" s="63">
        <f t="shared" si="13"/>
        <v>0</v>
      </c>
      <c r="I383" s="281"/>
      <c r="J383" s="3"/>
      <c r="K383" s="3"/>
      <c r="L383" s="3"/>
      <c r="M383" s="3"/>
      <c r="N383" s="3"/>
      <c r="O383" s="3"/>
      <c r="P383" s="3"/>
      <c r="Q383" s="3"/>
      <c r="R383" s="3"/>
      <c r="S383" s="3"/>
      <c r="T383" s="3"/>
      <c r="U383" s="3"/>
      <c r="V383" s="3"/>
    </row>
    <row r="384" spans="1:22" s="7" customFormat="1" ht="12.75" x14ac:dyDescent="0.2">
      <c r="A384" s="281"/>
      <c r="B384" s="59">
        <v>333</v>
      </c>
      <c r="C384" s="94"/>
      <c r="D384" s="95"/>
      <c r="E384" s="62"/>
      <c r="F384" s="280"/>
      <c r="G384" s="281"/>
      <c r="H384" s="63">
        <f t="shared" si="13"/>
        <v>0</v>
      </c>
      <c r="I384" s="281"/>
      <c r="J384" s="3"/>
      <c r="K384" s="3"/>
      <c r="L384" s="3"/>
      <c r="M384" s="3"/>
      <c r="N384" s="3"/>
      <c r="O384" s="3"/>
      <c r="P384" s="3"/>
      <c r="Q384" s="3"/>
      <c r="R384" s="3"/>
      <c r="S384" s="3"/>
      <c r="T384" s="3"/>
      <c r="U384" s="3"/>
      <c r="V384" s="3"/>
    </row>
    <row r="385" spans="1:22" s="7" customFormat="1" ht="12.75" x14ac:dyDescent="0.2">
      <c r="A385" s="281"/>
      <c r="B385" s="59">
        <v>334</v>
      </c>
      <c r="C385" s="94"/>
      <c r="D385" s="95"/>
      <c r="E385" s="62"/>
      <c r="F385" s="280"/>
      <c r="G385" s="281"/>
      <c r="H385" s="63">
        <f t="shared" si="13"/>
        <v>0</v>
      </c>
      <c r="I385" s="281"/>
      <c r="J385" s="3"/>
      <c r="K385" s="3"/>
      <c r="L385" s="3"/>
      <c r="M385" s="3"/>
      <c r="N385" s="3"/>
      <c r="O385" s="3"/>
      <c r="P385" s="3"/>
      <c r="Q385" s="3"/>
      <c r="R385" s="3"/>
      <c r="S385" s="3"/>
      <c r="T385" s="3"/>
      <c r="U385" s="3"/>
      <c r="V385" s="3"/>
    </row>
    <row r="386" spans="1:22" s="7" customFormat="1" ht="12.75" x14ac:dyDescent="0.2">
      <c r="A386" s="281"/>
      <c r="B386" s="59">
        <v>335</v>
      </c>
      <c r="C386" s="94"/>
      <c r="D386" s="95"/>
      <c r="E386" s="62"/>
      <c r="F386" s="280"/>
      <c r="G386" s="281"/>
      <c r="H386" s="63">
        <f t="shared" si="13"/>
        <v>0</v>
      </c>
      <c r="I386" s="281"/>
      <c r="J386" s="3"/>
      <c r="K386" s="3"/>
      <c r="L386" s="3"/>
      <c r="M386" s="3"/>
      <c r="N386" s="3"/>
      <c r="O386" s="3"/>
      <c r="P386" s="3"/>
      <c r="Q386" s="3"/>
      <c r="R386" s="3"/>
      <c r="S386" s="3"/>
      <c r="T386" s="3"/>
      <c r="U386" s="3"/>
      <c r="V386" s="3"/>
    </row>
    <row r="387" spans="1:22" s="7" customFormat="1" ht="12.75" x14ac:dyDescent="0.2">
      <c r="A387" s="281"/>
      <c r="B387" s="59">
        <v>336</v>
      </c>
      <c r="C387" s="94"/>
      <c r="D387" s="95"/>
      <c r="E387" s="62"/>
      <c r="F387" s="280"/>
      <c r="G387" s="281"/>
      <c r="H387" s="63">
        <f t="shared" si="13"/>
        <v>0</v>
      </c>
      <c r="I387" s="281"/>
      <c r="J387" s="3"/>
      <c r="K387" s="3"/>
      <c r="L387" s="3"/>
      <c r="M387" s="3"/>
      <c r="N387" s="3"/>
      <c r="O387" s="3"/>
      <c r="P387" s="3"/>
      <c r="Q387" s="3"/>
      <c r="R387" s="3"/>
      <c r="S387" s="3"/>
      <c r="T387" s="3"/>
      <c r="U387" s="3"/>
      <c r="V387" s="3"/>
    </row>
    <row r="388" spans="1:22" s="7" customFormat="1" ht="12.75" x14ac:dyDescent="0.2">
      <c r="A388" s="281"/>
      <c r="B388" s="59">
        <v>337</v>
      </c>
      <c r="C388" s="94"/>
      <c r="D388" s="95"/>
      <c r="E388" s="62"/>
      <c r="F388" s="280"/>
      <c r="G388" s="281"/>
      <c r="H388" s="63">
        <f t="shared" si="13"/>
        <v>0</v>
      </c>
      <c r="I388" s="281"/>
      <c r="J388" s="3"/>
      <c r="K388" s="3"/>
      <c r="L388" s="3"/>
      <c r="M388" s="3"/>
      <c r="N388" s="3"/>
      <c r="O388" s="3"/>
      <c r="P388" s="3"/>
      <c r="Q388" s="3"/>
      <c r="R388" s="3"/>
      <c r="S388" s="3"/>
      <c r="T388" s="3"/>
      <c r="U388" s="3"/>
      <c r="V388" s="3"/>
    </row>
    <row r="389" spans="1:22" s="7" customFormat="1" ht="12.75" x14ac:dyDescent="0.2">
      <c r="A389" s="281"/>
      <c r="B389" s="59">
        <v>338</v>
      </c>
      <c r="C389" s="94"/>
      <c r="D389" s="95"/>
      <c r="E389" s="62"/>
      <c r="F389" s="280"/>
      <c r="G389" s="281"/>
      <c r="H389" s="63">
        <f t="shared" si="13"/>
        <v>0</v>
      </c>
      <c r="I389" s="281"/>
      <c r="J389" s="3"/>
      <c r="K389" s="3"/>
      <c r="L389" s="3"/>
      <c r="M389" s="3"/>
      <c r="N389" s="3"/>
      <c r="O389" s="3"/>
      <c r="P389" s="3"/>
      <c r="Q389" s="3"/>
      <c r="R389" s="3"/>
      <c r="S389" s="3"/>
      <c r="T389" s="3"/>
      <c r="U389" s="3"/>
      <c r="V389" s="3"/>
    </row>
    <row r="390" spans="1:22" s="7" customFormat="1" ht="12.75" x14ac:dyDescent="0.2">
      <c r="A390" s="281"/>
      <c r="B390" s="59">
        <v>339</v>
      </c>
      <c r="C390" s="94"/>
      <c r="D390" s="95"/>
      <c r="E390" s="62"/>
      <c r="F390" s="280"/>
      <c r="G390" s="281"/>
      <c r="H390" s="63">
        <f t="shared" si="13"/>
        <v>0</v>
      </c>
      <c r="I390" s="281"/>
      <c r="J390" s="3"/>
      <c r="K390" s="3"/>
      <c r="L390" s="3"/>
      <c r="M390" s="3"/>
      <c r="N390" s="3"/>
      <c r="O390" s="3"/>
      <c r="P390" s="3"/>
      <c r="Q390" s="3"/>
      <c r="R390" s="3"/>
      <c r="S390" s="3"/>
      <c r="T390" s="3"/>
      <c r="U390" s="3"/>
      <c r="V390" s="3"/>
    </row>
    <row r="391" spans="1:22" s="7" customFormat="1" ht="12.75" x14ac:dyDescent="0.2">
      <c r="A391" s="281"/>
      <c r="B391" s="59">
        <v>340</v>
      </c>
      <c r="C391" s="94"/>
      <c r="D391" s="95"/>
      <c r="E391" s="62"/>
      <c r="F391" s="280"/>
      <c r="G391" s="281"/>
      <c r="H391" s="63">
        <f t="shared" si="13"/>
        <v>0</v>
      </c>
      <c r="I391" s="281"/>
      <c r="J391" s="3"/>
      <c r="K391" s="3"/>
      <c r="L391" s="3"/>
      <c r="M391" s="3"/>
      <c r="N391" s="3"/>
      <c r="O391" s="3"/>
      <c r="P391" s="3"/>
      <c r="Q391" s="3"/>
      <c r="R391" s="3"/>
      <c r="S391" s="3"/>
      <c r="T391" s="3"/>
      <c r="U391" s="3"/>
      <c r="V391" s="3"/>
    </row>
    <row r="392" spans="1:22" s="7" customFormat="1" ht="12.75" x14ac:dyDescent="0.2">
      <c r="A392" s="281"/>
      <c r="B392" s="59">
        <v>341</v>
      </c>
      <c r="C392" s="94"/>
      <c r="D392" s="95"/>
      <c r="E392" s="62"/>
      <c r="F392" s="280"/>
      <c r="G392" s="281"/>
      <c r="H392" s="63">
        <f t="shared" si="13"/>
        <v>0</v>
      </c>
      <c r="I392" s="281"/>
      <c r="J392" s="3"/>
      <c r="K392" s="3"/>
      <c r="L392" s="3"/>
      <c r="M392" s="3"/>
      <c r="N392" s="3"/>
      <c r="O392" s="3"/>
      <c r="P392" s="3"/>
      <c r="Q392" s="3"/>
      <c r="R392" s="3"/>
      <c r="S392" s="3"/>
      <c r="T392" s="3"/>
      <c r="U392" s="3"/>
      <c r="V392" s="3"/>
    </row>
    <row r="393" spans="1:22" s="7" customFormat="1" ht="12.75" x14ac:dyDescent="0.2">
      <c r="A393" s="281"/>
      <c r="B393" s="59">
        <v>342</v>
      </c>
      <c r="C393" s="94"/>
      <c r="D393" s="95"/>
      <c r="E393" s="62"/>
      <c r="F393" s="280"/>
      <c r="G393" s="281"/>
      <c r="H393" s="63">
        <f t="shared" ref="H393:H456" si="14">IF(C393=0,0,IF(D393=0,0,IF(ISNUMBER(E393),IF(YEAR(E393)=$S$1,15,0),0)))</f>
        <v>0</v>
      </c>
      <c r="I393" s="281"/>
      <c r="J393" s="3"/>
      <c r="K393" s="3"/>
      <c r="L393" s="3"/>
      <c r="M393" s="3"/>
      <c r="N393" s="3"/>
      <c r="O393" s="3"/>
      <c r="P393" s="3"/>
      <c r="Q393" s="3"/>
      <c r="R393" s="3"/>
      <c r="S393" s="3"/>
      <c r="T393" s="3"/>
      <c r="U393" s="3"/>
      <c r="V393" s="3"/>
    </row>
    <row r="394" spans="1:22" s="7" customFormat="1" ht="12.75" x14ac:dyDescent="0.2">
      <c r="A394" s="281"/>
      <c r="B394" s="59">
        <v>343</v>
      </c>
      <c r="C394" s="94"/>
      <c r="D394" s="95"/>
      <c r="E394" s="62"/>
      <c r="F394" s="280"/>
      <c r="G394" s="281"/>
      <c r="H394" s="63">
        <f t="shared" si="14"/>
        <v>0</v>
      </c>
      <c r="I394" s="281"/>
      <c r="J394" s="3"/>
      <c r="K394" s="3"/>
      <c r="L394" s="3"/>
      <c r="M394" s="3"/>
      <c r="N394" s="3"/>
      <c r="O394" s="3"/>
      <c r="P394" s="3"/>
      <c r="Q394" s="3"/>
      <c r="R394" s="3"/>
      <c r="S394" s="3"/>
      <c r="T394" s="3"/>
      <c r="U394" s="3"/>
      <c r="V394" s="3"/>
    </row>
    <row r="395" spans="1:22" s="7" customFormat="1" ht="12.75" x14ac:dyDescent="0.2">
      <c r="A395" s="281"/>
      <c r="B395" s="59">
        <v>344</v>
      </c>
      <c r="C395" s="94"/>
      <c r="D395" s="95"/>
      <c r="E395" s="62"/>
      <c r="F395" s="280"/>
      <c r="G395" s="281"/>
      <c r="H395" s="63">
        <f t="shared" si="14"/>
        <v>0</v>
      </c>
      <c r="I395" s="281"/>
      <c r="J395" s="3"/>
      <c r="K395" s="3"/>
      <c r="L395" s="3"/>
      <c r="M395" s="3"/>
      <c r="N395" s="3"/>
      <c r="O395" s="3"/>
      <c r="P395" s="3"/>
      <c r="Q395" s="3"/>
      <c r="R395" s="3"/>
      <c r="S395" s="3"/>
      <c r="T395" s="3"/>
      <c r="U395" s="3"/>
      <c r="V395" s="3"/>
    </row>
    <row r="396" spans="1:22" s="7" customFormat="1" ht="12.75" x14ac:dyDescent="0.2">
      <c r="A396" s="281"/>
      <c r="B396" s="59">
        <v>345</v>
      </c>
      <c r="C396" s="94"/>
      <c r="D396" s="95"/>
      <c r="E396" s="62"/>
      <c r="F396" s="280"/>
      <c r="G396" s="281"/>
      <c r="H396" s="63">
        <f t="shared" si="14"/>
        <v>0</v>
      </c>
      <c r="I396" s="281"/>
      <c r="J396" s="3"/>
      <c r="K396" s="3"/>
      <c r="L396" s="3"/>
      <c r="M396" s="3"/>
      <c r="N396" s="3"/>
      <c r="O396" s="3"/>
      <c r="P396" s="3"/>
      <c r="Q396" s="3"/>
      <c r="R396" s="3"/>
      <c r="S396" s="3"/>
      <c r="T396" s="3"/>
      <c r="U396" s="3"/>
      <c r="V396" s="3"/>
    </row>
    <row r="397" spans="1:22" s="7" customFormat="1" ht="12.75" x14ac:dyDescent="0.2">
      <c r="A397" s="281"/>
      <c r="B397" s="59">
        <v>346</v>
      </c>
      <c r="C397" s="94"/>
      <c r="D397" s="95"/>
      <c r="E397" s="62"/>
      <c r="F397" s="280"/>
      <c r="G397" s="281"/>
      <c r="H397" s="63">
        <f t="shared" si="14"/>
        <v>0</v>
      </c>
      <c r="I397" s="281"/>
      <c r="J397" s="3"/>
      <c r="K397" s="3"/>
      <c r="L397" s="3"/>
      <c r="M397" s="3"/>
      <c r="N397" s="3"/>
      <c r="O397" s="3"/>
      <c r="P397" s="3"/>
      <c r="Q397" s="3"/>
      <c r="R397" s="3"/>
      <c r="S397" s="3"/>
      <c r="T397" s="3"/>
      <c r="U397" s="3"/>
      <c r="V397" s="3"/>
    </row>
    <row r="398" spans="1:22" s="7" customFormat="1" ht="12.75" x14ac:dyDescent="0.2">
      <c r="A398" s="281"/>
      <c r="B398" s="59">
        <v>347</v>
      </c>
      <c r="C398" s="94"/>
      <c r="D398" s="95"/>
      <c r="E398" s="62"/>
      <c r="F398" s="280"/>
      <c r="G398" s="281"/>
      <c r="H398" s="63">
        <f t="shared" si="14"/>
        <v>0</v>
      </c>
      <c r="I398" s="281"/>
      <c r="J398" s="3"/>
      <c r="K398" s="3"/>
      <c r="L398" s="3"/>
      <c r="M398" s="3"/>
      <c r="N398" s="3"/>
      <c r="O398" s="3"/>
      <c r="P398" s="3"/>
      <c r="Q398" s="3"/>
      <c r="R398" s="3"/>
      <c r="S398" s="3"/>
      <c r="T398" s="3"/>
      <c r="U398" s="3"/>
      <c r="V398" s="3"/>
    </row>
    <row r="399" spans="1:22" s="7" customFormat="1" ht="12.75" x14ac:dyDescent="0.2">
      <c r="A399" s="281"/>
      <c r="B399" s="59">
        <v>348</v>
      </c>
      <c r="C399" s="94"/>
      <c r="D399" s="95"/>
      <c r="E399" s="62"/>
      <c r="F399" s="280"/>
      <c r="G399" s="281"/>
      <c r="H399" s="63">
        <f t="shared" si="14"/>
        <v>0</v>
      </c>
      <c r="I399" s="281"/>
      <c r="J399" s="3"/>
      <c r="K399" s="3"/>
      <c r="L399" s="3"/>
      <c r="M399" s="3"/>
      <c r="N399" s="3"/>
      <c r="O399" s="3"/>
      <c r="P399" s="3"/>
      <c r="Q399" s="3"/>
      <c r="R399" s="3"/>
      <c r="S399" s="3"/>
      <c r="T399" s="3"/>
      <c r="U399" s="3"/>
      <c r="V399" s="3"/>
    </row>
    <row r="400" spans="1:22" s="7" customFormat="1" ht="12.75" x14ac:dyDescent="0.2">
      <c r="A400" s="281"/>
      <c r="B400" s="59">
        <v>349</v>
      </c>
      <c r="C400" s="94"/>
      <c r="D400" s="95"/>
      <c r="E400" s="62"/>
      <c r="F400" s="280"/>
      <c r="G400" s="281"/>
      <c r="H400" s="63">
        <f t="shared" si="14"/>
        <v>0</v>
      </c>
      <c r="I400" s="281"/>
      <c r="J400" s="3"/>
      <c r="K400" s="3"/>
      <c r="L400" s="3"/>
      <c r="M400" s="3"/>
      <c r="N400" s="3"/>
      <c r="O400" s="3"/>
      <c r="P400" s="3"/>
      <c r="Q400" s="3"/>
      <c r="R400" s="3"/>
      <c r="S400" s="3"/>
      <c r="T400" s="3"/>
      <c r="U400" s="3"/>
      <c r="V400" s="3"/>
    </row>
    <row r="401" spans="1:22" s="7" customFormat="1" ht="12.75" x14ac:dyDescent="0.2">
      <c r="A401" s="281"/>
      <c r="B401" s="59">
        <v>350</v>
      </c>
      <c r="C401" s="94"/>
      <c r="D401" s="95"/>
      <c r="E401" s="62"/>
      <c r="F401" s="280"/>
      <c r="G401" s="281"/>
      <c r="H401" s="63">
        <f t="shared" si="14"/>
        <v>0</v>
      </c>
      <c r="I401" s="281"/>
      <c r="J401" s="3"/>
      <c r="K401" s="3"/>
      <c r="L401" s="3"/>
      <c r="M401" s="3"/>
      <c r="N401" s="3"/>
      <c r="O401" s="3"/>
      <c r="P401" s="3"/>
      <c r="Q401" s="3"/>
      <c r="R401" s="3"/>
      <c r="S401" s="3"/>
      <c r="T401" s="3"/>
      <c r="U401" s="3"/>
      <c r="V401" s="3"/>
    </row>
    <row r="402" spans="1:22" s="7" customFormat="1" ht="12.75" x14ac:dyDescent="0.2">
      <c r="A402" s="281"/>
      <c r="B402" s="59">
        <v>351</v>
      </c>
      <c r="C402" s="94"/>
      <c r="D402" s="95"/>
      <c r="E402" s="62"/>
      <c r="F402" s="280"/>
      <c r="G402" s="281"/>
      <c r="H402" s="63">
        <f t="shared" si="14"/>
        <v>0</v>
      </c>
      <c r="I402" s="281"/>
      <c r="J402" s="3"/>
      <c r="K402" s="3"/>
      <c r="L402" s="3"/>
      <c r="M402" s="3"/>
      <c r="N402" s="3"/>
      <c r="O402" s="3"/>
      <c r="P402" s="3"/>
      <c r="Q402" s="3"/>
      <c r="R402" s="3"/>
      <c r="S402" s="3"/>
      <c r="T402" s="3"/>
      <c r="U402" s="3"/>
      <c r="V402" s="3"/>
    </row>
    <row r="403" spans="1:22" s="7" customFormat="1" ht="12.75" x14ac:dyDescent="0.2">
      <c r="A403" s="281"/>
      <c r="B403" s="59">
        <v>352</v>
      </c>
      <c r="C403" s="94"/>
      <c r="D403" s="95"/>
      <c r="E403" s="62"/>
      <c r="F403" s="280"/>
      <c r="G403" s="281"/>
      <c r="H403" s="63">
        <f t="shared" si="14"/>
        <v>0</v>
      </c>
      <c r="I403" s="281"/>
      <c r="J403" s="3"/>
      <c r="K403" s="3"/>
      <c r="L403" s="3"/>
      <c r="M403" s="3"/>
      <c r="N403" s="3"/>
      <c r="O403" s="3"/>
      <c r="P403" s="3"/>
      <c r="Q403" s="3"/>
      <c r="R403" s="3"/>
      <c r="S403" s="3"/>
      <c r="T403" s="3"/>
      <c r="U403" s="3"/>
      <c r="V403" s="3"/>
    </row>
    <row r="404" spans="1:22" s="7" customFormat="1" ht="12.75" x14ac:dyDescent="0.2">
      <c r="A404" s="281"/>
      <c r="B404" s="59">
        <v>353</v>
      </c>
      <c r="C404" s="94"/>
      <c r="D404" s="95"/>
      <c r="E404" s="62"/>
      <c r="F404" s="280"/>
      <c r="G404" s="281"/>
      <c r="H404" s="63">
        <f t="shared" si="14"/>
        <v>0</v>
      </c>
      <c r="I404" s="281"/>
      <c r="J404" s="3"/>
      <c r="K404" s="3"/>
      <c r="L404" s="3"/>
      <c r="M404" s="3"/>
      <c r="N404" s="3"/>
      <c r="O404" s="3"/>
      <c r="P404" s="3"/>
      <c r="Q404" s="3"/>
      <c r="R404" s="3"/>
      <c r="S404" s="3"/>
      <c r="T404" s="3"/>
      <c r="U404" s="3"/>
      <c r="V404" s="3"/>
    </row>
    <row r="405" spans="1:22" s="7" customFormat="1" ht="12.75" x14ac:dyDescent="0.2">
      <c r="A405" s="281"/>
      <c r="B405" s="59">
        <v>354</v>
      </c>
      <c r="C405" s="94"/>
      <c r="D405" s="95"/>
      <c r="E405" s="62"/>
      <c r="F405" s="280"/>
      <c r="G405" s="281"/>
      <c r="H405" s="63">
        <f t="shared" si="14"/>
        <v>0</v>
      </c>
      <c r="I405" s="281"/>
      <c r="J405" s="3"/>
      <c r="K405" s="3"/>
      <c r="L405" s="3"/>
      <c r="M405" s="3"/>
      <c r="N405" s="3"/>
      <c r="O405" s="3"/>
      <c r="P405" s="3"/>
      <c r="Q405" s="3"/>
      <c r="R405" s="3"/>
      <c r="S405" s="3"/>
      <c r="T405" s="3"/>
      <c r="U405" s="3"/>
      <c r="V405" s="3"/>
    </row>
    <row r="406" spans="1:22" s="7" customFormat="1" ht="12.75" x14ac:dyDescent="0.2">
      <c r="A406" s="281"/>
      <c r="B406" s="59">
        <v>355</v>
      </c>
      <c r="C406" s="94"/>
      <c r="D406" s="95"/>
      <c r="E406" s="62"/>
      <c r="F406" s="280"/>
      <c r="G406" s="281"/>
      <c r="H406" s="63">
        <f t="shared" si="14"/>
        <v>0</v>
      </c>
      <c r="I406" s="281"/>
      <c r="J406" s="3"/>
      <c r="K406" s="3"/>
      <c r="L406" s="3"/>
      <c r="M406" s="3"/>
      <c r="N406" s="3"/>
      <c r="O406" s="3"/>
      <c r="P406" s="3"/>
      <c r="Q406" s="3"/>
      <c r="R406" s="3"/>
      <c r="S406" s="3"/>
      <c r="T406" s="3"/>
      <c r="U406" s="3"/>
      <c r="V406" s="3"/>
    </row>
    <row r="407" spans="1:22" s="7" customFormat="1" ht="12.75" x14ac:dyDescent="0.2">
      <c r="A407" s="281"/>
      <c r="B407" s="59">
        <v>356</v>
      </c>
      <c r="C407" s="94"/>
      <c r="D407" s="95"/>
      <c r="E407" s="62"/>
      <c r="F407" s="280"/>
      <c r="G407" s="281"/>
      <c r="H407" s="63">
        <f t="shared" si="14"/>
        <v>0</v>
      </c>
      <c r="I407" s="281"/>
      <c r="J407" s="3"/>
      <c r="K407" s="3"/>
      <c r="L407" s="3"/>
      <c r="M407" s="3"/>
      <c r="N407" s="3"/>
      <c r="O407" s="3"/>
      <c r="P407" s="3"/>
      <c r="Q407" s="3"/>
      <c r="R407" s="3"/>
      <c r="S407" s="3"/>
      <c r="T407" s="3"/>
      <c r="U407" s="3"/>
      <c r="V407" s="3"/>
    </row>
    <row r="408" spans="1:22" s="7" customFormat="1" ht="12.75" x14ac:dyDescent="0.2">
      <c r="A408" s="281"/>
      <c r="B408" s="59">
        <v>357</v>
      </c>
      <c r="C408" s="94"/>
      <c r="D408" s="95"/>
      <c r="E408" s="62"/>
      <c r="F408" s="280"/>
      <c r="G408" s="281"/>
      <c r="H408" s="63">
        <f t="shared" si="14"/>
        <v>0</v>
      </c>
      <c r="I408" s="281"/>
      <c r="J408" s="3"/>
      <c r="K408" s="3"/>
      <c r="L408" s="3"/>
      <c r="M408" s="3"/>
      <c r="N408" s="3"/>
      <c r="O408" s="3"/>
      <c r="P408" s="3"/>
      <c r="Q408" s="3"/>
      <c r="R408" s="3"/>
      <c r="S408" s="3"/>
      <c r="T408" s="3"/>
      <c r="U408" s="3"/>
      <c r="V408" s="3"/>
    </row>
    <row r="409" spans="1:22" s="7" customFormat="1" ht="12.75" x14ac:dyDescent="0.2">
      <c r="A409" s="281"/>
      <c r="B409" s="59">
        <v>358</v>
      </c>
      <c r="C409" s="94"/>
      <c r="D409" s="95"/>
      <c r="E409" s="62"/>
      <c r="F409" s="280"/>
      <c r="G409" s="281"/>
      <c r="H409" s="63">
        <f t="shared" si="14"/>
        <v>0</v>
      </c>
      <c r="I409" s="281"/>
      <c r="J409" s="3"/>
      <c r="K409" s="3"/>
      <c r="L409" s="3"/>
      <c r="M409" s="3"/>
      <c r="N409" s="3"/>
      <c r="O409" s="3"/>
      <c r="P409" s="3"/>
      <c r="Q409" s="3"/>
      <c r="R409" s="3"/>
      <c r="S409" s="3"/>
      <c r="T409" s="3"/>
      <c r="U409" s="3"/>
      <c r="V409" s="3"/>
    </row>
    <row r="410" spans="1:22" s="7" customFormat="1" ht="12.75" x14ac:dyDescent="0.2">
      <c r="A410" s="281"/>
      <c r="B410" s="59">
        <v>359</v>
      </c>
      <c r="C410" s="94"/>
      <c r="D410" s="95"/>
      <c r="E410" s="62"/>
      <c r="F410" s="280"/>
      <c r="G410" s="281"/>
      <c r="H410" s="63">
        <f t="shared" si="14"/>
        <v>0</v>
      </c>
      <c r="I410" s="281"/>
      <c r="J410" s="3"/>
      <c r="K410" s="3"/>
      <c r="L410" s="3"/>
      <c r="M410" s="3"/>
      <c r="N410" s="3"/>
      <c r="O410" s="3"/>
      <c r="P410" s="3"/>
      <c r="Q410" s="3"/>
      <c r="R410" s="3"/>
      <c r="S410" s="3"/>
      <c r="T410" s="3"/>
      <c r="U410" s="3"/>
      <c r="V410" s="3"/>
    </row>
    <row r="411" spans="1:22" s="7" customFormat="1" ht="12.75" x14ac:dyDescent="0.2">
      <c r="A411" s="281"/>
      <c r="B411" s="59">
        <v>360</v>
      </c>
      <c r="C411" s="94"/>
      <c r="D411" s="95"/>
      <c r="E411" s="62"/>
      <c r="F411" s="280"/>
      <c r="G411" s="281"/>
      <c r="H411" s="63">
        <f t="shared" si="14"/>
        <v>0</v>
      </c>
      <c r="I411" s="281"/>
      <c r="J411" s="3"/>
      <c r="K411" s="3"/>
      <c r="L411" s="3"/>
      <c r="M411" s="3"/>
      <c r="N411" s="3"/>
      <c r="O411" s="3"/>
      <c r="P411" s="3"/>
      <c r="Q411" s="3"/>
      <c r="R411" s="3"/>
      <c r="S411" s="3"/>
      <c r="T411" s="3"/>
      <c r="U411" s="3"/>
      <c r="V411" s="3"/>
    </row>
    <row r="412" spans="1:22" s="7" customFormat="1" ht="12.75" x14ac:dyDescent="0.2">
      <c r="A412" s="281"/>
      <c r="B412" s="59">
        <v>361</v>
      </c>
      <c r="C412" s="94"/>
      <c r="D412" s="95"/>
      <c r="E412" s="62"/>
      <c r="F412" s="280"/>
      <c r="G412" s="281"/>
      <c r="H412" s="63">
        <f t="shared" si="14"/>
        <v>0</v>
      </c>
      <c r="I412" s="281"/>
      <c r="J412" s="3"/>
      <c r="K412" s="3"/>
      <c r="L412" s="3"/>
      <c r="M412" s="3"/>
      <c r="N412" s="3"/>
      <c r="O412" s="3"/>
      <c r="P412" s="3"/>
      <c r="Q412" s="3"/>
      <c r="R412" s="3"/>
      <c r="S412" s="3"/>
      <c r="T412" s="3"/>
      <c r="U412" s="3"/>
      <c r="V412" s="3"/>
    </row>
    <row r="413" spans="1:22" s="7" customFormat="1" ht="12.75" x14ac:dyDescent="0.2">
      <c r="A413" s="281"/>
      <c r="B413" s="59">
        <v>362</v>
      </c>
      <c r="C413" s="94"/>
      <c r="D413" s="95"/>
      <c r="E413" s="62"/>
      <c r="F413" s="280"/>
      <c r="G413" s="281"/>
      <c r="H413" s="63">
        <f t="shared" si="14"/>
        <v>0</v>
      </c>
      <c r="I413" s="281"/>
      <c r="J413" s="3"/>
      <c r="K413" s="3"/>
      <c r="L413" s="3"/>
      <c r="M413" s="3"/>
      <c r="N413" s="3"/>
      <c r="O413" s="3"/>
      <c r="P413" s="3"/>
      <c r="Q413" s="3"/>
      <c r="R413" s="3"/>
      <c r="S413" s="3"/>
      <c r="T413" s="3"/>
      <c r="U413" s="3"/>
      <c r="V413" s="3"/>
    </row>
    <row r="414" spans="1:22" s="7" customFormat="1" ht="12.75" x14ac:dyDescent="0.2">
      <c r="A414" s="281"/>
      <c r="B414" s="59">
        <v>363</v>
      </c>
      <c r="C414" s="94"/>
      <c r="D414" s="95"/>
      <c r="E414" s="62"/>
      <c r="F414" s="280"/>
      <c r="G414" s="281"/>
      <c r="H414" s="63">
        <f t="shared" si="14"/>
        <v>0</v>
      </c>
      <c r="I414" s="281"/>
      <c r="J414" s="3"/>
      <c r="K414" s="3"/>
      <c r="L414" s="3"/>
      <c r="M414" s="3"/>
      <c r="N414" s="3"/>
      <c r="O414" s="3"/>
      <c r="P414" s="3"/>
      <c r="Q414" s="3"/>
      <c r="R414" s="3"/>
      <c r="S414" s="3"/>
      <c r="T414" s="3"/>
      <c r="U414" s="3"/>
      <c r="V414" s="3"/>
    </row>
    <row r="415" spans="1:22" s="7" customFormat="1" ht="12.75" x14ac:dyDescent="0.2">
      <c r="A415" s="281"/>
      <c r="B415" s="59">
        <v>364</v>
      </c>
      <c r="C415" s="94"/>
      <c r="D415" s="95"/>
      <c r="E415" s="62"/>
      <c r="F415" s="280"/>
      <c r="G415" s="281"/>
      <c r="H415" s="63">
        <f t="shared" si="14"/>
        <v>0</v>
      </c>
      <c r="I415" s="281"/>
      <c r="J415" s="3"/>
      <c r="K415" s="3"/>
      <c r="L415" s="3"/>
      <c r="M415" s="3"/>
      <c r="N415" s="3"/>
      <c r="O415" s="3"/>
      <c r="P415" s="3"/>
      <c r="Q415" s="3"/>
      <c r="R415" s="3"/>
      <c r="S415" s="3"/>
      <c r="T415" s="3"/>
      <c r="U415" s="3"/>
      <c r="V415" s="3"/>
    </row>
    <row r="416" spans="1:22" s="7" customFormat="1" ht="12.75" x14ac:dyDescent="0.2">
      <c r="A416" s="281"/>
      <c r="B416" s="59">
        <v>365</v>
      </c>
      <c r="C416" s="94"/>
      <c r="D416" s="95"/>
      <c r="E416" s="62"/>
      <c r="F416" s="280"/>
      <c r="G416" s="281"/>
      <c r="H416" s="63">
        <f t="shared" si="14"/>
        <v>0</v>
      </c>
      <c r="I416" s="281"/>
      <c r="J416" s="3"/>
      <c r="K416" s="3"/>
      <c r="L416" s="3"/>
      <c r="M416" s="3"/>
      <c r="N416" s="3"/>
      <c r="O416" s="3"/>
      <c r="P416" s="3"/>
      <c r="Q416" s="3"/>
      <c r="R416" s="3"/>
      <c r="S416" s="3"/>
      <c r="T416" s="3"/>
      <c r="U416" s="3"/>
      <c r="V416" s="3"/>
    </row>
    <row r="417" spans="1:22" s="7" customFormat="1" ht="12.75" x14ac:dyDescent="0.2">
      <c r="A417" s="281"/>
      <c r="B417" s="59">
        <v>366</v>
      </c>
      <c r="C417" s="94"/>
      <c r="D417" s="95"/>
      <c r="E417" s="62"/>
      <c r="F417" s="280"/>
      <c r="G417" s="281"/>
      <c r="H417" s="63">
        <f t="shared" si="14"/>
        <v>0</v>
      </c>
      <c r="I417" s="281"/>
      <c r="J417" s="3"/>
      <c r="K417" s="3"/>
      <c r="L417" s="3"/>
      <c r="M417" s="3"/>
      <c r="N417" s="3"/>
      <c r="O417" s="3"/>
      <c r="P417" s="3"/>
      <c r="Q417" s="3"/>
      <c r="R417" s="3"/>
      <c r="S417" s="3"/>
      <c r="T417" s="3"/>
      <c r="U417" s="3"/>
      <c r="V417" s="3"/>
    </row>
    <row r="418" spans="1:22" s="7" customFormat="1" ht="12.75" x14ac:dyDescent="0.2">
      <c r="A418" s="281"/>
      <c r="B418" s="59">
        <v>367</v>
      </c>
      <c r="C418" s="94"/>
      <c r="D418" s="95"/>
      <c r="E418" s="62"/>
      <c r="F418" s="280"/>
      <c r="G418" s="281"/>
      <c r="H418" s="63">
        <f t="shared" si="14"/>
        <v>0</v>
      </c>
      <c r="I418" s="281"/>
      <c r="J418" s="3"/>
      <c r="K418" s="3"/>
      <c r="L418" s="3"/>
      <c r="M418" s="3"/>
      <c r="N418" s="3"/>
      <c r="O418" s="3"/>
      <c r="P418" s="3"/>
      <c r="Q418" s="3"/>
      <c r="R418" s="3"/>
      <c r="S418" s="3"/>
      <c r="T418" s="3"/>
      <c r="U418" s="3"/>
      <c r="V418" s="3"/>
    </row>
    <row r="419" spans="1:22" s="7" customFormat="1" ht="12.75" x14ac:dyDescent="0.2">
      <c r="A419" s="281"/>
      <c r="B419" s="59">
        <v>368</v>
      </c>
      <c r="C419" s="94"/>
      <c r="D419" s="95"/>
      <c r="E419" s="62"/>
      <c r="F419" s="280"/>
      <c r="G419" s="281"/>
      <c r="H419" s="63">
        <f t="shared" si="14"/>
        <v>0</v>
      </c>
      <c r="I419" s="281"/>
      <c r="J419" s="3"/>
      <c r="K419" s="3"/>
      <c r="L419" s="3"/>
      <c r="M419" s="3"/>
      <c r="N419" s="3"/>
      <c r="O419" s="3"/>
      <c r="P419" s="3"/>
      <c r="Q419" s="3"/>
      <c r="R419" s="3"/>
      <c r="S419" s="3"/>
      <c r="T419" s="3"/>
      <c r="U419" s="3"/>
      <c r="V419" s="3"/>
    </row>
    <row r="420" spans="1:22" s="7" customFormat="1" ht="12.75" x14ac:dyDescent="0.2">
      <c r="A420" s="281"/>
      <c r="B420" s="59">
        <v>369</v>
      </c>
      <c r="C420" s="94"/>
      <c r="D420" s="95"/>
      <c r="E420" s="62"/>
      <c r="F420" s="280"/>
      <c r="G420" s="281"/>
      <c r="H420" s="63">
        <f t="shared" si="14"/>
        <v>0</v>
      </c>
      <c r="I420" s="281"/>
      <c r="J420" s="3"/>
      <c r="K420" s="3"/>
      <c r="L420" s="3"/>
      <c r="M420" s="3"/>
      <c r="N420" s="3"/>
      <c r="O420" s="3"/>
      <c r="P420" s="3"/>
      <c r="Q420" s="3"/>
      <c r="R420" s="3"/>
      <c r="S420" s="3"/>
      <c r="T420" s="3"/>
      <c r="U420" s="3"/>
      <c r="V420" s="3"/>
    </row>
    <row r="421" spans="1:22" s="7" customFormat="1" ht="12.75" x14ac:dyDescent="0.2">
      <c r="A421" s="281"/>
      <c r="B421" s="59">
        <v>370</v>
      </c>
      <c r="C421" s="94"/>
      <c r="D421" s="95"/>
      <c r="E421" s="62"/>
      <c r="F421" s="280"/>
      <c r="G421" s="281"/>
      <c r="H421" s="63">
        <f t="shared" si="14"/>
        <v>0</v>
      </c>
      <c r="I421" s="281"/>
      <c r="J421" s="3"/>
      <c r="K421" s="3"/>
      <c r="L421" s="3"/>
      <c r="M421" s="3"/>
      <c r="N421" s="3"/>
      <c r="O421" s="3"/>
      <c r="P421" s="3"/>
      <c r="Q421" s="3"/>
      <c r="R421" s="3"/>
      <c r="S421" s="3"/>
      <c r="T421" s="3"/>
      <c r="U421" s="3"/>
      <c r="V421" s="3"/>
    </row>
    <row r="422" spans="1:22" s="7" customFormat="1" ht="12.75" x14ac:dyDescent="0.2">
      <c r="A422" s="281"/>
      <c r="B422" s="59">
        <v>371</v>
      </c>
      <c r="C422" s="94"/>
      <c r="D422" s="95"/>
      <c r="E422" s="62"/>
      <c r="F422" s="280"/>
      <c r="G422" s="281"/>
      <c r="H422" s="63">
        <f t="shared" si="14"/>
        <v>0</v>
      </c>
      <c r="I422" s="281"/>
      <c r="J422" s="3"/>
      <c r="K422" s="3"/>
      <c r="L422" s="3"/>
      <c r="M422" s="3"/>
      <c r="N422" s="3"/>
      <c r="O422" s="3"/>
      <c r="P422" s="3"/>
      <c r="Q422" s="3"/>
      <c r="R422" s="3"/>
      <c r="S422" s="3"/>
      <c r="T422" s="3"/>
      <c r="U422" s="3"/>
      <c r="V422" s="3"/>
    </row>
    <row r="423" spans="1:22" s="7" customFormat="1" ht="12.75" x14ac:dyDescent="0.2">
      <c r="A423" s="281"/>
      <c r="B423" s="59">
        <v>372</v>
      </c>
      <c r="C423" s="94"/>
      <c r="D423" s="95"/>
      <c r="E423" s="62"/>
      <c r="F423" s="280"/>
      <c r="G423" s="281"/>
      <c r="H423" s="63">
        <f t="shared" si="14"/>
        <v>0</v>
      </c>
      <c r="I423" s="281"/>
      <c r="J423" s="3"/>
      <c r="K423" s="3"/>
      <c r="L423" s="3"/>
      <c r="M423" s="3"/>
      <c r="N423" s="3"/>
      <c r="O423" s="3"/>
      <c r="P423" s="3"/>
      <c r="Q423" s="3"/>
      <c r="R423" s="3"/>
      <c r="S423" s="3"/>
      <c r="T423" s="3"/>
      <c r="U423" s="3"/>
      <c r="V423" s="3"/>
    </row>
    <row r="424" spans="1:22" s="7" customFormat="1" ht="12.75" x14ac:dyDescent="0.2">
      <c r="A424" s="281"/>
      <c r="B424" s="59">
        <v>373</v>
      </c>
      <c r="C424" s="94"/>
      <c r="D424" s="95"/>
      <c r="E424" s="62"/>
      <c r="F424" s="280"/>
      <c r="G424" s="281"/>
      <c r="H424" s="63">
        <f t="shared" si="14"/>
        <v>0</v>
      </c>
      <c r="I424" s="281"/>
      <c r="J424" s="3"/>
      <c r="K424" s="3"/>
      <c r="L424" s="3"/>
      <c r="M424" s="3"/>
      <c r="N424" s="3"/>
      <c r="O424" s="3"/>
      <c r="P424" s="3"/>
      <c r="Q424" s="3"/>
      <c r="R424" s="3"/>
      <c r="S424" s="3"/>
      <c r="T424" s="3"/>
      <c r="U424" s="3"/>
      <c r="V424" s="3"/>
    </row>
    <row r="425" spans="1:22" s="7" customFormat="1" ht="12.75" x14ac:dyDescent="0.2">
      <c r="A425" s="281"/>
      <c r="B425" s="59">
        <v>374</v>
      </c>
      <c r="C425" s="94"/>
      <c r="D425" s="95"/>
      <c r="E425" s="62"/>
      <c r="F425" s="280"/>
      <c r="G425" s="281"/>
      <c r="H425" s="63">
        <f t="shared" si="14"/>
        <v>0</v>
      </c>
      <c r="I425" s="281"/>
      <c r="J425" s="3"/>
      <c r="K425" s="3"/>
      <c r="L425" s="3"/>
      <c r="M425" s="3"/>
      <c r="N425" s="3"/>
      <c r="O425" s="3"/>
      <c r="P425" s="3"/>
      <c r="Q425" s="3"/>
      <c r="R425" s="3"/>
      <c r="S425" s="3"/>
      <c r="T425" s="3"/>
      <c r="U425" s="3"/>
      <c r="V425" s="3"/>
    </row>
    <row r="426" spans="1:22" s="7" customFormat="1" ht="12.75" x14ac:dyDescent="0.2">
      <c r="A426" s="281"/>
      <c r="B426" s="59">
        <v>375</v>
      </c>
      <c r="C426" s="94"/>
      <c r="D426" s="95"/>
      <c r="E426" s="62"/>
      <c r="F426" s="280"/>
      <c r="G426" s="281"/>
      <c r="H426" s="63">
        <f t="shared" si="14"/>
        <v>0</v>
      </c>
      <c r="I426" s="281"/>
      <c r="J426" s="3"/>
      <c r="K426" s="3"/>
      <c r="L426" s="3"/>
      <c r="M426" s="3"/>
      <c r="N426" s="3"/>
      <c r="O426" s="3"/>
      <c r="P426" s="3"/>
      <c r="Q426" s="3"/>
      <c r="R426" s="3"/>
      <c r="S426" s="3"/>
      <c r="T426" s="3"/>
      <c r="U426" s="3"/>
      <c r="V426" s="3"/>
    </row>
    <row r="427" spans="1:22" s="7" customFormat="1" ht="12.75" x14ac:dyDescent="0.2">
      <c r="A427" s="281"/>
      <c r="B427" s="59">
        <v>376</v>
      </c>
      <c r="C427" s="94"/>
      <c r="D427" s="95"/>
      <c r="E427" s="62"/>
      <c r="F427" s="280"/>
      <c r="G427" s="281"/>
      <c r="H427" s="63">
        <f t="shared" si="14"/>
        <v>0</v>
      </c>
      <c r="I427" s="281"/>
      <c r="J427" s="3"/>
      <c r="K427" s="3"/>
      <c r="L427" s="3"/>
      <c r="M427" s="3"/>
      <c r="N427" s="3"/>
      <c r="O427" s="3"/>
      <c r="P427" s="3"/>
      <c r="Q427" s="3"/>
      <c r="R427" s="3"/>
      <c r="S427" s="3"/>
      <c r="T427" s="3"/>
      <c r="U427" s="3"/>
      <c r="V427" s="3"/>
    </row>
    <row r="428" spans="1:22" s="7" customFormat="1" ht="12.75" x14ac:dyDescent="0.2">
      <c r="A428" s="281"/>
      <c r="B428" s="59">
        <v>377</v>
      </c>
      <c r="C428" s="94"/>
      <c r="D428" s="95"/>
      <c r="E428" s="62"/>
      <c r="F428" s="280"/>
      <c r="G428" s="281"/>
      <c r="H428" s="63">
        <f t="shared" si="14"/>
        <v>0</v>
      </c>
      <c r="I428" s="281"/>
      <c r="J428" s="3"/>
      <c r="K428" s="3"/>
      <c r="L428" s="3"/>
      <c r="M428" s="3"/>
      <c r="N428" s="3"/>
      <c r="O428" s="3"/>
      <c r="P428" s="3"/>
      <c r="Q428" s="3"/>
      <c r="R428" s="3"/>
      <c r="S428" s="3"/>
      <c r="T428" s="3"/>
      <c r="U428" s="3"/>
      <c r="V428" s="3"/>
    </row>
    <row r="429" spans="1:22" s="7" customFormat="1" ht="12.75" x14ac:dyDescent="0.2">
      <c r="A429" s="281"/>
      <c r="B429" s="59">
        <v>378</v>
      </c>
      <c r="C429" s="94"/>
      <c r="D429" s="95"/>
      <c r="E429" s="62"/>
      <c r="F429" s="280"/>
      <c r="G429" s="281"/>
      <c r="H429" s="63">
        <f t="shared" si="14"/>
        <v>0</v>
      </c>
      <c r="I429" s="281"/>
      <c r="J429" s="3"/>
      <c r="K429" s="3"/>
      <c r="L429" s="3"/>
      <c r="M429" s="3"/>
      <c r="N429" s="3"/>
      <c r="O429" s="3"/>
      <c r="P429" s="3"/>
      <c r="Q429" s="3"/>
      <c r="R429" s="3"/>
      <c r="S429" s="3"/>
      <c r="T429" s="3"/>
      <c r="U429" s="3"/>
      <c r="V429" s="3"/>
    </row>
    <row r="430" spans="1:22" s="7" customFormat="1" ht="12.75" x14ac:dyDescent="0.2">
      <c r="A430" s="281"/>
      <c r="B430" s="59">
        <v>379</v>
      </c>
      <c r="C430" s="94"/>
      <c r="D430" s="95"/>
      <c r="E430" s="62"/>
      <c r="F430" s="280"/>
      <c r="G430" s="281"/>
      <c r="H430" s="63">
        <f t="shared" si="14"/>
        <v>0</v>
      </c>
      <c r="I430" s="281"/>
      <c r="J430" s="3"/>
      <c r="K430" s="3"/>
      <c r="L430" s="3"/>
      <c r="M430" s="3"/>
      <c r="N430" s="3"/>
      <c r="O430" s="3"/>
      <c r="P430" s="3"/>
      <c r="Q430" s="3"/>
      <c r="R430" s="3"/>
      <c r="S430" s="3"/>
      <c r="T430" s="3"/>
      <c r="U430" s="3"/>
      <c r="V430" s="3"/>
    </row>
    <row r="431" spans="1:22" s="7" customFormat="1" ht="12.75" x14ac:dyDescent="0.2">
      <c r="A431" s="281"/>
      <c r="B431" s="59">
        <v>380</v>
      </c>
      <c r="C431" s="94"/>
      <c r="D431" s="95"/>
      <c r="E431" s="62"/>
      <c r="F431" s="280"/>
      <c r="G431" s="281"/>
      <c r="H431" s="63">
        <f t="shared" si="14"/>
        <v>0</v>
      </c>
      <c r="I431" s="281"/>
      <c r="J431" s="3"/>
      <c r="K431" s="3"/>
      <c r="L431" s="3"/>
      <c r="M431" s="3"/>
      <c r="N431" s="3"/>
      <c r="O431" s="3"/>
      <c r="P431" s="3"/>
      <c r="Q431" s="3"/>
      <c r="R431" s="3"/>
      <c r="S431" s="3"/>
      <c r="T431" s="3"/>
      <c r="U431" s="3"/>
      <c r="V431" s="3"/>
    </row>
    <row r="432" spans="1:22" s="7" customFormat="1" ht="12.75" x14ac:dyDescent="0.2">
      <c r="A432" s="281"/>
      <c r="B432" s="59">
        <v>381</v>
      </c>
      <c r="C432" s="94"/>
      <c r="D432" s="95"/>
      <c r="E432" s="62"/>
      <c r="F432" s="280"/>
      <c r="G432" s="281"/>
      <c r="H432" s="63">
        <f t="shared" si="14"/>
        <v>0</v>
      </c>
      <c r="I432" s="281"/>
      <c r="J432" s="3"/>
      <c r="K432" s="3"/>
      <c r="L432" s="3"/>
      <c r="M432" s="3"/>
      <c r="N432" s="3"/>
      <c r="O432" s="3"/>
      <c r="P432" s="3"/>
      <c r="Q432" s="3"/>
      <c r="R432" s="3"/>
      <c r="S432" s="3"/>
      <c r="T432" s="3"/>
      <c r="U432" s="3"/>
      <c r="V432" s="3"/>
    </row>
    <row r="433" spans="1:22" s="7" customFormat="1" ht="12.75" x14ac:dyDescent="0.2">
      <c r="A433" s="281"/>
      <c r="B433" s="59">
        <v>382</v>
      </c>
      <c r="C433" s="94"/>
      <c r="D433" s="95"/>
      <c r="E433" s="62"/>
      <c r="F433" s="280"/>
      <c r="G433" s="281"/>
      <c r="H433" s="63">
        <f t="shared" si="14"/>
        <v>0</v>
      </c>
      <c r="I433" s="281"/>
      <c r="J433" s="3"/>
      <c r="K433" s="3"/>
      <c r="L433" s="3"/>
      <c r="M433" s="3"/>
      <c r="N433" s="3"/>
      <c r="O433" s="3"/>
      <c r="P433" s="3"/>
      <c r="Q433" s="3"/>
      <c r="R433" s="3"/>
      <c r="S433" s="3"/>
      <c r="T433" s="3"/>
      <c r="U433" s="3"/>
      <c r="V433" s="3"/>
    </row>
    <row r="434" spans="1:22" s="7" customFormat="1" ht="12.75" x14ac:dyDescent="0.2">
      <c r="A434" s="281"/>
      <c r="B434" s="59">
        <v>383</v>
      </c>
      <c r="C434" s="94"/>
      <c r="D434" s="95"/>
      <c r="E434" s="62"/>
      <c r="F434" s="280"/>
      <c r="G434" s="281"/>
      <c r="H434" s="63">
        <f t="shared" si="14"/>
        <v>0</v>
      </c>
      <c r="I434" s="281"/>
      <c r="J434" s="3"/>
      <c r="K434" s="3"/>
      <c r="L434" s="3"/>
      <c r="M434" s="3"/>
      <c r="N434" s="3"/>
      <c r="O434" s="3"/>
      <c r="P434" s="3"/>
      <c r="Q434" s="3"/>
      <c r="R434" s="3"/>
      <c r="S434" s="3"/>
      <c r="T434" s="3"/>
      <c r="U434" s="3"/>
      <c r="V434" s="3"/>
    </row>
    <row r="435" spans="1:22" s="7" customFormat="1" ht="12.75" x14ac:dyDescent="0.2">
      <c r="A435" s="281"/>
      <c r="B435" s="59">
        <v>384</v>
      </c>
      <c r="C435" s="94"/>
      <c r="D435" s="95"/>
      <c r="E435" s="62"/>
      <c r="F435" s="280"/>
      <c r="G435" s="281"/>
      <c r="H435" s="63">
        <f t="shared" si="14"/>
        <v>0</v>
      </c>
      <c r="I435" s="281"/>
      <c r="J435" s="3"/>
      <c r="K435" s="3"/>
      <c r="L435" s="3"/>
      <c r="M435" s="3"/>
      <c r="N435" s="3"/>
      <c r="O435" s="3"/>
      <c r="P435" s="3"/>
      <c r="Q435" s="3"/>
      <c r="R435" s="3"/>
      <c r="S435" s="3"/>
      <c r="T435" s="3"/>
      <c r="U435" s="3"/>
      <c r="V435" s="3"/>
    </row>
    <row r="436" spans="1:22" s="7" customFormat="1" ht="12.75" x14ac:dyDescent="0.2">
      <c r="A436" s="281"/>
      <c r="B436" s="59">
        <v>385</v>
      </c>
      <c r="C436" s="94"/>
      <c r="D436" s="95"/>
      <c r="E436" s="62"/>
      <c r="F436" s="280"/>
      <c r="G436" s="281"/>
      <c r="H436" s="63">
        <f t="shared" si="14"/>
        <v>0</v>
      </c>
      <c r="I436" s="281"/>
      <c r="J436" s="3"/>
      <c r="K436" s="3"/>
      <c r="L436" s="3"/>
      <c r="M436" s="3"/>
      <c r="N436" s="3"/>
      <c r="O436" s="3"/>
      <c r="P436" s="3"/>
      <c r="Q436" s="3"/>
      <c r="R436" s="3"/>
      <c r="S436" s="3"/>
      <c r="T436" s="3"/>
      <c r="U436" s="3"/>
      <c r="V436" s="3"/>
    </row>
    <row r="437" spans="1:22" s="7" customFormat="1" ht="12.75" x14ac:dyDescent="0.2">
      <c r="A437" s="281"/>
      <c r="B437" s="59">
        <v>386</v>
      </c>
      <c r="C437" s="94"/>
      <c r="D437" s="95"/>
      <c r="E437" s="62"/>
      <c r="F437" s="280"/>
      <c r="G437" s="281"/>
      <c r="H437" s="63">
        <f t="shared" si="14"/>
        <v>0</v>
      </c>
      <c r="I437" s="281"/>
      <c r="J437" s="3"/>
      <c r="K437" s="3"/>
      <c r="L437" s="3"/>
      <c r="M437" s="3"/>
      <c r="N437" s="3"/>
      <c r="O437" s="3"/>
      <c r="P437" s="3"/>
      <c r="Q437" s="3"/>
      <c r="R437" s="3"/>
      <c r="S437" s="3"/>
      <c r="T437" s="3"/>
      <c r="U437" s="3"/>
      <c r="V437" s="3"/>
    </row>
    <row r="438" spans="1:22" s="7" customFormat="1" ht="12.75" x14ac:dyDescent="0.2">
      <c r="A438" s="281"/>
      <c r="B438" s="59">
        <v>387</v>
      </c>
      <c r="C438" s="94"/>
      <c r="D438" s="95"/>
      <c r="E438" s="62"/>
      <c r="F438" s="280"/>
      <c r="G438" s="281"/>
      <c r="H438" s="63">
        <f t="shared" si="14"/>
        <v>0</v>
      </c>
      <c r="I438" s="281"/>
      <c r="J438" s="3"/>
      <c r="K438" s="3"/>
      <c r="L438" s="3"/>
      <c r="M438" s="3"/>
      <c r="N438" s="3"/>
      <c r="O438" s="3"/>
      <c r="P438" s="3"/>
      <c r="Q438" s="3"/>
      <c r="R438" s="3"/>
      <c r="S438" s="3"/>
      <c r="T438" s="3"/>
      <c r="U438" s="3"/>
      <c r="V438" s="3"/>
    </row>
    <row r="439" spans="1:22" s="7" customFormat="1" ht="12.75" x14ac:dyDescent="0.2">
      <c r="A439" s="281"/>
      <c r="B439" s="59">
        <v>388</v>
      </c>
      <c r="C439" s="94"/>
      <c r="D439" s="95"/>
      <c r="E439" s="62"/>
      <c r="F439" s="280"/>
      <c r="G439" s="281"/>
      <c r="H439" s="63">
        <f t="shared" si="14"/>
        <v>0</v>
      </c>
      <c r="I439" s="281"/>
      <c r="J439" s="3"/>
      <c r="K439" s="3"/>
      <c r="L439" s="3"/>
      <c r="M439" s="3"/>
      <c r="N439" s="3"/>
      <c r="O439" s="3"/>
      <c r="P439" s="3"/>
      <c r="Q439" s="3"/>
      <c r="R439" s="3"/>
      <c r="S439" s="3"/>
      <c r="T439" s="3"/>
      <c r="U439" s="3"/>
      <c r="V439" s="3"/>
    </row>
    <row r="440" spans="1:22" s="7" customFormat="1" ht="12.75" x14ac:dyDescent="0.2">
      <c r="A440" s="281"/>
      <c r="B440" s="59">
        <v>389</v>
      </c>
      <c r="C440" s="94"/>
      <c r="D440" s="95"/>
      <c r="E440" s="62"/>
      <c r="F440" s="280"/>
      <c r="G440" s="281"/>
      <c r="H440" s="63">
        <f t="shared" si="14"/>
        <v>0</v>
      </c>
      <c r="I440" s="281"/>
      <c r="J440" s="3"/>
      <c r="K440" s="3"/>
      <c r="L440" s="3"/>
      <c r="M440" s="3"/>
      <c r="N440" s="3"/>
      <c r="O440" s="3"/>
      <c r="P440" s="3"/>
      <c r="Q440" s="3"/>
      <c r="R440" s="3"/>
      <c r="S440" s="3"/>
      <c r="T440" s="3"/>
      <c r="U440" s="3"/>
      <c r="V440" s="3"/>
    </row>
    <row r="441" spans="1:22" s="7" customFormat="1" ht="12.75" x14ac:dyDescent="0.2">
      <c r="A441" s="281"/>
      <c r="B441" s="59">
        <v>390</v>
      </c>
      <c r="C441" s="94"/>
      <c r="D441" s="95"/>
      <c r="E441" s="62"/>
      <c r="F441" s="280"/>
      <c r="G441" s="281"/>
      <c r="H441" s="63">
        <f t="shared" si="14"/>
        <v>0</v>
      </c>
      <c r="I441" s="281"/>
      <c r="J441" s="3"/>
      <c r="K441" s="3"/>
      <c r="L441" s="3"/>
      <c r="M441" s="3"/>
      <c r="N441" s="3"/>
      <c r="O441" s="3"/>
      <c r="P441" s="3"/>
      <c r="Q441" s="3"/>
      <c r="R441" s="3"/>
      <c r="S441" s="3"/>
      <c r="T441" s="3"/>
      <c r="U441" s="3"/>
      <c r="V441" s="3"/>
    </row>
    <row r="442" spans="1:22" s="7" customFormat="1" ht="12.75" x14ac:dyDescent="0.2">
      <c r="A442" s="281"/>
      <c r="B442" s="59">
        <v>391</v>
      </c>
      <c r="C442" s="94"/>
      <c r="D442" s="95"/>
      <c r="E442" s="62"/>
      <c r="F442" s="280"/>
      <c r="G442" s="281"/>
      <c r="H442" s="63">
        <f t="shared" si="14"/>
        <v>0</v>
      </c>
      <c r="I442" s="281"/>
      <c r="J442" s="3"/>
      <c r="K442" s="3"/>
      <c r="L442" s="3"/>
      <c r="M442" s="3"/>
      <c r="N442" s="3"/>
      <c r="O442" s="3"/>
      <c r="P442" s="3"/>
      <c r="Q442" s="3"/>
      <c r="R442" s="3"/>
      <c r="S442" s="3"/>
      <c r="T442" s="3"/>
      <c r="U442" s="3"/>
      <c r="V442" s="3"/>
    </row>
    <row r="443" spans="1:22" s="7" customFormat="1" ht="12.75" x14ac:dyDescent="0.2">
      <c r="A443" s="281"/>
      <c r="B443" s="59">
        <v>392</v>
      </c>
      <c r="C443" s="94"/>
      <c r="D443" s="95"/>
      <c r="E443" s="62"/>
      <c r="F443" s="280"/>
      <c r="G443" s="281"/>
      <c r="H443" s="63">
        <f t="shared" si="14"/>
        <v>0</v>
      </c>
      <c r="I443" s="281"/>
      <c r="J443" s="3"/>
      <c r="K443" s="3"/>
      <c r="L443" s="3"/>
      <c r="M443" s="3"/>
      <c r="N443" s="3"/>
      <c r="O443" s="3"/>
      <c r="P443" s="3"/>
      <c r="Q443" s="3"/>
      <c r="R443" s="3"/>
      <c r="S443" s="3"/>
      <c r="T443" s="3"/>
      <c r="U443" s="3"/>
      <c r="V443" s="3"/>
    </row>
    <row r="444" spans="1:22" s="7" customFormat="1" ht="12.75" x14ac:dyDescent="0.2">
      <c r="A444" s="281"/>
      <c r="B444" s="59">
        <v>393</v>
      </c>
      <c r="C444" s="94"/>
      <c r="D444" s="95"/>
      <c r="E444" s="62"/>
      <c r="F444" s="280"/>
      <c r="G444" s="281"/>
      <c r="H444" s="63">
        <f t="shared" si="14"/>
        <v>0</v>
      </c>
      <c r="I444" s="281"/>
      <c r="J444" s="3"/>
      <c r="K444" s="3"/>
      <c r="L444" s="3"/>
      <c r="M444" s="3"/>
      <c r="N444" s="3"/>
      <c r="O444" s="3"/>
      <c r="P444" s="3"/>
      <c r="Q444" s="3"/>
      <c r="R444" s="3"/>
      <c r="S444" s="3"/>
      <c r="T444" s="3"/>
      <c r="U444" s="3"/>
      <c r="V444" s="3"/>
    </row>
    <row r="445" spans="1:22" s="7" customFormat="1" ht="12.75" x14ac:dyDescent="0.2">
      <c r="A445" s="281"/>
      <c r="B445" s="59">
        <v>394</v>
      </c>
      <c r="C445" s="94"/>
      <c r="D445" s="95"/>
      <c r="E445" s="62"/>
      <c r="F445" s="280"/>
      <c r="G445" s="281"/>
      <c r="H445" s="63">
        <f t="shared" si="14"/>
        <v>0</v>
      </c>
      <c r="I445" s="281"/>
      <c r="J445" s="3"/>
      <c r="K445" s="3"/>
      <c r="L445" s="3"/>
      <c r="M445" s="3"/>
      <c r="N445" s="3"/>
      <c r="O445" s="3"/>
      <c r="P445" s="3"/>
      <c r="Q445" s="3"/>
      <c r="R445" s="3"/>
      <c r="S445" s="3"/>
      <c r="T445" s="3"/>
      <c r="U445" s="3"/>
      <c r="V445" s="3"/>
    </row>
    <row r="446" spans="1:22" s="7" customFormat="1" ht="12.75" x14ac:dyDescent="0.2">
      <c r="A446" s="281"/>
      <c r="B446" s="59">
        <v>395</v>
      </c>
      <c r="C446" s="94"/>
      <c r="D446" s="95"/>
      <c r="E446" s="62"/>
      <c r="F446" s="280"/>
      <c r="G446" s="281"/>
      <c r="H446" s="63">
        <f t="shared" si="14"/>
        <v>0</v>
      </c>
      <c r="I446" s="281"/>
      <c r="J446" s="3"/>
      <c r="K446" s="3"/>
      <c r="L446" s="3"/>
      <c r="M446" s="3"/>
      <c r="N446" s="3"/>
      <c r="O446" s="3"/>
      <c r="P446" s="3"/>
      <c r="Q446" s="3"/>
      <c r="R446" s="3"/>
      <c r="S446" s="3"/>
      <c r="T446" s="3"/>
      <c r="U446" s="3"/>
      <c r="V446" s="3"/>
    </row>
    <row r="447" spans="1:22" s="7" customFormat="1" ht="12.75" x14ac:dyDescent="0.2">
      <c r="A447" s="281"/>
      <c r="B447" s="59">
        <v>396</v>
      </c>
      <c r="C447" s="94"/>
      <c r="D447" s="95"/>
      <c r="E447" s="62"/>
      <c r="F447" s="280"/>
      <c r="G447" s="281"/>
      <c r="H447" s="63">
        <f t="shared" si="14"/>
        <v>0</v>
      </c>
      <c r="I447" s="281"/>
      <c r="J447" s="3"/>
      <c r="K447" s="3"/>
      <c r="L447" s="3"/>
      <c r="M447" s="3"/>
      <c r="N447" s="3"/>
      <c r="O447" s="3"/>
      <c r="P447" s="3"/>
      <c r="Q447" s="3"/>
      <c r="R447" s="3"/>
      <c r="S447" s="3"/>
      <c r="T447" s="3"/>
      <c r="U447" s="3"/>
      <c r="V447" s="3"/>
    </row>
    <row r="448" spans="1:22" s="7" customFormat="1" ht="12.75" x14ac:dyDescent="0.2">
      <c r="A448" s="281"/>
      <c r="B448" s="59">
        <v>397</v>
      </c>
      <c r="C448" s="94"/>
      <c r="D448" s="95"/>
      <c r="E448" s="62"/>
      <c r="F448" s="280"/>
      <c r="G448" s="281"/>
      <c r="H448" s="63">
        <f t="shared" si="14"/>
        <v>0</v>
      </c>
      <c r="I448" s="281"/>
      <c r="J448" s="3"/>
      <c r="K448" s="3"/>
      <c r="L448" s="3"/>
      <c r="M448" s="3"/>
      <c r="N448" s="3"/>
      <c r="O448" s="3"/>
      <c r="P448" s="3"/>
      <c r="Q448" s="3"/>
      <c r="R448" s="3"/>
      <c r="S448" s="3"/>
      <c r="T448" s="3"/>
      <c r="U448" s="3"/>
      <c r="V448" s="3"/>
    </row>
    <row r="449" spans="1:22" s="7" customFormat="1" ht="12.75" x14ac:dyDescent="0.2">
      <c r="A449" s="281"/>
      <c r="B449" s="59">
        <v>398</v>
      </c>
      <c r="C449" s="94"/>
      <c r="D449" s="95"/>
      <c r="E449" s="62"/>
      <c r="F449" s="280"/>
      <c r="G449" s="281"/>
      <c r="H449" s="63">
        <f t="shared" si="14"/>
        <v>0</v>
      </c>
      <c r="I449" s="281"/>
      <c r="J449" s="3"/>
      <c r="K449" s="3"/>
      <c r="L449" s="3"/>
      <c r="M449" s="3"/>
      <c r="N449" s="3"/>
      <c r="O449" s="3"/>
      <c r="P449" s="3"/>
      <c r="Q449" s="3"/>
      <c r="R449" s="3"/>
      <c r="S449" s="3"/>
      <c r="T449" s="3"/>
      <c r="U449" s="3"/>
      <c r="V449" s="3"/>
    </row>
    <row r="450" spans="1:22" s="7" customFormat="1" ht="12.75" x14ac:dyDescent="0.2">
      <c r="A450" s="281"/>
      <c r="B450" s="59">
        <v>399</v>
      </c>
      <c r="C450" s="94"/>
      <c r="D450" s="95"/>
      <c r="E450" s="62"/>
      <c r="F450" s="280"/>
      <c r="G450" s="281"/>
      <c r="H450" s="63">
        <f t="shared" si="14"/>
        <v>0</v>
      </c>
      <c r="I450" s="281"/>
      <c r="J450" s="3"/>
      <c r="K450" s="3"/>
      <c r="L450" s="3"/>
      <c r="M450" s="3"/>
      <c r="N450" s="3"/>
      <c r="O450" s="3"/>
      <c r="P450" s="3"/>
      <c r="Q450" s="3"/>
      <c r="R450" s="3"/>
      <c r="S450" s="3"/>
      <c r="T450" s="3"/>
      <c r="U450" s="3"/>
      <c r="V450" s="3"/>
    </row>
    <row r="451" spans="1:22" s="7" customFormat="1" ht="12.75" x14ac:dyDescent="0.2">
      <c r="A451" s="281"/>
      <c r="B451" s="59">
        <v>400</v>
      </c>
      <c r="C451" s="94"/>
      <c r="D451" s="95"/>
      <c r="E451" s="62"/>
      <c r="F451" s="280"/>
      <c r="G451" s="281"/>
      <c r="H451" s="63">
        <f t="shared" si="14"/>
        <v>0</v>
      </c>
      <c r="I451" s="281"/>
      <c r="J451" s="3"/>
      <c r="K451" s="3"/>
      <c r="L451" s="3"/>
      <c r="M451" s="3"/>
      <c r="N451" s="3"/>
      <c r="O451" s="3"/>
      <c r="P451" s="3"/>
      <c r="Q451" s="3"/>
      <c r="R451" s="3"/>
      <c r="S451" s="3"/>
      <c r="T451" s="3"/>
      <c r="U451" s="3"/>
      <c r="V451" s="3"/>
    </row>
    <row r="452" spans="1:22" s="7" customFormat="1" ht="12.75" x14ac:dyDescent="0.2">
      <c r="A452" s="281"/>
      <c r="B452" s="59">
        <v>401</v>
      </c>
      <c r="C452" s="94"/>
      <c r="D452" s="95"/>
      <c r="E452" s="62"/>
      <c r="F452" s="280"/>
      <c r="G452" s="281"/>
      <c r="H452" s="63">
        <f t="shared" si="14"/>
        <v>0</v>
      </c>
      <c r="I452" s="281"/>
      <c r="J452" s="3"/>
      <c r="K452" s="3"/>
      <c r="L452" s="3"/>
      <c r="M452" s="3"/>
      <c r="N452" s="3"/>
      <c r="O452" s="3"/>
      <c r="P452" s="3"/>
      <c r="Q452" s="3"/>
      <c r="R452" s="3"/>
      <c r="S452" s="3"/>
      <c r="T452" s="3"/>
      <c r="U452" s="3"/>
      <c r="V452" s="3"/>
    </row>
    <row r="453" spans="1:22" s="7" customFormat="1" ht="12.75" x14ac:dyDescent="0.2">
      <c r="A453" s="281"/>
      <c r="B453" s="59">
        <v>402</v>
      </c>
      <c r="C453" s="94"/>
      <c r="D453" s="95"/>
      <c r="E453" s="62"/>
      <c r="F453" s="280"/>
      <c r="G453" s="281"/>
      <c r="H453" s="63">
        <f t="shared" si="14"/>
        <v>0</v>
      </c>
      <c r="I453" s="281"/>
      <c r="J453" s="3"/>
      <c r="K453" s="3"/>
      <c r="L453" s="3"/>
      <c r="M453" s="3"/>
      <c r="N453" s="3"/>
      <c r="O453" s="3"/>
      <c r="P453" s="3"/>
      <c r="Q453" s="3"/>
      <c r="R453" s="3"/>
      <c r="S453" s="3"/>
      <c r="T453" s="3"/>
      <c r="U453" s="3"/>
      <c r="V453" s="3"/>
    </row>
    <row r="454" spans="1:22" s="7" customFormat="1" ht="12.75" x14ac:dyDescent="0.2">
      <c r="A454" s="281"/>
      <c r="B454" s="59">
        <v>403</v>
      </c>
      <c r="C454" s="94"/>
      <c r="D454" s="95"/>
      <c r="E454" s="62"/>
      <c r="F454" s="280"/>
      <c r="G454" s="281"/>
      <c r="H454" s="63">
        <f t="shared" si="14"/>
        <v>0</v>
      </c>
      <c r="I454" s="281"/>
      <c r="J454" s="3"/>
      <c r="K454" s="3"/>
      <c r="L454" s="3"/>
      <c r="M454" s="3"/>
      <c r="N454" s="3"/>
      <c r="O454" s="3"/>
      <c r="P454" s="3"/>
      <c r="Q454" s="3"/>
      <c r="R454" s="3"/>
      <c r="S454" s="3"/>
      <c r="T454" s="3"/>
      <c r="U454" s="3"/>
      <c r="V454" s="3"/>
    </row>
    <row r="455" spans="1:22" s="7" customFormat="1" ht="12.75" x14ac:dyDescent="0.2">
      <c r="A455" s="281"/>
      <c r="B455" s="59">
        <v>404</v>
      </c>
      <c r="C455" s="94"/>
      <c r="D455" s="95"/>
      <c r="E455" s="62"/>
      <c r="F455" s="280"/>
      <c r="G455" s="281"/>
      <c r="H455" s="63">
        <f t="shared" si="14"/>
        <v>0</v>
      </c>
      <c r="I455" s="281"/>
      <c r="J455" s="3"/>
      <c r="K455" s="3"/>
      <c r="L455" s="3"/>
      <c r="M455" s="3"/>
      <c r="N455" s="3"/>
      <c r="O455" s="3"/>
      <c r="P455" s="3"/>
      <c r="Q455" s="3"/>
      <c r="R455" s="3"/>
      <c r="S455" s="3"/>
      <c r="T455" s="3"/>
      <c r="U455" s="3"/>
      <c r="V455" s="3"/>
    </row>
    <row r="456" spans="1:22" s="7" customFormat="1" ht="12.75" x14ac:dyDescent="0.2">
      <c r="A456" s="281"/>
      <c r="B456" s="59">
        <v>405</v>
      </c>
      <c r="C456" s="94"/>
      <c r="D456" s="95"/>
      <c r="E456" s="62"/>
      <c r="F456" s="280"/>
      <c r="G456" s="281"/>
      <c r="H456" s="63">
        <f t="shared" si="14"/>
        <v>0</v>
      </c>
      <c r="I456" s="281"/>
      <c r="J456" s="3"/>
      <c r="K456" s="3"/>
      <c r="L456" s="3"/>
      <c r="M456" s="3"/>
      <c r="N456" s="3"/>
      <c r="O456" s="3"/>
      <c r="P456" s="3"/>
      <c r="Q456" s="3"/>
      <c r="R456" s="3"/>
      <c r="S456" s="3"/>
      <c r="T456" s="3"/>
      <c r="U456" s="3"/>
      <c r="V456" s="3"/>
    </row>
    <row r="457" spans="1:22" s="7" customFormat="1" ht="12.75" x14ac:dyDescent="0.2">
      <c r="A457" s="281"/>
      <c r="B457" s="59">
        <v>406</v>
      </c>
      <c r="C457" s="94"/>
      <c r="D457" s="95"/>
      <c r="E457" s="62"/>
      <c r="F457" s="280"/>
      <c r="G457" s="281"/>
      <c r="H457" s="63">
        <f t="shared" ref="H457:H520" si="15">IF(C457=0,0,IF(D457=0,0,IF(ISNUMBER(E457),IF(YEAR(E457)=$S$1,15,0),0)))</f>
        <v>0</v>
      </c>
      <c r="I457" s="281"/>
      <c r="J457" s="3"/>
      <c r="K457" s="3"/>
      <c r="L457" s="3"/>
      <c r="M457" s="3"/>
      <c r="N457" s="3"/>
      <c r="O457" s="3"/>
      <c r="P457" s="3"/>
      <c r="Q457" s="3"/>
      <c r="R457" s="3"/>
      <c r="S457" s="3"/>
      <c r="T457" s="3"/>
      <c r="U457" s="3"/>
      <c r="V457" s="3"/>
    </row>
    <row r="458" spans="1:22" s="7" customFormat="1" ht="12.75" x14ac:dyDescent="0.2">
      <c r="A458" s="281"/>
      <c r="B458" s="59">
        <v>407</v>
      </c>
      <c r="C458" s="94"/>
      <c r="D458" s="95"/>
      <c r="E458" s="62"/>
      <c r="F458" s="280"/>
      <c r="G458" s="281"/>
      <c r="H458" s="63">
        <f t="shared" si="15"/>
        <v>0</v>
      </c>
      <c r="I458" s="281"/>
      <c r="J458" s="3"/>
      <c r="K458" s="3"/>
      <c r="L458" s="3"/>
      <c r="M458" s="3"/>
      <c r="N458" s="3"/>
      <c r="O458" s="3"/>
      <c r="P458" s="3"/>
      <c r="Q458" s="3"/>
      <c r="R458" s="3"/>
      <c r="S458" s="3"/>
      <c r="T458" s="3"/>
      <c r="U458" s="3"/>
      <c r="V458" s="3"/>
    </row>
    <row r="459" spans="1:22" s="7" customFormat="1" ht="12.75" x14ac:dyDescent="0.2">
      <c r="A459" s="281"/>
      <c r="B459" s="59">
        <v>408</v>
      </c>
      <c r="C459" s="94"/>
      <c r="D459" s="95"/>
      <c r="E459" s="62"/>
      <c r="F459" s="280"/>
      <c r="G459" s="281"/>
      <c r="H459" s="63">
        <f t="shared" si="15"/>
        <v>0</v>
      </c>
      <c r="I459" s="281"/>
      <c r="J459" s="3"/>
      <c r="K459" s="3"/>
      <c r="L459" s="3"/>
      <c r="M459" s="3"/>
      <c r="N459" s="3"/>
      <c r="O459" s="3"/>
      <c r="P459" s="3"/>
      <c r="Q459" s="3"/>
      <c r="R459" s="3"/>
      <c r="S459" s="3"/>
      <c r="T459" s="3"/>
      <c r="U459" s="3"/>
      <c r="V459" s="3"/>
    </row>
    <row r="460" spans="1:22" s="7" customFormat="1" ht="12.75" x14ac:dyDescent="0.2">
      <c r="A460" s="281"/>
      <c r="B460" s="59">
        <v>409</v>
      </c>
      <c r="C460" s="94"/>
      <c r="D460" s="95"/>
      <c r="E460" s="62"/>
      <c r="F460" s="280"/>
      <c r="G460" s="281"/>
      <c r="H460" s="63">
        <f t="shared" si="15"/>
        <v>0</v>
      </c>
      <c r="I460" s="281"/>
      <c r="J460" s="3"/>
      <c r="K460" s="3"/>
      <c r="L460" s="3"/>
      <c r="M460" s="3"/>
      <c r="N460" s="3"/>
      <c r="O460" s="3"/>
      <c r="P460" s="3"/>
      <c r="Q460" s="3"/>
      <c r="R460" s="3"/>
      <c r="S460" s="3"/>
      <c r="T460" s="3"/>
      <c r="U460" s="3"/>
      <c r="V460" s="3"/>
    </row>
    <row r="461" spans="1:22" s="7" customFormat="1" ht="12.75" x14ac:dyDescent="0.2">
      <c r="A461" s="281"/>
      <c r="B461" s="59">
        <v>410</v>
      </c>
      <c r="C461" s="94"/>
      <c r="D461" s="95"/>
      <c r="E461" s="62"/>
      <c r="F461" s="280"/>
      <c r="G461" s="281"/>
      <c r="H461" s="63">
        <f t="shared" si="15"/>
        <v>0</v>
      </c>
      <c r="I461" s="281"/>
      <c r="J461" s="3"/>
      <c r="K461" s="3"/>
      <c r="L461" s="3"/>
      <c r="M461" s="3"/>
      <c r="N461" s="3"/>
      <c r="O461" s="3"/>
      <c r="P461" s="3"/>
      <c r="Q461" s="3"/>
      <c r="R461" s="3"/>
      <c r="S461" s="3"/>
      <c r="T461" s="3"/>
      <c r="U461" s="3"/>
      <c r="V461" s="3"/>
    </row>
    <row r="462" spans="1:22" s="7" customFormat="1" ht="12.75" x14ac:dyDescent="0.2">
      <c r="A462" s="281"/>
      <c r="B462" s="59">
        <v>411</v>
      </c>
      <c r="C462" s="94"/>
      <c r="D462" s="95"/>
      <c r="E462" s="62"/>
      <c r="F462" s="280"/>
      <c r="G462" s="281"/>
      <c r="H462" s="63">
        <f t="shared" si="15"/>
        <v>0</v>
      </c>
      <c r="I462" s="281"/>
      <c r="J462" s="3"/>
      <c r="K462" s="3"/>
      <c r="L462" s="3"/>
      <c r="M462" s="3"/>
      <c r="N462" s="3"/>
      <c r="O462" s="3"/>
      <c r="P462" s="3"/>
      <c r="Q462" s="3"/>
      <c r="R462" s="3"/>
      <c r="S462" s="3"/>
      <c r="T462" s="3"/>
      <c r="U462" s="3"/>
      <c r="V462" s="3"/>
    </row>
    <row r="463" spans="1:22" s="7" customFormat="1" ht="12.75" x14ac:dyDescent="0.2">
      <c r="A463" s="281"/>
      <c r="B463" s="59">
        <v>412</v>
      </c>
      <c r="C463" s="94"/>
      <c r="D463" s="95"/>
      <c r="E463" s="62"/>
      <c r="F463" s="280"/>
      <c r="G463" s="281"/>
      <c r="H463" s="63">
        <f t="shared" si="15"/>
        <v>0</v>
      </c>
      <c r="I463" s="281"/>
      <c r="J463" s="3"/>
      <c r="K463" s="3"/>
      <c r="L463" s="3"/>
      <c r="M463" s="3"/>
      <c r="N463" s="3"/>
      <c r="O463" s="3"/>
      <c r="P463" s="3"/>
      <c r="Q463" s="3"/>
      <c r="R463" s="3"/>
      <c r="S463" s="3"/>
      <c r="T463" s="3"/>
      <c r="U463" s="3"/>
      <c r="V463" s="3"/>
    </row>
    <row r="464" spans="1:22" s="7" customFormat="1" ht="12.75" x14ac:dyDescent="0.2">
      <c r="A464" s="281"/>
      <c r="B464" s="59">
        <v>413</v>
      </c>
      <c r="C464" s="94"/>
      <c r="D464" s="95"/>
      <c r="E464" s="62"/>
      <c r="F464" s="280"/>
      <c r="G464" s="281"/>
      <c r="H464" s="63">
        <f t="shared" si="15"/>
        <v>0</v>
      </c>
      <c r="I464" s="281"/>
      <c r="J464" s="3"/>
      <c r="K464" s="3"/>
      <c r="L464" s="3"/>
      <c r="M464" s="3"/>
      <c r="N464" s="3"/>
      <c r="O464" s="3"/>
      <c r="P464" s="3"/>
      <c r="Q464" s="3"/>
      <c r="R464" s="3"/>
      <c r="S464" s="3"/>
      <c r="T464" s="3"/>
      <c r="U464" s="3"/>
      <c r="V464" s="3"/>
    </row>
    <row r="465" spans="1:22" s="7" customFormat="1" ht="12.75" x14ac:dyDescent="0.2">
      <c r="A465" s="281"/>
      <c r="B465" s="59">
        <v>414</v>
      </c>
      <c r="C465" s="94"/>
      <c r="D465" s="95"/>
      <c r="E465" s="62"/>
      <c r="F465" s="280"/>
      <c r="G465" s="281"/>
      <c r="H465" s="63">
        <f t="shared" si="15"/>
        <v>0</v>
      </c>
      <c r="I465" s="281"/>
      <c r="J465" s="3"/>
      <c r="K465" s="3"/>
      <c r="L465" s="3"/>
      <c r="M465" s="3"/>
      <c r="N465" s="3"/>
      <c r="O465" s="3"/>
      <c r="P465" s="3"/>
      <c r="Q465" s="3"/>
      <c r="R465" s="3"/>
      <c r="S465" s="3"/>
      <c r="T465" s="3"/>
      <c r="U465" s="3"/>
      <c r="V465" s="3"/>
    </row>
    <row r="466" spans="1:22" s="7" customFormat="1" ht="12.75" x14ac:dyDescent="0.2">
      <c r="A466" s="281"/>
      <c r="B466" s="59">
        <v>415</v>
      </c>
      <c r="C466" s="94"/>
      <c r="D466" s="95"/>
      <c r="E466" s="62"/>
      <c r="F466" s="280"/>
      <c r="G466" s="281"/>
      <c r="H466" s="63">
        <f t="shared" si="15"/>
        <v>0</v>
      </c>
      <c r="I466" s="281"/>
      <c r="J466" s="3"/>
      <c r="K466" s="3"/>
      <c r="L466" s="3"/>
      <c r="M466" s="3"/>
      <c r="N466" s="3"/>
      <c r="O466" s="3"/>
      <c r="P466" s="3"/>
      <c r="Q466" s="3"/>
      <c r="R466" s="3"/>
      <c r="S466" s="3"/>
      <c r="T466" s="3"/>
      <c r="U466" s="3"/>
      <c r="V466" s="3"/>
    </row>
    <row r="467" spans="1:22" s="7" customFormat="1" ht="12.75" x14ac:dyDescent="0.2">
      <c r="A467" s="281"/>
      <c r="B467" s="59">
        <v>416</v>
      </c>
      <c r="C467" s="94"/>
      <c r="D467" s="95"/>
      <c r="E467" s="62"/>
      <c r="F467" s="280"/>
      <c r="G467" s="281"/>
      <c r="H467" s="63">
        <f t="shared" si="15"/>
        <v>0</v>
      </c>
      <c r="I467" s="281"/>
      <c r="J467" s="3"/>
      <c r="K467" s="3"/>
      <c r="L467" s="3"/>
      <c r="M467" s="3"/>
      <c r="N467" s="3"/>
      <c r="O467" s="3"/>
      <c r="P467" s="3"/>
      <c r="Q467" s="3"/>
      <c r="R467" s="3"/>
      <c r="S467" s="3"/>
      <c r="T467" s="3"/>
      <c r="U467" s="3"/>
      <c r="V467" s="3"/>
    </row>
    <row r="468" spans="1:22" s="7" customFormat="1" ht="12.75" x14ac:dyDescent="0.2">
      <c r="A468" s="281"/>
      <c r="B468" s="59">
        <v>417</v>
      </c>
      <c r="C468" s="94"/>
      <c r="D468" s="95"/>
      <c r="E468" s="62"/>
      <c r="F468" s="280"/>
      <c r="G468" s="281"/>
      <c r="H468" s="63">
        <f t="shared" si="15"/>
        <v>0</v>
      </c>
      <c r="I468" s="281"/>
      <c r="J468" s="3"/>
      <c r="K468" s="3"/>
      <c r="L468" s="3"/>
      <c r="M468" s="3"/>
      <c r="N468" s="3"/>
      <c r="O468" s="3"/>
      <c r="P468" s="3"/>
      <c r="Q468" s="3"/>
      <c r="R468" s="3"/>
      <c r="S468" s="3"/>
      <c r="T468" s="3"/>
      <c r="U468" s="3"/>
      <c r="V468" s="3"/>
    </row>
    <row r="469" spans="1:22" s="7" customFormat="1" ht="12.75" x14ac:dyDescent="0.2">
      <c r="A469" s="281"/>
      <c r="B469" s="59">
        <v>418</v>
      </c>
      <c r="C469" s="94"/>
      <c r="D469" s="95"/>
      <c r="E469" s="62"/>
      <c r="F469" s="280"/>
      <c r="G469" s="281"/>
      <c r="H469" s="63">
        <f t="shared" si="15"/>
        <v>0</v>
      </c>
      <c r="I469" s="281"/>
      <c r="J469" s="3"/>
      <c r="K469" s="3"/>
      <c r="L469" s="3"/>
      <c r="M469" s="3"/>
      <c r="N469" s="3"/>
      <c r="O469" s="3"/>
      <c r="P469" s="3"/>
      <c r="Q469" s="3"/>
      <c r="R469" s="3"/>
      <c r="S469" s="3"/>
      <c r="T469" s="3"/>
      <c r="U469" s="3"/>
      <c r="V469" s="3"/>
    </row>
    <row r="470" spans="1:22" s="7" customFormat="1" ht="12.75" x14ac:dyDescent="0.2">
      <c r="A470" s="281"/>
      <c r="B470" s="59">
        <v>419</v>
      </c>
      <c r="C470" s="94"/>
      <c r="D470" s="95"/>
      <c r="E470" s="62"/>
      <c r="F470" s="280"/>
      <c r="G470" s="281"/>
      <c r="H470" s="63">
        <f t="shared" si="15"/>
        <v>0</v>
      </c>
      <c r="I470" s="281"/>
      <c r="J470" s="3"/>
      <c r="K470" s="3"/>
      <c r="L470" s="3"/>
      <c r="M470" s="3"/>
      <c r="N470" s="3"/>
      <c r="O470" s="3"/>
      <c r="P470" s="3"/>
      <c r="Q470" s="3"/>
      <c r="R470" s="3"/>
      <c r="S470" s="3"/>
      <c r="T470" s="3"/>
      <c r="U470" s="3"/>
      <c r="V470" s="3"/>
    </row>
    <row r="471" spans="1:22" s="7" customFormat="1" ht="12.75" x14ac:dyDescent="0.2">
      <c r="A471" s="281"/>
      <c r="B471" s="59">
        <v>420</v>
      </c>
      <c r="C471" s="94"/>
      <c r="D471" s="95"/>
      <c r="E471" s="62"/>
      <c r="F471" s="280"/>
      <c r="G471" s="281"/>
      <c r="H471" s="63">
        <f t="shared" si="15"/>
        <v>0</v>
      </c>
      <c r="I471" s="281"/>
      <c r="J471" s="3"/>
      <c r="K471" s="3"/>
      <c r="L471" s="3"/>
      <c r="M471" s="3"/>
      <c r="N471" s="3"/>
      <c r="O471" s="3"/>
      <c r="P471" s="3"/>
      <c r="Q471" s="3"/>
      <c r="R471" s="3"/>
      <c r="S471" s="3"/>
      <c r="T471" s="3"/>
      <c r="U471" s="3"/>
      <c r="V471" s="3"/>
    </row>
    <row r="472" spans="1:22" s="7" customFormat="1" ht="12.75" x14ac:dyDescent="0.2">
      <c r="A472" s="281"/>
      <c r="B472" s="59">
        <v>421</v>
      </c>
      <c r="C472" s="94"/>
      <c r="D472" s="95"/>
      <c r="E472" s="62"/>
      <c r="F472" s="280"/>
      <c r="G472" s="281"/>
      <c r="H472" s="63">
        <f t="shared" si="15"/>
        <v>0</v>
      </c>
      <c r="I472" s="281"/>
      <c r="J472" s="3"/>
      <c r="K472" s="3"/>
      <c r="L472" s="3"/>
      <c r="M472" s="3"/>
      <c r="N472" s="3"/>
      <c r="O472" s="3"/>
      <c r="P472" s="3"/>
      <c r="Q472" s="3"/>
      <c r="R472" s="3"/>
      <c r="S472" s="3"/>
      <c r="T472" s="3"/>
      <c r="U472" s="3"/>
      <c r="V472" s="3"/>
    </row>
    <row r="473" spans="1:22" s="7" customFormat="1" ht="12.75" x14ac:dyDescent="0.2">
      <c r="A473" s="281"/>
      <c r="B473" s="59">
        <v>422</v>
      </c>
      <c r="C473" s="94"/>
      <c r="D473" s="95"/>
      <c r="E473" s="62"/>
      <c r="F473" s="280"/>
      <c r="G473" s="281"/>
      <c r="H473" s="63">
        <f t="shared" si="15"/>
        <v>0</v>
      </c>
      <c r="I473" s="281"/>
      <c r="J473" s="3"/>
      <c r="K473" s="3"/>
      <c r="L473" s="3"/>
      <c r="M473" s="3"/>
      <c r="N473" s="3"/>
      <c r="O473" s="3"/>
      <c r="P473" s="3"/>
      <c r="Q473" s="3"/>
      <c r="R473" s="3"/>
      <c r="S473" s="3"/>
      <c r="T473" s="3"/>
      <c r="U473" s="3"/>
      <c r="V473" s="3"/>
    </row>
    <row r="474" spans="1:22" s="7" customFormat="1" ht="12.75" x14ac:dyDescent="0.2">
      <c r="A474" s="281"/>
      <c r="B474" s="59">
        <v>423</v>
      </c>
      <c r="C474" s="94"/>
      <c r="D474" s="95"/>
      <c r="E474" s="62"/>
      <c r="F474" s="280"/>
      <c r="G474" s="281"/>
      <c r="H474" s="63">
        <f t="shared" si="15"/>
        <v>0</v>
      </c>
      <c r="I474" s="281"/>
      <c r="J474" s="3"/>
      <c r="K474" s="3"/>
      <c r="L474" s="3"/>
      <c r="M474" s="3"/>
      <c r="N474" s="3"/>
      <c r="O474" s="3"/>
      <c r="P474" s="3"/>
      <c r="Q474" s="3"/>
      <c r="R474" s="3"/>
      <c r="S474" s="3"/>
      <c r="T474" s="3"/>
      <c r="U474" s="3"/>
      <c r="V474" s="3"/>
    </row>
    <row r="475" spans="1:22" s="7" customFormat="1" ht="12.75" x14ac:dyDescent="0.2">
      <c r="A475" s="281"/>
      <c r="B475" s="59">
        <v>424</v>
      </c>
      <c r="C475" s="94"/>
      <c r="D475" s="95"/>
      <c r="E475" s="62"/>
      <c r="F475" s="280"/>
      <c r="G475" s="281"/>
      <c r="H475" s="63">
        <f t="shared" si="15"/>
        <v>0</v>
      </c>
      <c r="I475" s="281"/>
      <c r="J475" s="3"/>
      <c r="K475" s="3"/>
      <c r="L475" s="3"/>
      <c r="M475" s="3"/>
      <c r="N475" s="3"/>
      <c r="O475" s="3"/>
      <c r="P475" s="3"/>
      <c r="Q475" s="3"/>
      <c r="R475" s="3"/>
      <c r="S475" s="3"/>
      <c r="T475" s="3"/>
      <c r="U475" s="3"/>
      <c r="V475" s="3"/>
    </row>
    <row r="476" spans="1:22" s="7" customFormat="1" ht="12.75" x14ac:dyDescent="0.2">
      <c r="A476" s="281"/>
      <c r="B476" s="59">
        <v>425</v>
      </c>
      <c r="C476" s="94"/>
      <c r="D476" s="95"/>
      <c r="E476" s="62"/>
      <c r="F476" s="280"/>
      <c r="G476" s="281"/>
      <c r="H476" s="63">
        <f t="shared" si="15"/>
        <v>0</v>
      </c>
      <c r="I476" s="281"/>
      <c r="J476" s="3"/>
      <c r="K476" s="3"/>
      <c r="L476" s="3"/>
      <c r="M476" s="3"/>
      <c r="N476" s="3"/>
      <c r="O476" s="3"/>
      <c r="P476" s="3"/>
      <c r="Q476" s="3"/>
      <c r="R476" s="3"/>
      <c r="S476" s="3"/>
      <c r="T476" s="3"/>
      <c r="U476" s="3"/>
      <c r="V476" s="3"/>
    </row>
    <row r="477" spans="1:22" s="7" customFormat="1" ht="12.75" x14ac:dyDescent="0.2">
      <c r="A477" s="281"/>
      <c r="B477" s="59">
        <v>426</v>
      </c>
      <c r="C477" s="94"/>
      <c r="D477" s="95"/>
      <c r="E477" s="62"/>
      <c r="F477" s="280"/>
      <c r="G477" s="281"/>
      <c r="H477" s="63">
        <f t="shared" si="15"/>
        <v>0</v>
      </c>
      <c r="I477" s="281"/>
      <c r="J477" s="3"/>
      <c r="K477" s="3"/>
      <c r="L477" s="3"/>
      <c r="M477" s="3"/>
      <c r="N477" s="3"/>
      <c r="O477" s="3"/>
      <c r="P477" s="3"/>
      <c r="Q477" s="3"/>
      <c r="R477" s="3"/>
      <c r="S477" s="3"/>
      <c r="T477" s="3"/>
      <c r="U477" s="3"/>
      <c r="V477" s="3"/>
    </row>
    <row r="478" spans="1:22" s="7" customFormat="1" ht="12.75" x14ac:dyDescent="0.2">
      <c r="A478" s="281"/>
      <c r="B478" s="59">
        <v>427</v>
      </c>
      <c r="C478" s="94"/>
      <c r="D478" s="95"/>
      <c r="E478" s="62"/>
      <c r="F478" s="280"/>
      <c r="G478" s="281"/>
      <c r="H478" s="63">
        <f t="shared" si="15"/>
        <v>0</v>
      </c>
      <c r="I478" s="281"/>
      <c r="J478" s="3"/>
      <c r="K478" s="3"/>
      <c r="L478" s="3"/>
      <c r="M478" s="3"/>
      <c r="N478" s="3"/>
      <c r="O478" s="3"/>
      <c r="P478" s="3"/>
      <c r="Q478" s="3"/>
      <c r="R478" s="3"/>
      <c r="S478" s="3"/>
      <c r="T478" s="3"/>
      <c r="U478" s="3"/>
      <c r="V478" s="3"/>
    </row>
    <row r="479" spans="1:22" s="7" customFormat="1" ht="12.75" x14ac:dyDescent="0.2">
      <c r="A479" s="281"/>
      <c r="B479" s="59">
        <v>428</v>
      </c>
      <c r="C479" s="94"/>
      <c r="D479" s="95"/>
      <c r="E479" s="62"/>
      <c r="F479" s="280"/>
      <c r="G479" s="281"/>
      <c r="H479" s="63">
        <f t="shared" si="15"/>
        <v>0</v>
      </c>
      <c r="I479" s="281"/>
      <c r="J479" s="3"/>
      <c r="K479" s="3"/>
      <c r="L479" s="3"/>
      <c r="M479" s="3"/>
      <c r="N479" s="3"/>
      <c r="O479" s="3"/>
      <c r="P479" s="3"/>
      <c r="Q479" s="3"/>
      <c r="R479" s="3"/>
      <c r="S479" s="3"/>
      <c r="T479" s="3"/>
      <c r="U479" s="3"/>
      <c r="V479" s="3"/>
    </row>
    <row r="480" spans="1:22" s="7" customFormat="1" ht="12.75" x14ac:dyDescent="0.2">
      <c r="A480" s="281"/>
      <c r="B480" s="59">
        <v>429</v>
      </c>
      <c r="C480" s="94"/>
      <c r="D480" s="95"/>
      <c r="E480" s="62"/>
      <c r="F480" s="280"/>
      <c r="G480" s="281"/>
      <c r="H480" s="63">
        <f t="shared" si="15"/>
        <v>0</v>
      </c>
      <c r="I480" s="281"/>
      <c r="J480" s="3"/>
      <c r="K480" s="3"/>
      <c r="L480" s="3"/>
      <c r="M480" s="3"/>
      <c r="N480" s="3"/>
      <c r="O480" s="3"/>
      <c r="P480" s="3"/>
      <c r="Q480" s="3"/>
      <c r="R480" s="3"/>
      <c r="S480" s="3"/>
      <c r="T480" s="3"/>
      <c r="U480" s="3"/>
      <c r="V480" s="3"/>
    </row>
    <row r="481" spans="1:22" s="7" customFormat="1" ht="12.75" x14ac:dyDescent="0.2">
      <c r="A481" s="281"/>
      <c r="B481" s="59">
        <v>430</v>
      </c>
      <c r="C481" s="94"/>
      <c r="D481" s="95"/>
      <c r="E481" s="62"/>
      <c r="F481" s="280"/>
      <c r="G481" s="281"/>
      <c r="H481" s="63">
        <f t="shared" si="15"/>
        <v>0</v>
      </c>
      <c r="I481" s="281"/>
      <c r="J481" s="3"/>
      <c r="K481" s="3"/>
      <c r="L481" s="3"/>
      <c r="M481" s="3"/>
      <c r="N481" s="3"/>
      <c r="O481" s="3"/>
      <c r="P481" s="3"/>
      <c r="Q481" s="3"/>
      <c r="R481" s="3"/>
      <c r="S481" s="3"/>
      <c r="T481" s="3"/>
      <c r="U481" s="3"/>
      <c r="V481" s="3"/>
    </row>
    <row r="482" spans="1:22" s="7" customFormat="1" ht="12.75" x14ac:dyDescent="0.2">
      <c r="A482" s="281"/>
      <c r="B482" s="59">
        <v>431</v>
      </c>
      <c r="C482" s="94"/>
      <c r="D482" s="95"/>
      <c r="E482" s="62"/>
      <c r="F482" s="280"/>
      <c r="G482" s="281"/>
      <c r="H482" s="63">
        <f t="shared" si="15"/>
        <v>0</v>
      </c>
      <c r="I482" s="281"/>
      <c r="J482" s="3"/>
      <c r="K482" s="3"/>
      <c r="L482" s="3"/>
      <c r="M482" s="3"/>
      <c r="N482" s="3"/>
      <c r="O482" s="3"/>
      <c r="P482" s="3"/>
      <c r="Q482" s="3"/>
      <c r="R482" s="3"/>
      <c r="S482" s="3"/>
      <c r="T482" s="3"/>
      <c r="U482" s="3"/>
      <c r="V482" s="3"/>
    </row>
    <row r="483" spans="1:22" s="7" customFormat="1" ht="12.75" x14ac:dyDescent="0.2">
      <c r="A483" s="281"/>
      <c r="B483" s="59">
        <v>432</v>
      </c>
      <c r="C483" s="94"/>
      <c r="D483" s="95"/>
      <c r="E483" s="62"/>
      <c r="F483" s="280"/>
      <c r="G483" s="281"/>
      <c r="H483" s="63">
        <f t="shared" si="15"/>
        <v>0</v>
      </c>
      <c r="I483" s="281"/>
      <c r="J483" s="3"/>
      <c r="K483" s="3"/>
      <c r="L483" s="3"/>
      <c r="M483" s="3"/>
      <c r="N483" s="3"/>
      <c r="O483" s="3"/>
      <c r="P483" s="3"/>
      <c r="Q483" s="3"/>
      <c r="R483" s="3"/>
      <c r="S483" s="3"/>
      <c r="T483" s="3"/>
      <c r="U483" s="3"/>
      <c r="V483" s="3"/>
    </row>
    <row r="484" spans="1:22" s="7" customFormat="1" ht="12.75" x14ac:dyDescent="0.2">
      <c r="A484" s="281"/>
      <c r="B484" s="59">
        <v>433</v>
      </c>
      <c r="C484" s="94"/>
      <c r="D484" s="95"/>
      <c r="E484" s="62"/>
      <c r="F484" s="280"/>
      <c r="G484" s="281"/>
      <c r="H484" s="63">
        <f t="shared" si="15"/>
        <v>0</v>
      </c>
      <c r="I484" s="281"/>
      <c r="J484" s="3"/>
      <c r="K484" s="3"/>
      <c r="L484" s="3"/>
      <c r="M484" s="3"/>
      <c r="N484" s="3"/>
      <c r="O484" s="3"/>
      <c r="P484" s="3"/>
      <c r="Q484" s="3"/>
      <c r="R484" s="3"/>
      <c r="S484" s="3"/>
      <c r="T484" s="3"/>
      <c r="U484" s="3"/>
      <c r="V484" s="3"/>
    </row>
    <row r="485" spans="1:22" s="7" customFormat="1" ht="12.75" x14ac:dyDescent="0.2">
      <c r="A485" s="281"/>
      <c r="B485" s="59">
        <v>434</v>
      </c>
      <c r="C485" s="94"/>
      <c r="D485" s="95"/>
      <c r="E485" s="62"/>
      <c r="F485" s="280"/>
      <c r="G485" s="281"/>
      <c r="H485" s="63">
        <f t="shared" si="15"/>
        <v>0</v>
      </c>
      <c r="I485" s="281"/>
      <c r="J485" s="3"/>
      <c r="K485" s="3"/>
      <c r="L485" s="3"/>
      <c r="M485" s="3"/>
      <c r="N485" s="3"/>
      <c r="O485" s="3"/>
      <c r="P485" s="3"/>
      <c r="Q485" s="3"/>
      <c r="R485" s="3"/>
      <c r="S485" s="3"/>
      <c r="T485" s="3"/>
      <c r="U485" s="3"/>
      <c r="V485" s="3"/>
    </row>
    <row r="486" spans="1:22" s="7" customFormat="1" ht="12.75" x14ac:dyDescent="0.2">
      <c r="A486" s="281"/>
      <c r="B486" s="59">
        <v>435</v>
      </c>
      <c r="C486" s="94"/>
      <c r="D486" s="95"/>
      <c r="E486" s="62"/>
      <c r="F486" s="280"/>
      <c r="G486" s="281"/>
      <c r="H486" s="63">
        <f t="shared" si="15"/>
        <v>0</v>
      </c>
      <c r="I486" s="281"/>
      <c r="J486" s="3"/>
      <c r="K486" s="3"/>
      <c r="L486" s="3"/>
      <c r="M486" s="3"/>
      <c r="N486" s="3"/>
      <c r="O486" s="3"/>
      <c r="P486" s="3"/>
      <c r="Q486" s="3"/>
      <c r="R486" s="3"/>
      <c r="S486" s="3"/>
      <c r="T486" s="3"/>
      <c r="U486" s="3"/>
      <c r="V486" s="3"/>
    </row>
    <row r="487" spans="1:22" s="7" customFormat="1" ht="12.75" x14ac:dyDescent="0.2">
      <c r="A487" s="281"/>
      <c r="B487" s="59">
        <v>436</v>
      </c>
      <c r="C487" s="94"/>
      <c r="D487" s="95"/>
      <c r="E487" s="62"/>
      <c r="F487" s="280"/>
      <c r="G487" s="281"/>
      <c r="H487" s="63">
        <f t="shared" si="15"/>
        <v>0</v>
      </c>
      <c r="I487" s="281"/>
      <c r="J487" s="3"/>
      <c r="K487" s="3"/>
      <c r="L487" s="3"/>
      <c r="M487" s="3"/>
      <c r="N487" s="3"/>
      <c r="O487" s="3"/>
      <c r="P487" s="3"/>
      <c r="Q487" s="3"/>
      <c r="R487" s="3"/>
      <c r="S487" s="3"/>
      <c r="T487" s="3"/>
      <c r="U487" s="3"/>
      <c r="V487" s="3"/>
    </row>
    <row r="488" spans="1:22" s="7" customFormat="1" ht="12.75" x14ac:dyDescent="0.2">
      <c r="A488" s="281"/>
      <c r="B488" s="59">
        <v>437</v>
      </c>
      <c r="C488" s="94"/>
      <c r="D488" s="95"/>
      <c r="E488" s="62"/>
      <c r="F488" s="280"/>
      <c r="G488" s="281"/>
      <c r="H488" s="63">
        <f t="shared" si="15"/>
        <v>0</v>
      </c>
      <c r="I488" s="281"/>
      <c r="J488" s="3"/>
      <c r="K488" s="3"/>
      <c r="L488" s="3"/>
      <c r="M488" s="3"/>
      <c r="N488" s="3"/>
      <c r="O488" s="3"/>
      <c r="P488" s="3"/>
      <c r="Q488" s="3"/>
      <c r="R488" s="3"/>
      <c r="S488" s="3"/>
      <c r="T488" s="3"/>
      <c r="U488" s="3"/>
      <c r="V488" s="3"/>
    </row>
    <row r="489" spans="1:22" s="7" customFormat="1" ht="12.75" x14ac:dyDescent="0.2">
      <c r="A489" s="281"/>
      <c r="B489" s="59">
        <v>438</v>
      </c>
      <c r="C489" s="94"/>
      <c r="D489" s="95"/>
      <c r="E489" s="62"/>
      <c r="F489" s="280"/>
      <c r="G489" s="281"/>
      <c r="H489" s="63">
        <f t="shared" si="15"/>
        <v>0</v>
      </c>
      <c r="I489" s="281"/>
      <c r="J489" s="3"/>
      <c r="K489" s="3"/>
      <c r="L489" s="3"/>
      <c r="M489" s="3"/>
      <c r="N489" s="3"/>
      <c r="O489" s="3"/>
      <c r="P489" s="3"/>
      <c r="Q489" s="3"/>
      <c r="R489" s="3"/>
      <c r="S489" s="3"/>
      <c r="T489" s="3"/>
      <c r="U489" s="3"/>
      <c r="V489" s="3"/>
    </row>
    <row r="490" spans="1:22" s="7" customFormat="1" ht="12.75" x14ac:dyDescent="0.2">
      <c r="A490" s="281"/>
      <c r="B490" s="59">
        <v>439</v>
      </c>
      <c r="C490" s="94"/>
      <c r="D490" s="95"/>
      <c r="E490" s="62"/>
      <c r="F490" s="280"/>
      <c r="G490" s="281"/>
      <c r="H490" s="63">
        <f t="shared" si="15"/>
        <v>0</v>
      </c>
      <c r="I490" s="281"/>
      <c r="J490" s="3"/>
      <c r="K490" s="3"/>
      <c r="L490" s="3"/>
      <c r="M490" s="3"/>
      <c r="N490" s="3"/>
      <c r="O490" s="3"/>
      <c r="P490" s="3"/>
      <c r="Q490" s="3"/>
      <c r="R490" s="3"/>
      <c r="S490" s="3"/>
      <c r="T490" s="3"/>
      <c r="U490" s="3"/>
      <c r="V490" s="3"/>
    </row>
    <row r="491" spans="1:22" s="7" customFormat="1" ht="12.75" x14ac:dyDescent="0.2">
      <c r="A491" s="281"/>
      <c r="B491" s="59">
        <v>440</v>
      </c>
      <c r="C491" s="94"/>
      <c r="D491" s="95"/>
      <c r="E491" s="62"/>
      <c r="F491" s="280"/>
      <c r="G491" s="281"/>
      <c r="H491" s="63">
        <f t="shared" si="15"/>
        <v>0</v>
      </c>
      <c r="I491" s="281"/>
      <c r="J491" s="3"/>
      <c r="K491" s="3"/>
      <c r="L491" s="3"/>
      <c r="M491" s="3"/>
      <c r="N491" s="3"/>
      <c r="O491" s="3"/>
      <c r="P491" s="3"/>
      <c r="Q491" s="3"/>
      <c r="R491" s="3"/>
      <c r="S491" s="3"/>
      <c r="T491" s="3"/>
      <c r="U491" s="3"/>
      <c r="V491" s="3"/>
    </row>
    <row r="492" spans="1:22" s="7" customFormat="1" ht="12.75" x14ac:dyDescent="0.2">
      <c r="A492" s="281"/>
      <c r="B492" s="59">
        <v>441</v>
      </c>
      <c r="C492" s="94"/>
      <c r="D492" s="95"/>
      <c r="E492" s="62"/>
      <c r="F492" s="280"/>
      <c r="G492" s="281"/>
      <c r="H492" s="63">
        <f t="shared" si="15"/>
        <v>0</v>
      </c>
      <c r="I492" s="281"/>
      <c r="J492" s="3"/>
      <c r="K492" s="3"/>
      <c r="L492" s="3"/>
      <c r="M492" s="3"/>
      <c r="N492" s="3"/>
      <c r="O492" s="3"/>
      <c r="P492" s="3"/>
      <c r="Q492" s="3"/>
      <c r="R492" s="3"/>
      <c r="S492" s="3"/>
      <c r="T492" s="3"/>
      <c r="U492" s="3"/>
      <c r="V492" s="3"/>
    </row>
    <row r="493" spans="1:22" s="7" customFormat="1" ht="12.75" x14ac:dyDescent="0.2">
      <c r="A493" s="281"/>
      <c r="B493" s="59">
        <v>442</v>
      </c>
      <c r="C493" s="94"/>
      <c r="D493" s="95"/>
      <c r="E493" s="62"/>
      <c r="F493" s="280"/>
      <c r="G493" s="281"/>
      <c r="H493" s="63">
        <f t="shared" si="15"/>
        <v>0</v>
      </c>
      <c r="I493" s="281"/>
      <c r="J493" s="3"/>
      <c r="K493" s="3"/>
      <c r="L493" s="3"/>
      <c r="M493" s="3"/>
      <c r="N493" s="3"/>
      <c r="O493" s="3"/>
      <c r="P493" s="3"/>
      <c r="Q493" s="3"/>
      <c r="R493" s="3"/>
      <c r="S493" s="3"/>
      <c r="T493" s="3"/>
      <c r="U493" s="3"/>
      <c r="V493" s="3"/>
    </row>
    <row r="494" spans="1:22" s="7" customFormat="1" ht="12.75" x14ac:dyDescent="0.2">
      <c r="A494" s="281"/>
      <c r="B494" s="59">
        <v>443</v>
      </c>
      <c r="C494" s="94"/>
      <c r="D494" s="95"/>
      <c r="E494" s="62"/>
      <c r="F494" s="280"/>
      <c r="G494" s="281"/>
      <c r="H494" s="63">
        <f t="shared" si="15"/>
        <v>0</v>
      </c>
      <c r="I494" s="281"/>
      <c r="J494" s="3"/>
      <c r="K494" s="3"/>
      <c r="L494" s="3"/>
      <c r="M494" s="3"/>
      <c r="N494" s="3"/>
      <c r="O494" s="3"/>
      <c r="P494" s="3"/>
      <c r="Q494" s="3"/>
      <c r="R494" s="3"/>
      <c r="S494" s="3"/>
      <c r="T494" s="3"/>
      <c r="U494" s="3"/>
      <c r="V494" s="3"/>
    </row>
    <row r="495" spans="1:22" s="7" customFormat="1" ht="12.75" x14ac:dyDescent="0.2">
      <c r="A495" s="281"/>
      <c r="B495" s="59">
        <v>444</v>
      </c>
      <c r="C495" s="94"/>
      <c r="D495" s="95"/>
      <c r="E495" s="62"/>
      <c r="F495" s="280"/>
      <c r="G495" s="281"/>
      <c r="H495" s="63">
        <f t="shared" si="15"/>
        <v>0</v>
      </c>
      <c r="I495" s="281"/>
      <c r="J495" s="3"/>
      <c r="K495" s="3"/>
      <c r="L495" s="3"/>
      <c r="M495" s="3"/>
      <c r="N495" s="3"/>
      <c r="O495" s="3"/>
      <c r="P495" s="3"/>
      <c r="Q495" s="3"/>
      <c r="R495" s="3"/>
      <c r="S495" s="3"/>
      <c r="T495" s="3"/>
      <c r="U495" s="3"/>
      <c r="V495" s="3"/>
    </row>
    <row r="496" spans="1:22" s="7" customFormat="1" ht="12.75" x14ac:dyDescent="0.2">
      <c r="A496" s="281"/>
      <c r="B496" s="59">
        <v>445</v>
      </c>
      <c r="C496" s="94"/>
      <c r="D496" s="95"/>
      <c r="E496" s="62"/>
      <c r="F496" s="280"/>
      <c r="G496" s="281"/>
      <c r="H496" s="63">
        <f t="shared" si="15"/>
        <v>0</v>
      </c>
      <c r="I496" s="281"/>
      <c r="J496" s="3"/>
      <c r="K496" s="3"/>
      <c r="L496" s="3"/>
      <c r="M496" s="3"/>
      <c r="N496" s="3"/>
      <c r="O496" s="3"/>
      <c r="P496" s="3"/>
      <c r="Q496" s="3"/>
      <c r="R496" s="3"/>
      <c r="S496" s="3"/>
      <c r="T496" s="3"/>
      <c r="U496" s="3"/>
      <c r="V496" s="3"/>
    </row>
    <row r="497" spans="1:22" s="7" customFormat="1" ht="12.75" x14ac:dyDescent="0.2">
      <c r="A497" s="281"/>
      <c r="B497" s="59">
        <v>446</v>
      </c>
      <c r="C497" s="94"/>
      <c r="D497" s="95"/>
      <c r="E497" s="62"/>
      <c r="F497" s="280"/>
      <c r="G497" s="281"/>
      <c r="H497" s="63">
        <f t="shared" si="15"/>
        <v>0</v>
      </c>
      <c r="I497" s="281"/>
      <c r="J497" s="3"/>
      <c r="K497" s="3"/>
      <c r="L497" s="3"/>
      <c r="M497" s="3"/>
      <c r="N497" s="3"/>
      <c r="O497" s="3"/>
      <c r="P497" s="3"/>
      <c r="Q497" s="3"/>
      <c r="R497" s="3"/>
      <c r="S497" s="3"/>
      <c r="T497" s="3"/>
      <c r="U497" s="3"/>
      <c r="V497" s="3"/>
    </row>
    <row r="498" spans="1:22" s="7" customFormat="1" ht="12.75" x14ac:dyDescent="0.2">
      <c r="A498" s="281"/>
      <c r="B498" s="59">
        <v>447</v>
      </c>
      <c r="C498" s="94"/>
      <c r="D498" s="95"/>
      <c r="E498" s="62"/>
      <c r="F498" s="280"/>
      <c r="G498" s="281"/>
      <c r="H498" s="63">
        <f t="shared" si="15"/>
        <v>0</v>
      </c>
      <c r="I498" s="281"/>
      <c r="J498" s="3"/>
      <c r="K498" s="3"/>
      <c r="L498" s="3"/>
      <c r="M498" s="3"/>
      <c r="N498" s="3"/>
      <c r="O498" s="3"/>
      <c r="P498" s="3"/>
      <c r="Q498" s="3"/>
      <c r="R498" s="3"/>
      <c r="S498" s="3"/>
      <c r="T498" s="3"/>
      <c r="U498" s="3"/>
      <c r="V498" s="3"/>
    </row>
    <row r="499" spans="1:22" s="7" customFormat="1" ht="12.75" x14ac:dyDescent="0.2">
      <c r="A499" s="281"/>
      <c r="B499" s="59">
        <v>448</v>
      </c>
      <c r="C499" s="94"/>
      <c r="D499" s="95"/>
      <c r="E499" s="62"/>
      <c r="F499" s="280"/>
      <c r="G499" s="281"/>
      <c r="H499" s="63">
        <f t="shared" si="15"/>
        <v>0</v>
      </c>
      <c r="I499" s="281"/>
      <c r="J499" s="3"/>
      <c r="K499" s="3"/>
      <c r="L499" s="3"/>
      <c r="M499" s="3"/>
      <c r="N499" s="3"/>
      <c r="O499" s="3"/>
      <c r="P499" s="3"/>
      <c r="Q499" s="3"/>
      <c r="R499" s="3"/>
      <c r="S499" s="3"/>
      <c r="T499" s="3"/>
      <c r="U499" s="3"/>
      <c r="V499" s="3"/>
    </row>
    <row r="500" spans="1:22" s="7" customFormat="1" ht="12.75" x14ac:dyDescent="0.2">
      <c r="A500" s="281"/>
      <c r="B500" s="59">
        <v>449</v>
      </c>
      <c r="C500" s="94"/>
      <c r="D500" s="95"/>
      <c r="E500" s="62"/>
      <c r="F500" s="280"/>
      <c r="G500" s="281"/>
      <c r="H500" s="63">
        <f t="shared" si="15"/>
        <v>0</v>
      </c>
      <c r="I500" s="281"/>
      <c r="J500" s="3"/>
      <c r="K500" s="3"/>
      <c r="L500" s="3"/>
      <c r="M500" s="3"/>
      <c r="N500" s="3"/>
      <c r="O500" s="3"/>
      <c r="P500" s="3"/>
      <c r="Q500" s="3"/>
      <c r="R500" s="3"/>
      <c r="S500" s="3"/>
      <c r="T500" s="3"/>
      <c r="U500" s="3"/>
      <c r="V500" s="3"/>
    </row>
    <row r="501" spans="1:22" s="7" customFormat="1" ht="12.75" x14ac:dyDescent="0.2">
      <c r="A501" s="281"/>
      <c r="B501" s="59">
        <v>450</v>
      </c>
      <c r="C501" s="94"/>
      <c r="D501" s="95"/>
      <c r="E501" s="62"/>
      <c r="F501" s="280"/>
      <c r="G501" s="281"/>
      <c r="H501" s="63">
        <f t="shared" si="15"/>
        <v>0</v>
      </c>
      <c r="I501" s="281"/>
      <c r="J501" s="3"/>
      <c r="K501" s="3"/>
      <c r="L501" s="3"/>
      <c r="M501" s="3"/>
      <c r="N501" s="3"/>
      <c r="O501" s="3"/>
      <c r="P501" s="3"/>
      <c r="Q501" s="3"/>
      <c r="R501" s="3"/>
      <c r="S501" s="3"/>
      <c r="T501" s="3"/>
      <c r="U501" s="3"/>
      <c r="V501" s="3"/>
    </row>
    <row r="502" spans="1:22" s="7" customFormat="1" ht="12.75" x14ac:dyDescent="0.2">
      <c r="A502" s="281"/>
      <c r="B502" s="59">
        <v>451</v>
      </c>
      <c r="C502" s="94"/>
      <c r="D502" s="95"/>
      <c r="E502" s="62"/>
      <c r="F502" s="280"/>
      <c r="G502" s="281"/>
      <c r="H502" s="63">
        <f t="shared" si="15"/>
        <v>0</v>
      </c>
      <c r="I502" s="281"/>
      <c r="J502" s="3"/>
      <c r="K502" s="3"/>
      <c r="L502" s="3"/>
      <c r="M502" s="3"/>
      <c r="N502" s="3"/>
      <c r="O502" s="3"/>
      <c r="P502" s="3"/>
      <c r="Q502" s="3"/>
      <c r="R502" s="3"/>
      <c r="S502" s="3"/>
      <c r="T502" s="3"/>
      <c r="U502" s="3"/>
      <c r="V502" s="3"/>
    </row>
    <row r="503" spans="1:22" s="7" customFormat="1" ht="12.75" x14ac:dyDescent="0.2">
      <c r="A503" s="281"/>
      <c r="B503" s="59">
        <v>452</v>
      </c>
      <c r="C503" s="94"/>
      <c r="D503" s="95"/>
      <c r="E503" s="62"/>
      <c r="F503" s="280"/>
      <c r="G503" s="281"/>
      <c r="H503" s="63">
        <f t="shared" si="15"/>
        <v>0</v>
      </c>
      <c r="I503" s="281"/>
      <c r="J503" s="3"/>
      <c r="K503" s="3"/>
      <c r="L503" s="3"/>
      <c r="M503" s="3"/>
      <c r="N503" s="3"/>
      <c r="O503" s="3"/>
      <c r="P503" s="3"/>
      <c r="Q503" s="3"/>
      <c r="R503" s="3"/>
      <c r="S503" s="3"/>
      <c r="T503" s="3"/>
      <c r="U503" s="3"/>
      <c r="V503" s="3"/>
    </row>
    <row r="504" spans="1:22" s="7" customFormat="1" ht="12.75" x14ac:dyDescent="0.2">
      <c r="A504" s="281"/>
      <c r="B504" s="59">
        <v>453</v>
      </c>
      <c r="C504" s="94"/>
      <c r="D504" s="95"/>
      <c r="E504" s="62"/>
      <c r="F504" s="280"/>
      <c r="G504" s="281"/>
      <c r="H504" s="63">
        <f t="shared" si="15"/>
        <v>0</v>
      </c>
      <c r="I504" s="281"/>
      <c r="J504" s="3"/>
      <c r="K504" s="3"/>
      <c r="L504" s="3"/>
      <c r="M504" s="3"/>
      <c r="N504" s="3"/>
      <c r="O504" s="3"/>
      <c r="P504" s="3"/>
      <c r="Q504" s="3"/>
      <c r="R504" s="3"/>
      <c r="S504" s="3"/>
      <c r="T504" s="3"/>
      <c r="U504" s="3"/>
      <c r="V504" s="3"/>
    </row>
    <row r="505" spans="1:22" s="7" customFormat="1" ht="12.75" x14ac:dyDescent="0.2">
      <c r="A505" s="281"/>
      <c r="B505" s="59">
        <v>454</v>
      </c>
      <c r="C505" s="94"/>
      <c r="D505" s="95"/>
      <c r="E505" s="62"/>
      <c r="F505" s="280"/>
      <c r="G505" s="281"/>
      <c r="H505" s="63">
        <f t="shared" si="15"/>
        <v>0</v>
      </c>
      <c r="I505" s="281"/>
      <c r="J505" s="3"/>
      <c r="K505" s="3"/>
      <c r="L505" s="3"/>
      <c r="M505" s="3"/>
      <c r="N505" s="3"/>
      <c r="O505" s="3"/>
      <c r="P505" s="3"/>
      <c r="Q505" s="3"/>
      <c r="R505" s="3"/>
      <c r="S505" s="3"/>
      <c r="T505" s="3"/>
      <c r="U505" s="3"/>
      <c r="V505" s="3"/>
    </row>
    <row r="506" spans="1:22" s="7" customFormat="1" ht="12.75" x14ac:dyDescent="0.2">
      <c r="A506" s="281"/>
      <c r="B506" s="59">
        <v>455</v>
      </c>
      <c r="C506" s="94"/>
      <c r="D506" s="95"/>
      <c r="E506" s="62"/>
      <c r="F506" s="280"/>
      <c r="G506" s="281"/>
      <c r="H506" s="63">
        <f t="shared" si="15"/>
        <v>0</v>
      </c>
      <c r="I506" s="281"/>
      <c r="J506" s="3"/>
      <c r="K506" s="3"/>
      <c r="L506" s="3"/>
      <c r="M506" s="3"/>
      <c r="N506" s="3"/>
      <c r="O506" s="3"/>
      <c r="P506" s="3"/>
      <c r="Q506" s="3"/>
      <c r="R506" s="3"/>
      <c r="S506" s="3"/>
      <c r="T506" s="3"/>
      <c r="U506" s="3"/>
      <c r="V506" s="3"/>
    </row>
    <row r="507" spans="1:22" s="7" customFormat="1" ht="12.75" x14ac:dyDescent="0.2">
      <c r="A507" s="281"/>
      <c r="B507" s="59">
        <v>456</v>
      </c>
      <c r="C507" s="94"/>
      <c r="D507" s="95"/>
      <c r="E507" s="62"/>
      <c r="F507" s="280"/>
      <c r="G507" s="281"/>
      <c r="H507" s="63">
        <f t="shared" si="15"/>
        <v>0</v>
      </c>
      <c r="I507" s="281"/>
      <c r="J507" s="3"/>
      <c r="K507" s="3"/>
      <c r="L507" s="3"/>
      <c r="M507" s="3"/>
      <c r="N507" s="3"/>
      <c r="O507" s="3"/>
      <c r="P507" s="3"/>
      <c r="Q507" s="3"/>
      <c r="R507" s="3"/>
      <c r="S507" s="3"/>
      <c r="T507" s="3"/>
      <c r="U507" s="3"/>
      <c r="V507" s="3"/>
    </row>
    <row r="508" spans="1:22" s="7" customFormat="1" ht="12.75" x14ac:dyDescent="0.2">
      <c r="A508" s="281"/>
      <c r="B508" s="59">
        <v>457</v>
      </c>
      <c r="C508" s="94"/>
      <c r="D508" s="95"/>
      <c r="E508" s="62"/>
      <c r="F508" s="280"/>
      <c r="G508" s="281"/>
      <c r="H508" s="63">
        <f t="shared" si="15"/>
        <v>0</v>
      </c>
      <c r="I508" s="281"/>
      <c r="J508" s="3"/>
      <c r="K508" s="3"/>
      <c r="L508" s="3"/>
      <c r="M508" s="3"/>
      <c r="N508" s="3"/>
      <c r="O508" s="3"/>
      <c r="P508" s="3"/>
      <c r="Q508" s="3"/>
      <c r="R508" s="3"/>
      <c r="S508" s="3"/>
      <c r="T508" s="3"/>
      <c r="U508" s="3"/>
      <c r="V508" s="3"/>
    </row>
    <row r="509" spans="1:22" s="7" customFormat="1" ht="12.75" x14ac:dyDescent="0.2">
      <c r="A509" s="281"/>
      <c r="B509" s="59">
        <v>458</v>
      </c>
      <c r="C509" s="94"/>
      <c r="D509" s="95"/>
      <c r="E509" s="62"/>
      <c r="F509" s="280"/>
      <c r="G509" s="281"/>
      <c r="H509" s="63">
        <f t="shared" si="15"/>
        <v>0</v>
      </c>
      <c r="I509" s="281"/>
      <c r="J509" s="3"/>
      <c r="K509" s="3"/>
      <c r="L509" s="3"/>
      <c r="M509" s="3"/>
      <c r="N509" s="3"/>
      <c r="O509" s="3"/>
      <c r="P509" s="3"/>
      <c r="Q509" s="3"/>
      <c r="R509" s="3"/>
      <c r="S509" s="3"/>
      <c r="T509" s="3"/>
      <c r="U509" s="3"/>
      <c r="V509" s="3"/>
    </row>
    <row r="510" spans="1:22" s="7" customFormat="1" ht="12.75" x14ac:dyDescent="0.2">
      <c r="A510" s="281"/>
      <c r="B510" s="59">
        <v>459</v>
      </c>
      <c r="C510" s="94"/>
      <c r="D510" s="95"/>
      <c r="E510" s="62"/>
      <c r="F510" s="280"/>
      <c r="G510" s="281"/>
      <c r="H510" s="63">
        <f t="shared" si="15"/>
        <v>0</v>
      </c>
      <c r="I510" s="281"/>
      <c r="J510" s="3"/>
      <c r="K510" s="3"/>
      <c r="L510" s="3"/>
      <c r="M510" s="3"/>
      <c r="N510" s="3"/>
      <c r="O510" s="3"/>
      <c r="P510" s="3"/>
      <c r="Q510" s="3"/>
      <c r="R510" s="3"/>
      <c r="S510" s="3"/>
      <c r="T510" s="3"/>
      <c r="U510" s="3"/>
      <c r="V510" s="3"/>
    </row>
    <row r="511" spans="1:22" s="7" customFormat="1" ht="12.75" x14ac:dyDescent="0.2">
      <c r="A511" s="281"/>
      <c r="B511" s="59">
        <v>460</v>
      </c>
      <c r="C511" s="94"/>
      <c r="D511" s="95"/>
      <c r="E511" s="62"/>
      <c r="F511" s="280"/>
      <c r="G511" s="281"/>
      <c r="H511" s="63">
        <f t="shared" si="15"/>
        <v>0</v>
      </c>
      <c r="I511" s="281"/>
      <c r="J511" s="3"/>
      <c r="K511" s="3"/>
      <c r="L511" s="3"/>
      <c r="M511" s="3"/>
      <c r="N511" s="3"/>
      <c r="O511" s="3"/>
      <c r="P511" s="3"/>
      <c r="Q511" s="3"/>
      <c r="R511" s="3"/>
      <c r="S511" s="3"/>
      <c r="T511" s="3"/>
      <c r="U511" s="3"/>
      <c r="V511" s="3"/>
    </row>
    <row r="512" spans="1:22" s="7" customFormat="1" ht="12.75" x14ac:dyDescent="0.2">
      <c r="A512" s="281"/>
      <c r="B512" s="59">
        <v>461</v>
      </c>
      <c r="C512" s="94"/>
      <c r="D512" s="95"/>
      <c r="E512" s="62"/>
      <c r="F512" s="280"/>
      <c r="G512" s="281"/>
      <c r="H512" s="63">
        <f t="shared" si="15"/>
        <v>0</v>
      </c>
      <c r="I512" s="281"/>
      <c r="J512" s="3"/>
      <c r="K512" s="3"/>
      <c r="L512" s="3"/>
      <c r="M512" s="3"/>
      <c r="N512" s="3"/>
      <c r="O512" s="3"/>
      <c r="P512" s="3"/>
      <c r="Q512" s="3"/>
      <c r="R512" s="3"/>
      <c r="S512" s="3"/>
      <c r="T512" s="3"/>
      <c r="U512" s="3"/>
      <c r="V512" s="3"/>
    </row>
    <row r="513" spans="1:22" s="7" customFormat="1" ht="12.75" x14ac:dyDescent="0.2">
      <c r="A513" s="281"/>
      <c r="B513" s="59">
        <v>462</v>
      </c>
      <c r="C513" s="94"/>
      <c r="D513" s="95"/>
      <c r="E513" s="62"/>
      <c r="F513" s="280"/>
      <c r="G513" s="281"/>
      <c r="H513" s="63">
        <f t="shared" si="15"/>
        <v>0</v>
      </c>
      <c r="I513" s="281"/>
      <c r="J513" s="3"/>
      <c r="K513" s="3"/>
      <c r="L513" s="3"/>
      <c r="M513" s="3"/>
      <c r="N513" s="3"/>
      <c r="O513" s="3"/>
      <c r="P513" s="3"/>
      <c r="Q513" s="3"/>
      <c r="R513" s="3"/>
      <c r="S513" s="3"/>
      <c r="T513" s="3"/>
      <c r="U513" s="3"/>
      <c r="V513" s="3"/>
    </row>
    <row r="514" spans="1:22" s="7" customFormat="1" ht="12.75" x14ac:dyDescent="0.2">
      <c r="A514" s="281"/>
      <c r="B514" s="59">
        <v>463</v>
      </c>
      <c r="C514" s="94"/>
      <c r="D514" s="95"/>
      <c r="E514" s="62"/>
      <c r="F514" s="280"/>
      <c r="G514" s="281"/>
      <c r="H514" s="63">
        <f t="shared" si="15"/>
        <v>0</v>
      </c>
      <c r="I514" s="281"/>
      <c r="J514" s="3"/>
      <c r="K514" s="3"/>
      <c r="L514" s="3"/>
      <c r="M514" s="3"/>
      <c r="N514" s="3"/>
      <c r="O514" s="3"/>
      <c r="P514" s="3"/>
      <c r="Q514" s="3"/>
      <c r="R514" s="3"/>
      <c r="S514" s="3"/>
      <c r="T514" s="3"/>
      <c r="U514" s="3"/>
      <c r="V514" s="3"/>
    </row>
    <row r="515" spans="1:22" s="7" customFormat="1" ht="12.75" x14ac:dyDescent="0.2">
      <c r="A515" s="281"/>
      <c r="B515" s="59">
        <v>464</v>
      </c>
      <c r="C515" s="94"/>
      <c r="D515" s="95"/>
      <c r="E515" s="62"/>
      <c r="F515" s="280"/>
      <c r="G515" s="281"/>
      <c r="H515" s="63">
        <f t="shared" si="15"/>
        <v>0</v>
      </c>
      <c r="I515" s="281"/>
      <c r="J515" s="3"/>
      <c r="K515" s="3"/>
      <c r="L515" s="3"/>
      <c r="M515" s="3"/>
      <c r="N515" s="3"/>
      <c r="O515" s="3"/>
      <c r="P515" s="3"/>
      <c r="Q515" s="3"/>
      <c r="R515" s="3"/>
      <c r="S515" s="3"/>
      <c r="T515" s="3"/>
      <c r="U515" s="3"/>
      <c r="V515" s="3"/>
    </row>
    <row r="516" spans="1:22" s="7" customFormat="1" ht="12.75" x14ac:dyDescent="0.2">
      <c r="A516" s="281"/>
      <c r="B516" s="59">
        <v>465</v>
      </c>
      <c r="C516" s="94"/>
      <c r="D516" s="95"/>
      <c r="E516" s="62"/>
      <c r="F516" s="280"/>
      <c r="G516" s="281"/>
      <c r="H516" s="63">
        <f t="shared" si="15"/>
        <v>0</v>
      </c>
      <c r="I516" s="281"/>
      <c r="J516" s="3"/>
      <c r="K516" s="3"/>
      <c r="L516" s="3"/>
      <c r="M516" s="3"/>
      <c r="N516" s="3"/>
      <c r="O516" s="3"/>
      <c r="P516" s="3"/>
      <c r="Q516" s="3"/>
      <c r="R516" s="3"/>
      <c r="S516" s="3"/>
      <c r="T516" s="3"/>
      <c r="U516" s="3"/>
      <c r="V516" s="3"/>
    </row>
    <row r="517" spans="1:22" s="7" customFormat="1" ht="12.75" x14ac:dyDescent="0.2">
      <c r="A517" s="281"/>
      <c r="B517" s="59">
        <v>466</v>
      </c>
      <c r="C517" s="94"/>
      <c r="D517" s="95"/>
      <c r="E517" s="62"/>
      <c r="F517" s="280"/>
      <c r="G517" s="281"/>
      <c r="H517" s="63">
        <f t="shared" si="15"/>
        <v>0</v>
      </c>
      <c r="I517" s="281"/>
      <c r="J517" s="3"/>
      <c r="K517" s="3"/>
      <c r="L517" s="3"/>
      <c r="M517" s="3"/>
      <c r="N517" s="3"/>
      <c r="O517" s="3"/>
      <c r="P517" s="3"/>
      <c r="Q517" s="3"/>
      <c r="R517" s="3"/>
      <c r="S517" s="3"/>
      <c r="T517" s="3"/>
      <c r="U517" s="3"/>
      <c r="V517" s="3"/>
    </row>
    <row r="518" spans="1:22" s="7" customFormat="1" ht="12.75" x14ac:dyDescent="0.2">
      <c r="A518" s="281"/>
      <c r="B518" s="59">
        <v>467</v>
      </c>
      <c r="C518" s="94"/>
      <c r="D518" s="95"/>
      <c r="E518" s="62"/>
      <c r="F518" s="280"/>
      <c r="G518" s="281"/>
      <c r="H518" s="63">
        <f t="shared" si="15"/>
        <v>0</v>
      </c>
      <c r="I518" s="281"/>
      <c r="J518" s="3"/>
      <c r="K518" s="3"/>
      <c r="L518" s="3"/>
      <c r="M518" s="3"/>
      <c r="N518" s="3"/>
      <c r="O518" s="3"/>
      <c r="P518" s="3"/>
      <c r="Q518" s="3"/>
      <c r="R518" s="3"/>
      <c r="S518" s="3"/>
      <c r="T518" s="3"/>
      <c r="U518" s="3"/>
      <c r="V518" s="3"/>
    </row>
    <row r="519" spans="1:22" s="7" customFormat="1" ht="12.75" x14ac:dyDescent="0.2">
      <c r="A519" s="281"/>
      <c r="B519" s="59">
        <v>468</v>
      </c>
      <c r="C519" s="94"/>
      <c r="D519" s="95"/>
      <c r="E519" s="62"/>
      <c r="F519" s="280"/>
      <c r="G519" s="281"/>
      <c r="H519" s="63">
        <f t="shared" si="15"/>
        <v>0</v>
      </c>
      <c r="I519" s="281"/>
      <c r="J519" s="3"/>
      <c r="K519" s="3"/>
      <c r="L519" s="3"/>
      <c r="M519" s="3"/>
      <c r="N519" s="3"/>
      <c r="O519" s="3"/>
      <c r="P519" s="3"/>
      <c r="Q519" s="3"/>
      <c r="R519" s="3"/>
      <c r="S519" s="3"/>
      <c r="T519" s="3"/>
      <c r="U519" s="3"/>
      <c r="V519" s="3"/>
    </row>
    <row r="520" spans="1:22" s="7" customFormat="1" ht="12.75" x14ac:dyDescent="0.2">
      <c r="A520" s="281"/>
      <c r="B520" s="59">
        <v>469</v>
      </c>
      <c r="C520" s="94"/>
      <c r="D520" s="95"/>
      <c r="E520" s="62"/>
      <c r="F520" s="280"/>
      <c r="G520" s="281"/>
      <c r="H520" s="63">
        <f t="shared" si="15"/>
        <v>0</v>
      </c>
      <c r="I520" s="281"/>
      <c r="J520" s="3"/>
      <c r="K520" s="3"/>
      <c r="L520" s="3"/>
      <c r="M520" s="3"/>
      <c r="N520" s="3"/>
      <c r="O520" s="3"/>
      <c r="P520" s="3"/>
      <c r="Q520" s="3"/>
      <c r="R520" s="3"/>
      <c r="S520" s="3"/>
      <c r="T520" s="3"/>
      <c r="U520" s="3"/>
      <c r="V520" s="3"/>
    </row>
    <row r="521" spans="1:22" s="7" customFormat="1" ht="12.75" x14ac:dyDescent="0.2">
      <c r="A521" s="281"/>
      <c r="B521" s="59">
        <v>470</v>
      </c>
      <c r="C521" s="94"/>
      <c r="D521" s="95"/>
      <c r="E521" s="62"/>
      <c r="F521" s="280"/>
      <c r="G521" s="281"/>
      <c r="H521" s="63">
        <f t="shared" ref="H521:H550" si="16">IF(C521=0,0,IF(D521=0,0,IF(ISNUMBER(E521),IF(YEAR(E521)=$S$1,15,0),0)))</f>
        <v>0</v>
      </c>
      <c r="I521" s="281"/>
      <c r="J521" s="3"/>
      <c r="K521" s="3"/>
      <c r="L521" s="3"/>
      <c r="M521" s="3"/>
      <c r="N521" s="3"/>
      <c r="O521" s="3"/>
      <c r="P521" s="3"/>
      <c r="Q521" s="3"/>
      <c r="R521" s="3"/>
      <c r="S521" s="3"/>
      <c r="T521" s="3"/>
      <c r="U521" s="3"/>
      <c r="V521" s="3"/>
    </row>
    <row r="522" spans="1:22" s="7" customFormat="1" ht="12.75" x14ac:dyDescent="0.2">
      <c r="A522" s="281"/>
      <c r="B522" s="59">
        <v>471</v>
      </c>
      <c r="C522" s="94"/>
      <c r="D522" s="95"/>
      <c r="E522" s="62"/>
      <c r="F522" s="280"/>
      <c r="G522" s="281"/>
      <c r="H522" s="63">
        <f t="shared" si="16"/>
        <v>0</v>
      </c>
      <c r="I522" s="281"/>
      <c r="J522" s="3"/>
      <c r="K522" s="3"/>
      <c r="L522" s="3"/>
      <c r="M522" s="3"/>
      <c r="N522" s="3"/>
      <c r="O522" s="3"/>
      <c r="P522" s="3"/>
      <c r="Q522" s="3"/>
      <c r="R522" s="3"/>
      <c r="S522" s="3"/>
      <c r="T522" s="3"/>
      <c r="U522" s="3"/>
      <c r="V522" s="3"/>
    </row>
    <row r="523" spans="1:22" s="7" customFormat="1" ht="12.75" x14ac:dyDescent="0.2">
      <c r="A523" s="281"/>
      <c r="B523" s="59">
        <v>472</v>
      </c>
      <c r="C523" s="94"/>
      <c r="D523" s="95"/>
      <c r="E523" s="62"/>
      <c r="F523" s="280"/>
      <c r="G523" s="281"/>
      <c r="H523" s="63">
        <f t="shared" si="16"/>
        <v>0</v>
      </c>
      <c r="I523" s="281"/>
      <c r="J523" s="3"/>
      <c r="K523" s="3"/>
      <c r="L523" s="3"/>
      <c r="M523" s="3"/>
      <c r="N523" s="3"/>
      <c r="O523" s="3"/>
      <c r="P523" s="3"/>
      <c r="Q523" s="3"/>
      <c r="R523" s="3"/>
      <c r="S523" s="3"/>
      <c r="T523" s="3"/>
      <c r="U523" s="3"/>
      <c r="V523" s="3"/>
    </row>
    <row r="524" spans="1:22" s="7" customFormat="1" ht="12.75" x14ac:dyDescent="0.2">
      <c r="A524" s="281"/>
      <c r="B524" s="59">
        <v>473</v>
      </c>
      <c r="C524" s="94"/>
      <c r="D524" s="95"/>
      <c r="E524" s="62"/>
      <c r="F524" s="280"/>
      <c r="G524" s="281"/>
      <c r="H524" s="63">
        <f t="shared" si="16"/>
        <v>0</v>
      </c>
      <c r="I524" s="281"/>
      <c r="J524" s="3"/>
      <c r="K524" s="3"/>
      <c r="L524" s="3"/>
      <c r="M524" s="3"/>
      <c r="N524" s="3"/>
      <c r="O524" s="3"/>
      <c r="P524" s="3"/>
      <c r="Q524" s="3"/>
      <c r="R524" s="3"/>
      <c r="S524" s="3"/>
      <c r="T524" s="3"/>
      <c r="U524" s="3"/>
      <c r="V524" s="3"/>
    </row>
    <row r="525" spans="1:22" s="7" customFormat="1" ht="12.75" x14ac:dyDescent="0.2">
      <c r="A525" s="281"/>
      <c r="B525" s="59">
        <v>474</v>
      </c>
      <c r="C525" s="94"/>
      <c r="D525" s="95"/>
      <c r="E525" s="62"/>
      <c r="F525" s="280"/>
      <c r="G525" s="281"/>
      <c r="H525" s="63">
        <f t="shared" si="16"/>
        <v>0</v>
      </c>
      <c r="I525" s="281"/>
      <c r="J525" s="3"/>
      <c r="K525" s="3"/>
      <c r="L525" s="3"/>
      <c r="M525" s="3"/>
      <c r="N525" s="3"/>
      <c r="O525" s="3"/>
      <c r="P525" s="3"/>
      <c r="Q525" s="3"/>
      <c r="R525" s="3"/>
      <c r="S525" s="3"/>
      <c r="T525" s="3"/>
      <c r="U525" s="3"/>
      <c r="V525" s="3"/>
    </row>
    <row r="526" spans="1:22" s="7" customFormat="1" ht="12.75" x14ac:dyDescent="0.2">
      <c r="A526" s="281"/>
      <c r="B526" s="59">
        <v>475</v>
      </c>
      <c r="C526" s="94"/>
      <c r="D526" s="95"/>
      <c r="E526" s="62"/>
      <c r="F526" s="280"/>
      <c r="G526" s="281"/>
      <c r="H526" s="63">
        <f t="shared" si="16"/>
        <v>0</v>
      </c>
      <c r="I526" s="281"/>
      <c r="J526" s="3"/>
      <c r="K526" s="3"/>
      <c r="L526" s="3"/>
      <c r="M526" s="3"/>
      <c r="N526" s="3"/>
      <c r="O526" s="3"/>
      <c r="P526" s="3"/>
      <c r="Q526" s="3"/>
      <c r="R526" s="3"/>
      <c r="S526" s="3"/>
      <c r="T526" s="3"/>
      <c r="U526" s="3"/>
      <c r="V526" s="3"/>
    </row>
    <row r="527" spans="1:22" s="7" customFormat="1" ht="12.75" x14ac:dyDescent="0.2">
      <c r="A527" s="281"/>
      <c r="B527" s="59">
        <v>476</v>
      </c>
      <c r="C527" s="94"/>
      <c r="D527" s="95"/>
      <c r="E527" s="62"/>
      <c r="F527" s="280"/>
      <c r="G527" s="281"/>
      <c r="H527" s="63">
        <f t="shared" si="16"/>
        <v>0</v>
      </c>
      <c r="I527" s="281"/>
      <c r="J527" s="3"/>
      <c r="K527" s="3"/>
      <c r="L527" s="3"/>
      <c r="M527" s="3"/>
      <c r="N527" s="3"/>
      <c r="O527" s="3"/>
      <c r="P527" s="3"/>
      <c r="Q527" s="3"/>
      <c r="R527" s="3"/>
      <c r="S527" s="3"/>
      <c r="T527" s="3"/>
      <c r="U527" s="3"/>
      <c r="V527" s="3"/>
    </row>
    <row r="528" spans="1:22" s="7" customFormat="1" ht="12.75" x14ac:dyDescent="0.2">
      <c r="A528" s="281"/>
      <c r="B528" s="59">
        <v>477</v>
      </c>
      <c r="C528" s="94"/>
      <c r="D528" s="95"/>
      <c r="E528" s="62"/>
      <c r="F528" s="280"/>
      <c r="G528" s="281"/>
      <c r="H528" s="63">
        <f t="shared" si="16"/>
        <v>0</v>
      </c>
      <c r="I528" s="281"/>
      <c r="J528" s="3"/>
      <c r="K528" s="3"/>
      <c r="L528" s="3"/>
      <c r="M528" s="3"/>
      <c r="N528" s="3"/>
      <c r="O528" s="3"/>
      <c r="P528" s="3"/>
      <c r="Q528" s="3"/>
      <c r="R528" s="3"/>
      <c r="S528" s="3"/>
      <c r="T528" s="3"/>
      <c r="U528" s="3"/>
      <c r="V528" s="3"/>
    </row>
    <row r="529" spans="1:22" s="7" customFormat="1" ht="12.75" x14ac:dyDescent="0.2">
      <c r="A529" s="281"/>
      <c r="B529" s="59">
        <v>478</v>
      </c>
      <c r="C529" s="94"/>
      <c r="D529" s="95"/>
      <c r="E529" s="62"/>
      <c r="F529" s="280"/>
      <c r="G529" s="281"/>
      <c r="H529" s="63">
        <f t="shared" si="16"/>
        <v>0</v>
      </c>
      <c r="I529" s="281"/>
      <c r="J529" s="3"/>
      <c r="K529" s="3"/>
      <c r="L529" s="3"/>
      <c r="M529" s="3"/>
      <c r="N529" s="3"/>
      <c r="O529" s="3"/>
      <c r="P529" s="3"/>
      <c r="Q529" s="3"/>
      <c r="R529" s="3"/>
      <c r="S529" s="3"/>
      <c r="T529" s="3"/>
      <c r="U529" s="3"/>
      <c r="V529" s="3"/>
    </row>
    <row r="530" spans="1:22" s="7" customFormat="1" ht="12.75" x14ac:dyDescent="0.2">
      <c r="A530" s="281"/>
      <c r="B530" s="59">
        <v>479</v>
      </c>
      <c r="C530" s="94"/>
      <c r="D530" s="95"/>
      <c r="E530" s="62"/>
      <c r="F530" s="280"/>
      <c r="G530" s="281"/>
      <c r="H530" s="63">
        <f t="shared" si="16"/>
        <v>0</v>
      </c>
      <c r="I530" s="281"/>
      <c r="J530" s="3"/>
      <c r="K530" s="3"/>
      <c r="L530" s="3"/>
      <c r="M530" s="3"/>
      <c r="N530" s="3"/>
      <c r="O530" s="3"/>
      <c r="P530" s="3"/>
      <c r="Q530" s="3"/>
      <c r="R530" s="3"/>
      <c r="S530" s="3"/>
      <c r="T530" s="3"/>
      <c r="U530" s="3"/>
      <c r="V530" s="3"/>
    </row>
    <row r="531" spans="1:22" s="7" customFormat="1" ht="12.75" x14ac:dyDescent="0.2">
      <c r="A531" s="281"/>
      <c r="B531" s="59">
        <v>480</v>
      </c>
      <c r="C531" s="94"/>
      <c r="D531" s="95"/>
      <c r="E531" s="62"/>
      <c r="F531" s="280"/>
      <c r="G531" s="281"/>
      <c r="H531" s="63">
        <f t="shared" si="16"/>
        <v>0</v>
      </c>
      <c r="I531" s="281"/>
      <c r="J531" s="3"/>
      <c r="K531" s="3"/>
      <c r="L531" s="3"/>
      <c r="M531" s="3"/>
      <c r="N531" s="3"/>
      <c r="O531" s="3"/>
      <c r="P531" s="3"/>
      <c r="Q531" s="3"/>
      <c r="R531" s="3"/>
      <c r="S531" s="3"/>
      <c r="T531" s="3"/>
      <c r="U531" s="3"/>
      <c r="V531" s="3"/>
    </row>
    <row r="532" spans="1:22" s="7" customFormat="1" ht="12.75" x14ac:dyDescent="0.2">
      <c r="A532" s="281"/>
      <c r="B532" s="59">
        <v>481</v>
      </c>
      <c r="C532" s="94"/>
      <c r="D532" s="95"/>
      <c r="E532" s="62"/>
      <c r="F532" s="280"/>
      <c r="G532" s="281"/>
      <c r="H532" s="63">
        <f t="shared" si="16"/>
        <v>0</v>
      </c>
      <c r="I532" s="281"/>
      <c r="J532" s="3"/>
      <c r="K532" s="3"/>
      <c r="L532" s="3"/>
      <c r="M532" s="3"/>
      <c r="N532" s="3"/>
      <c r="O532" s="3"/>
      <c r="P532" s="3"/>
      <c r="Q532" s="3"/>
      <c r="R532" s="3"/>
      <c r="S532" s="3"/>
      <c r="T532" s="3"/>
      <c r="U532" s="3"/>
      <c r="V532" s="3"/>
    </row>
    <row r="533" spans="1:22" s="7" customFormat="1" ht="12.75" x14ac:dyDescent="0.2">
      <c r="A533" s="281"/>
      <c r="B533" s="59">
        <v>482</v>
      </c>
      <c r="C533" s="94"/>
      <c r="D533" s="95"/>
      <c r="E533" s="62"/>
      <c r="F533" s="280"/>
      <c r="G533" s="281"/>
      <c r="H533" s="63">
        <f t="shared" si="16"/>
        <v>0</v>
      </c>
      <c r="I533" s="281"/>
      <c r="J533" s="3"/>
      <c r="K533" s="3"/>
      <c r="L533" s="3"/>
      <c r="M533" s="3"/>
      <c r="N533" s="3"/>
      <c r="O533" s="3"/>
      <c r="P533" s="3"/>
      <c r="Q533" s="3"/>
      <c r="R533" s="3"/>
      <c r="S533" s="3"/>
      <c r="T533" s="3"/>
      <c r="U533" s="3"/>
      <c r="V533" s="3"/>
    </row>
    <row r="534" spans="1:22" s="7" customFormat="1" ht="12.75" x14ac:dyDescent="0.2">
      <c r="A534" s="281"/>
      <c r="B534" s="59">
        <v>483</v>
      </c>
      <c r="C534" s="94"/>
      <c r="D534" s="95"/>
      <c r="E534" s="62"/>
      <c r="F534" s="280"/>
      <c r="G534" s="281"/>
      <c r="H534" s="63">
        <f t="shared" si="16"/>
        <v>0</v>
      </c>
      <c r="I534" s="281"/>
      <c r="J534" s="3"/>
      <c r="K534" s="3"/>
      <c r="L534" s="3"/>
      <c r="M534" s="3"/>
      <c r="N534" s="3"/>
      <c r="O534" s="3"/>
      <c r="P534" s="3"/>
      <c r="Q534" s="3"/>
      <c r="R534" s="3"/>
      <c r="S534" s="3"/>
      <c r="T534" s="3"/>
      <c r="U534" s="3"/>
      <c r="V534" s="3"/>
    </row>
    <row r="535" spans="1:22" s="7" customFormat="1" ht="12.75" x14ac:dyDescent="0.2">
      <c r="A535" s="281"/>
      <c r="B535" s="59">
        <v>484</v>
      </c>
      <c r="C535" s="94"/>
      <c r="D535" s="95"/>
      <c r="E535" s="62"/>
      <c r="F535" s="280"/>
      <c r="G535" s="281"/>
      <c r="H535" s="63">
        <f t="shared" si="16"/>
        <v>0</v>
      </c>
      <c r="I535" s="281"/>
      <c r="J535" s="3"/>
      <c r="K535" s="3"/>
      <c r="L535" s="3"/>
      <c r="M535" s="3"/>
      <c r="N535" s="3"/>
      <c r="O535" s="3"/>
      <c r="P535" s="3"/>
      <c r="Q535" s="3"/>
      <c r="R535" s="3"/>
      <c r="S535" s="3"/>
      <c r="T535" s="3"/>
      <c r="U535" s="3"/>
      <c r="V535" s="3"/>
    </row>
    <row r="536" spans="1:22" s="7" customFormat="1" ht="12.75" x14ac:dyDescent="0.2">
      <c r="A536" s="281"/>
      <c r="B536" s="59">
        <v>485</v>
      </c>
      <c r="C536" s="94"/>
      <c r="D536" s="95"/>
      <c r="E536" s="62"/>
      <c r="F536" s="280"/>
      <c r="G536" s="281"/>
      <c r="H536" s="63">
        <f t="shared" si="16"/>
        <v>0</v>
      </c>
      <c r="I536" s="281"/>
      <c r="J536" s="3"/>
      <c r="K536" s="3"/>
      <c r="L536" s="3"/>
      <c r="M536" s="3"/>
      <c r="N536" s="3"/>
      <c r="O536" s="3"/>
      <c r="P536" s="3"/>
      <c r="Q536" s="3"/>
      <c r="R536" s="3"/>
      <c r="S536" s="3"/>
      <c r="T536" s="3"/>
      <c r="U536" s="3"/>
      <c r="V536" s="3"/>
    </row>
    <row r="537" spans="1:22" s="7" customFormat="1" ht="12.75" x14ac:dyDescent="0.2">
      <c r="A537" s="281"/>
      <c r="B537" s="59">
        <v>486</v>
      </c>
      <c r="C537" s="94"/>
      <c r="D537" s="95"/>
      <c r="E537" s="62"/>
      <c r="F537" s="280"/>
      <c r="G537" s="281"/>
      <c r="H537" s="63">
        <f t="shared" si="16"/>
        <v>0</v>
      </c>
      <c r="I537" s="281"/>
      <c r="J537" s="3"/>
      <c r="K537" s="3"/>
      <c r="L537" s="3"/>
      <c r="M537" s="3"/>
      <c r="N537" s="3"/>
      <c r="O537" s="3"/>
      <c r="P537" s="3"/>
      <c r="Q537" s="3"/>
      <c r="R537" s="3"/>
      <c r="S537" s="3"/>
      <c r="T537" s="3"/>
      <c r="U537" s="3"/>
      <c r="V537" s="3"/>
    </row>
    <row r="538" spans="1:22" s="7" customFormat="1" ht="12.75" x14ac:dyDescent="0.2">
      <c r="A538" s="281"/>
      <c r="B538" s="59">
        <v>487</v>
      </c>
      <c r="C538" s="94"/>
      <c r="D538" s="95"/>
      <c r="E538" s="62"/>
      <c r="F538" s="280"/>
      <c r="G538" s="281"/>
      <c r="H538" s="63">
        <f t="shared" si="16"/>
        <v>0</v>
      </c>
      <c r="I538" s="281"/>
      <c r="J538" s="3"/>
      <c r="K538" s="3"/>
      <c r="L538" s="3"/>
      <c r="M538" s="3"/>
      <c r="N538" s="3"/>
      <c r="O538" s="3"/>
      <c r="P538" s="3"/>
      <c r="Q538" s="3"/>
      <c r="R538" s="3"/>
      <c r="S538" s="3"/>
      <c r="T538" s="3"/>
      <c r="U538" s="3"/>
      <c r="V538" s="3"/>
    </row>
    <row r="539" spans="1:22" s="7" customFormat="1" ht="12.75" x14ac:dyDescent="0.2">
      <c r="A539" s="281"/>
      <c r="B539" s="59">
        <v>488</v>
      </c>
      <c r="C539" s="94"/>
      <c r="D539" s="95"/>
      <c r="E539" s="62"/>
      <c r="F539" s="280"/>
      <c r="G539" s="281"/>
      <c r="H539" s="63">
        <f t="shared" si="16"/>
        <v>0</v>
      </c>
      <c r="I539" s="281"/>
      <c r="J539" s="3"/>
      <c r="K539" s="3"/>
      <c r="L539" s="3"/>
      <c r="M539" s="3"/>
      <c r="N539" s="3"/>
      <c r="O539" s="3"/>
      <c r="P539" s="3"/>
      <c r="Q539" s="3"/>
      <c r="R539" s="3"/>
      <c r="S539" s="3"/>
      <c r="T539" s="3"/>
      <c r="U539" s="3"/>
      <c r="V539" s="3"/>
    </row>
    <row r="540" spans="1:22" s="7" customFormat="1" ht="12.75" x14ac:dyDescent="0.2">
      <c r="A540" s="281"/>
      <c r="B540" s="59">
        <v>489</v>
      </c>
      <c r="C540" s="94"/>
      <c r="D540" s="95"/>
      <c r="E540" s="62"/>
      <c r="F540" s="280"/>
      <c r="G540" s="281"/>
      <c r="H540" s="63">
        <f t="shared" si="16"/>
        <v>0</v>
      </c>
      <c r="I540" s="281"/>
      <c r="J540" s="3"/>
      <c r="K540" s="3"/>
      <c r="L540" s="3"/>
      <c r="M540" s="3"/>
      <c r="N540" s="3"/>
      <c r="O540" s="3"/>
      <c r="P540" s="3"/>
      <c r="Q540" s="3"/>
      <c r="R540" s="3"/>
      <c r="S540" s="3"/>
      <c r="T540" s="3"/>
      <c r="U540" s="3"/>
      <c r="V540" s="3"/>
    </row>
    <row r="541" spans="1:22" s="7" customFormat="1" ht="12.75" x14ac:dyDescent="0.2">
      <c r="A541" s="281"/>
      <c r="B541" s="59">
        <v>490</v>
      </c>
      <c r="C541" s="94"/>
      <c r="D541" s="95"/>
      <c r="E541" s="62"/>
      <c r="F541" s="280"/>
      <c r="G541" s="281"/>
      <c r="H541" s="63">
        <f t="shared" si="16"/>
        <v>0</v>
      </c>
      <c r="I541" s="281"/>
      <c r="J541" s="3"/>
      <c r="K541" s="3"/>
      <c r="L541" s="3"/>
      <c r="M541" s="3"/>
      <c r="N541" s="3"/>
      <c r="O541" s="3"/>
      <c r="P541" s="3"/>
      <c r="Q541" s="3"/>
      <c r="R541" s="3"/>
      <c r="S541" s="3"/>
      <c r="T541" s="3"/>
      <c r="U541" s="3"/>
      <c r="V541" s="3"/>
    </row>
    <row r="542" spans="1:22" s="7" customFormat="1" ht="12.75" x14ac:dyDescent="0.2">
      <c r="A542" s="281"/>
      <c r="B542" s="59">
        <v>491</v>
      </c>
      <c r="C542" s="94"/>
      <c r="D542" s="95"/>
      <c r="E542" s="62"/>
      <c r="F542" s="280"/>
      <c r="G542" s="281"/>
      <c r="H542" s="63">
        <f t="shared" si="16"/>
        <v>0</v>
      </c>
      <c r="I542" s="281"/>
      <c r="J542" s="3"/>
      <c r="K542" s="3"/>
      <c r="L542" s="3"/>
      <c r="M542" s="3"/>
      <c r="N542" s="3"/>
      <c r="O542" s="3"/>
      <c r="P542" s="3"/>
      <c r="Q542" s="3"/>
      <c r="R542" s="3"/>
      <c r="S542" s="3"/>
      <c r="T542" s="3"/>
      <c r="U542" s="3"/>
      <c r="V542" s="3"/>
    </row>
    <row r="543" spans="1:22" s="7" customFormat="1" ht="12.75" x14ac:dyDescent="0.2">
      <c r="A543" s="281"/>
      <c r="B543" s="59">
        <v>492</v>
      </c>
      <c r="C543" s="94"/>
      <c r="D543" s="95"/>
      <c r="E543" s="62"/>
      <c r="F543" s="280"/>
      <c r="G543" s="281"/>
      <c r="H543" s="63">
        <f t="shared" si="16"/>
        <v>0</v>
      </c>
      <c r="I543" s="281"/>
      <c r="J543" s="3"/>
      <c r="K543" s="3"/>
      <c r="L543" s="3"/>
      <c r="M543" s="3"/>
      <c r="N543" s="3"/>
      <c r="O543" s="3"/>
      <c r="P543" s="3"/>
      <c r="Q543" s="3"/>
      <c r="R543" s="3"/>
      <c r="S543" s="3"/>
      <c r="T543" s="3"/>
      <c r="U543" s="3"/>
      <c r="V543" s="3"/>
    </row>
    <row r="544" spans="1:22" s="7" customFormat="1" ht="12.75" x14ac:dyDescent="0.2">
      <c r="A544" s="281"/>
      <c r="B544" s="59">
        <v>493</v>
      </c>
      <c r="C544" s="94"/>
      <c r="D544" s="95"/>
      <c r="E544" s="62"/>
      <c r="F544" s="280"/>
      <c r="G544" s="281"/>
      <c r="H544" s="63">
        <f t="shared" si="16"/>
        <v>0</v>
      </c>
      <c r="I544" s="281"/>
      <c r="J544" s="3"/>
      <c r="K544" s="3"/>
      <c r="L544" s="3"/>
      <c r="M544" s="3"/>
      <c r="N544" s="3"/>
      <c r="O544" s="3"/>
      <c r="P544" s="3"/>
      <c r="Q544" s="3"/>
      <c r="R544" s="3"/>
      <c r="S544" s="3"/>
      <c r="T544" s="3"/>
      <c r="U544" s="3"/>
      <c r="V544" s="3"/>
    </row>
    <row r="545" spans="1:22" s="7" customFormat="1" ht="12.75" x14ac:dyDescent="0.2">
      <c r="A545" s="281"/>
      <c r="B545" s="59">
        <v>494</v>
      </c>
      <c r="C545" s="94"/>
      <c r="D545" s="95"/>
      <c r="E545" s="62"/>
      <c r="F545" s="280"/>
      <c r="G545" s="281"/>
      <c r="H545" s="63">
        <f t="shared" si="16"/>
        <v>0</v>
      </c>
      <c r="I545" s="281"/>
      <c r="J545" s="3"/>
      <c r="K545" s="3"/>
      <c r="L545" s="3"/>
      <c r="M545" s="3"/>
      <c r="N545" s="3"/>
      <c r="O545" s="3"/>
      <c r="P545" s="3"/>
      <c r="Q545" s="3"/>
      <c r="R545" s="3"/>
      <c r="S545" s="3"/>
      <c r="T545" s="3"/>
      <c r="U545" s="3"/>
      <c r="V545" s="3"/>
    </row>
    <row r="546" spans="1:22" s="7" customFormat="1" ht="12.75" x14ac:dyDescent="0.2">
      <c r="A546" s="281"/>
      <c r="B546" s="59">
        <v>495</v>
      </c>
      <c r="C546" s="94"/>
      <c r="D546" s="95"/>
      <c r="E546" s="62"/>
      <c r="F546" s="280"/>
      <c r="G546" s="281"/>
      <c r="H546" s="63">
        <f t="shared" si="16"/>
        <v>0</v>
      </c>
      <c r="I546" s="281"/>
      <c r="J546" s="3"/>
      <c r="K546" s="3"/>
      <c r="L546" s="3"/>
      <c r="M546" s="3"/>
      <c r="N546" s="3"/>
      <c r="O546" s="3"/>
      <c r="P546" s="3"/>
      <c r="Q546" s="3"/>
      <c r="R546" s="3"/>
      <c r="S546" s="3"/>
      <c r="T546" s="3"/>
      <c r="U546" s="3"/>
      <c r="V546" s="3"/>
    </row>
    <row r="547" spans="1:22" s="7" customFormat="1" ht="12.75" x14ac:dyDescent="0.2">
      <c r="A547" s="281"/>
      <c r="B547" s="59">
        <v>496</v>
      </c>
      <c r="C547" s="94"/>
      <c r="D547" s="95"/>
      <c r="E547" s="62"/>
      <c r="F547" s="280"/>
      <c r="G547" s="281"/>
      <c r="H547" s="63">
        <f t="shared" si="16"/>
        <v>0</v>
      </c>
      <c r="I547" s="281"/>
      <c r="J547" s="3"/>
      <c r="K547" s="3"/>
      <c r="L547" s="3"/>
      <c r="M547" s="3"/>
      <c r="N547" s="3"/>
      <c r="O547" s="3"/>
      <c r="P547" s="3"/>
      <c r="Q547" s="3"/>
      <c r="R547" s="3"/>
      <c r="S547" s="3"/>
      <c r="T547" s="3"/>
      <c r="U547" s="3"/>
      <c r="V547" s="3"/>
    </row>
    <row r="548" spans="1:22" s="7" customFormat="1" ht="12.75" x14ac:dyDescent="0.2">
      <c r="A548" s="281"/>
      <c r="B548" s="59">
        <v>497</v>
      </c>
      <c r="C548" s="94"/>
      <c r="D548" s="95"/>
      <c r="E548" s="62"/>
      <c r="F548" s="280"/>
      <c r="G548" s="281"/>
      <c r="H548" s="63">
        <f t="shared" si="16"/>
        <v>0</v>
      </c>
      <c r="I548" s="281"/>
      <c r="J548" s="3"/>
      <c r="K548" s="3"/>
      <c r="L548" s="3"/>
      <c r="M548" s="3"/>
      <c r="N548" s="3"/>
      <c r="O548" s="3"/>
      <c r="P548" s="3"/>
      <c r="Q548" s="3"/>
      <c r="R548" s="3"/>
      <c r="S548" s="3"/>
      <c r="T548" s="3"/>
      <c r="U548" s="3"/>
      <c r="V548" s="3"/>
    </row>
    <row r="549" spans="1:22" s="7" customFormat="1" ht="12.75" x14ac:dyDescent="0.2">
      <c r="A549" s="281"/>
      <c r="B549" s="59">
        <v>498</v>
      </c>
      <c r="C549" s="94"/>
      <c r="D549" s="95"/>
      <c r="E549" s="62"/>
      <c r="F549" s="280"/>
      <c r="G549" s="281"/>
      <c r="H549" s="63">
        <f t="shared" si="16"/>
        <v>0</v>
      </c>
      <c r="I549" s="281"/>
      <c r="J549" s="3"/>
      <c r="K549" s="3"/>
      <c r="L549" s="3"/>
      <c r="M549" s="3"/>
      <c r="N549" s="3"/>
      <c r="O549" s="3"/>
      <c r="P549" s="3"/>
      <c r="Q549" s="3"/>
      <c r="R549" s="3"/>
      <c r="S549" s="3"/>
      <c r="T549" s="3"/>
      <c r="U549" s="3"/>
      <c r="V549" s="3"/>
    </row>
    <row r="550" spans="1:22" s="7" customFormat="1" ht="12.75" x14ac:dyDescent="0.2">
      <c r="A550" s="281"/>
      <c r="B550" s="59">
        <v>499</v>
      </c>
      <c r="C550" s="94"/>
      <c r="D550" s="95"/>
      <c r="E550" s="62"/>
      <c r="F550" s="280"/>
      <c r="G550" s="281"/>
      <c r="H550" s="63">
        <f t="shared" si="16"/>
        <v>0</v>
      </c>
      <c r="I550" s="281"/>
      <c r="J550" s="3"/>
      <c r="K550" s="3"/>
      <c r="L550" s="3"/>
      <c r="M550" s="3"/>
      <c r="N550" s="3"/>
      <c r="O550" s="3"/>
      <c r="P550" s="3"/>
      <c r="Q550" s="3"/>
      <c r="R550" s="3"/>
      <c r="S550" s="3"/>
      <c r="T550" s="3"/>
      <c r="U550" s="3"/>
      <c r="V550" s="3"/>
    </row>
    <row r="551" spans="1:22" s="7" customFormat="1" ht="12.75" x14ac:dyDescent="0.2">
      <c r="A551" s="29"/>
      <c r="B551" s="59">
        <v>500</v>
      </c>
      <c r="C551" s="94"/>
      <c r="D551" s="95"/>
      <c r="E551" s="62"/>
      <c r="F551" s="69"/>
      <c r="G551" s="29"/>
      <c r="H551" s="63">
        <f>IF(C551=0,0,IF(D551=0,0,IF(ISNUMBER(E551),IF(YEAR(E551)=$S$1,15,0),0)))</f>
        <v>0</v>
      </c>
      <c r="I551" s="29"/>
      <c r="J551" s="3"/>
      <c r="K551" s="3"/>
      <c r="L551" s="3"/>
      <c r="M551" s="3"/>
      <c r="N551" s="3"/>
      <c r="O551" s="3"/>
      <c r="P551" s="3"/>
      <c r="Q551" s="3"/>
      <c r="R551" s="3"/>
      <c r="S551" s="3"/>
      <c r="T551" s="3"/>
      <c r="U551" s="3"/>
      <c r="V551" s="3"/>
    </row>
    <row r="552" spans="1:22" s="7" customFormat="1" ht="13.5" thickBot="1" x14ac:dyDescent="0.25">
      <c r="A552" s="29"/>
      <c r="B552" s="29"/>
      <c r="C552" s="29"/>
      <c r="D552" s="29"/>
      <c r="E552" s="269"/>
      <c r="F552" s="270" t="s">
        <v>35</v>
      </c>
      <c r="G552" s="269"/>
      <c r="H552" s="101">
        <f>IF(J551="Chapter",N551,SUM(H52:H551))</f>
        <v>0</v>
      </c>
      <c r="I552" s="29"/>
      <c r="J552" s="15" t="str">
        <f>Cover!$D$32</f>
        <v>Chapter</v>
      </c>
      <c r="K552" s="217">
        <f>H552</f>
        <v>0</v>
      </c>
      <c r="L552" s="217">
        <v>2250</v>
      </c>
      <c r="M552" s="15" t="b">
        <f>AND(J552="Chapter",K552&gt;L552)</f>
        <v>0</v>
      </c>
      <c r="N552" s="217">
        <f>IF(H552&gt;L552,L552,H552)</f>
        <v>0</v>
      </c>
      <c r="O552" s="15"/>
      <c r="P552" s="3"/>
      <c r="Q552" s="3"/>
      <c r="R552" s="3"/>
      <c r="S552" s="3"/>
      <c r="T552" s="3"/>
      <c r="U552" s="3"/>
      <c r="V552" s="3"/>
    </row>
    <row r="553" spans="1:22" s="7" customFormat="1" ht="13.5" thickBot="1" x14ac:dyDescent="0.25">
      <c r="A553" s="199"/>
      <c r="B553" s="199"/>
      <c r="C553" s="199"/>
      <c r="D553" s="199"/>
      <c r="E553" s="92"/>
      <c r="F553" s="270" t="s">
        <v>69</v>
      </c>
      <c r="G553" s="269"/>
      <c r="H553" s="93">
        <f>IF(J552="Chapter",N552,H552)</f>
        <v>0</v>
      </c>
      <c r="I553" s="199"/>
      <c r="J553" s="3"/>
      <c r="K553" s="3"/>
      <c r="L553" s="3"/>
      <c r="M553" s="3"/>
      <c r="N553" s="3"/>
      <c r="O553" s="3"/>
      <c r="P553" s="3"/>
      <c r="Q553" s="3"/>
      <c r="R553" s="3"/>
      <c r="S553" s="3"/>
      <c r="T553" s="3"/>
      <c r="U553" s="3"/>
      <c r="V553" s="3"/>
    </row>
    <row r="554" spans="1:22" s="7" customFormat="1" ht="12.75" x14ac:dyDescent="0.2">
      <c r="A554" s="269"/>
      <c r="B554" s="269"/>
      <c r="C554" s="269"/>
      <c r="D554" s="269"/>
      <c r="E554" s="269"/>
      <c r="F554" s="269"/>
      <c r="G554" s="269"/>
      <c r="H554" s="269"/>
      <c r="I554" s="269"/>
      <c r="J554" s="3"/>
      <c r="K554" s="3"/>
      <c r="L554" s="3"/>
      <c r="M554" s="3"/>
      <c r="N554" s="3"/>
      <c r="O554" s="3"/>
      <c r="P554" s="3"/>
      <c r="Q554" s="3"/>
      <c r="R554" s="3"/>
      <c r="S554" s="3"/>
      <c r="T554" s="3"/>
      <c r="U554" s="3"/>
      <c r="V554" s="3"/>
    </row>
    <row r="555" spans="1:22" s="7" customFormat="1" ht="12.75" x14ac:dyDescent="0.2">
      <c r="A555" s="269"/>
      <c r="B555" s="269"/>
      <c r="C555" s="269"/>
      <c r="D555" s="269"/>
      <c r="E555" s="269"/>
      <c r="F555" s="269"/>
      <c r="G555" s="269"/>
      <c r="H555" s="269"/>
      <c r="I555" s="269"/>
      <c r="J555" s="3"/>
      <c r="K555" s="3"/>
      <c r="L555" s="3"/>
      <c r="M555" s="3"/>
      <c r="N555" s="3"/>
      <c r="O555" s="3"/>
      <c r="P555" s="3"/>
      <c r="Q555" s="3"/>
      <c r="R555" s="3"/>
      <c r="S555" s="3"/>
      <c r="T555" s="3"/>
      <c r="U555" s="3"/>
      <c r="V555" s="3"/>
    </row>
    <row r="556" spans="1:22" s="7" customFormat="1" ht="12.75" x14ac:dyDescent="0.2">
      <c r="A556" s="3"/>
      <c r="B556" s="3"/>
      <c r="C556" s="3"/>
      <c r="D556" s="3"/>
      <c r="E556" s="3"/>
      <c r="F556" s="3"/>
      <c r="G556" s="3"/>
      <c r="H556" s="3"/>
      <c r="I556" s="3"/>
      <c r="J556" s="3"/>
      <c r="K556" s="3"/>
      <c r="L556" s="3"/>
      <c r="M556" s="3"/>
      <c r="N556" s="3"/>
      <c r="O556" s="3"/>
      <c r="P556" s="3"/>
      <c r="Q556" s="3"/>
      <c r="R556" s="3"/>
      <c r="S556" s="3"/>
      <c r="T556" s="3"/>
      <c r="U556" s="3"/>
      <c r="V556" s="3"/>
    </row>
    <row r="557" spans="1:22" s="7" customFormat="1" ht="12.75" x14ac:dyDescent="0.2">
      <c r="A557" s="3"/>
      <c r="B557" s="3"/>
      <c r="C557" s="3"/>
      <c r="D557" s="3"/>
      <c r="E557" s="3"/>
      <c r="F557" s="3"/>
      <c r="G557" s="3"/>
      <c r="H557" s="3"/>
      <c r="I557" s="3"/>
      <c r="J557" s="3"/>
      <c r="K557" s="3"/>
      <c r="L557" s="3"/>
      <c r="M557" s="3"/>
      <c r="N557" s="3"/>
      <c r="O557" s="3"/>
      <c r="P557" s="3"/>
      <c r="Q557" s="3"/>
      <c r="R557" s="3"/>
      <c r="S557" s="3"/>
      <c r="T557" s="3"/>
      <c r="U557" s="3"/>
      <c r="V557" s="3"/>
    </row>
    <row r="558" spans="1:22" s="7" customFormat="1" ht="12.75" x14ac:dyDescent="0.2">
      <c r="A558" s="3"/>
      <c r="B558" s="3"/>
      <c r="C558" s="3"/>
      <c r="D558" s="3"/>
      <c r="E558" s="3"/>
      <c r="F558" s="3"/>
      <c r="G558" s="3"/>
      <c r="H558" s="3"/>
      <c r="I558" s="3"/>
      <c r="J558" s="3"/>
      <c r="K558" s="3"/>
      <c r="L558" s="3"/>
      <c r="M558" s="3"/>
      <c r="N558" s="3"/>
      <c r="O558" s="3"/>
      <c r="P558" s="3"/>
      <c r="Q558" s="3"/>
      <c r="R558" s="3"/>
      <c r="S558" s="3"/>
      <c r="T558" s="3"/>
      <c r="U558" s="3"/>
      <c r="V558" s="3"/>
    </row>
    <row r="559" spans="1:22" s="7" customFormat="1" ht="12.75" x14ac:dyDescent="0.2">
      <c r="A559" s="3"/>
      <c r="B559" s="3"/>
      <c r="C559" s="3"/>
      <c r="D559" s="3"/>
      <c r="E559" s="3"/>
      <c r="F559" s="3"/>
      <c r="G559" s="3"/>
      <c r="H559" s="3"/>
      <c r="I559" s="3"/>
      <c r="J559" s="3"/>
      <c r="K559" s="3"/>
      <c r="L559" s="3"/>
      <c r="M559" s="3"/>
      <c r="N559" s="3"/>
      <c r="O559" s="3"/>
      <c r="P559" s="3"/>
      <c r="Q559" s="3"/>
      <c r="R559" s="3"/>
      <c r="S559" s="3"/>
      <c r="T559" s="3"/>
      <c r="U559" s="3"/>
      <c r="V559" s="3"/>
    </row>
    <row r="560" spans="1:22" s="7" customFormat="1" ht="12.75" x14ac:dyDescent="0.2">
      <c r="A560" s="3"/>
      <c r="B560" s="3"/>
      <c r="C560" s="3"/>
      <c r="D560" s="3"/>
      <c r="E560" s="3"/>
      <c r="F560" s="3"/>
      <c r="G560" s="3"/>
      <c r="H560" s="3"/>
      <c r="I560" s="3"/>
      <c r="J560" s="3"/>
      <c r="K560" s="3"/>
      <c r="L560" s="3"/>
      <c r="M560" s="3"/>
      <c r="N560" s="3"/>
      <c r="O560" s="3"/>
      <c r="P560" s="3"/>
      <c r="Q560" s="3"/>
      <c r="R560" s="3"/>
      <c r="S560" s="3"/>
      <c r="T560" s="3"/>
      <c r="U560" s="3"/>
      <c r="V560" s="3"/>
    </row>
    <row r="561" spans="1:22" s="7" customFormat="1" ht="12.75" x14ac:dyDescent="0.2">
      <c r="A561" s="3"/>
      <c r="B561" s="3"/>
      <c r="C561" s="3"/>
      <c r="D561" s="3"/>
      <c r="E561" s="3"/>
      <c r="F561" s="3"/>
      <c r="G561" s="3"/>
      <c r="H561" s="3"/>
      <c r="I561" s="3"/>
      <c r="J561" s="3"/>
      <c r="K561" s="3"/>
      <c r="L561" s="3"/>
      <c r="M561" s="3"/>
      <c r="N561" s="3"/>
      <c r="O561" s="3"/>
      <c r="P561" s="3"/>
      <c r="Q561" s="3"/>
      <c r="R561" s="3"/>
      <c r="S561" s="3"/>
      <c r="T561" s="3"/>
      <c r="U561" s="3"/>
      <c r="V561" s="3"/>
    </row>
    <row r="562" spans="1:22" s="7" customFormat="1" ht="12.75" x14ac:dyDescent="0.2">
      <c r="A562" s="3"/>
      <c r="B562" s="3"/>
      <c r="C562" s="3"/>
      <c r="D562" s="3"/>
      <c r="E562" s="3"/>
      <c r="F562" s="3"/>
      <c r="G562" s="3"/>
      <c r="H562" s="3"/>
      <c r="I562" s="3"/>
      <c r="J562" s="3"/>
      <c r="K562" s="3"/>
      <c r="L562" s="3"/>
      <c r="M562" s="3"/>
      <c r="N562" s="3"/>
      <c r="O562" s="3"/>
      <c r="P562" s="3"/>
      <c r="Q562" s="3"/>
      <c r="R562" s="3"/>
      <c r="S562" s="3"/>
      <c r="T562" s="3"/>
      <c r="U562" s="3"/>
      <c r="V562" s="3"/>
    </row>
    <row r="563" spans="1:22" s="7" customFormat="1" ht="12.75" x14ac:dyDescent="0.2">
      <c r="A563" s="3"/>
      <c r="B563" s="3"/>
      <c r="C563" s="3"/>
      <c r="D563" s="3"/>
      <c r="E563" s="3"/>
      <c r="F563" s="3"/>
      <c r="G563" s="3"/>
      <c r="H563" s="3"/>
      <c r="I563" s="3"/>
      <c r="J563" s="3"/>
      <c r="K563" s="3"/>
      <c r="L563" s="3"/>
      <c r="M563" s="3"/>
      <c r="N563" s="3"/>
      <c r="O563" s="3"/>
      <c r="P563" s="3"/>
      <c r="Q563" s="3"/>
      <c r="R563" s="3"/>
      <c r="S563" s="3"/>
      <c r="T563" s="3"/>
      <c r="U563" s="3"/>
      <c r="V563" s="3"/>
    </row>
    <row r="564" spans="1:22" s="7" customFormat="1" ht="12.75" x14ac:dyDescent="0.2">
      <c r="A564" s="3"/>
      <c r="B564" s="3"/>
      <c r="C564" s="3"/>
      <c r="D564" s="3"/>
      <c r="E564" s="3"/>
      <c r="F564" s="3"/>
      <c r="G564" s="3"/>
      <c r="H564" s="3"/>
      <c r="I564" s="3"/>
      <c r="J564" s="3"/>
      <c r="K564" s="3"/>
      <c r="L564" s="3"/>
      <c r="M564" s="3"/>
      <c r="N564" s="3"/>
      <c r="O564" s="3"/>
      <c r="P564" s="3"/>
      <c r="Q564" s="3"/>
      <c r="R564" s="3"/>
      <c r="S564" s="3"/>
      <c r="T564" s="3"/>
      <c r="U564" s="3"/>
      <c r="V564" s="3"/>
    </row>
    <row r="565" spans="1:22" s="7" customFormat="1" ht="12.75" x14ac:dyDescent="0.2">
      <c r="A565" s="3"/>
      <c r="B565" s="3"/>
      <c r="C565" s="3"/>
      <c r="D565" s="3"/>
      <c r="E565" s="3"/>
      <c r="F565" s="3"/>
      <c r="G565" s="3"/>
      <c r="H565" s="3"/>
      <c r="I565" s="3"/>
      <c r="J565" s="3"/>
      <c r="K565" s="3"/>
      <c r="L565" s="3"/>
      <c r="M565" s="3"/>
      <c r="N565" s="3"/>
      <c r="O565" s="3"/>
      <c r="P565" s="3"/>
      <c r="Q565" s="3"/>
      <c r="R565" s="3"/>
      <c r="S565" s="3"/>
      <c r="T565" s="3"/>
      <c r="U565" s="3"/>
      <c r="V565" s="3"/>
    </row>
    <row r="566" spans="1:22" s="7" customFormat="1" ht="12.75" x14ac:dyDescent="0.2">
      <c r="A566" s="3"/>
      <c r="B566" s="3"/>
      <c r="C566" s="3"/>
      <c r="D566" s="3"/>
      <c r="E566" s="3"/>
      <c r="F566" s="3"/>
      <c r="G566" s="3"/>
      <c r="H566" s="3"/>
      <c r="I566" s="3"/>
      <c r="J566" s="3"/>
      <c r="K566" s="3"/>
      <c r="L566" s="3"/>
      <c r="M566" s="3"/>
      <c r="N566" s="3"/>
      <c r="O566" s="3"/>
      <c r="P566" s="3"/>
      <c r="Q566" s="3"/>
      <c r="R566" s="3"/>
      <c r="S566" s="3"/>
      <c r="T566" s="3"/>
      <c r="U566" s="3"/>
      <c r="V566" s="3"/>
    </row>
  </sheetData>
  <sheetProtection algorithmName="SHA-512" hashValue="x/HQHqBaZGxr5Nfue1XVes6LuU95TlI6ipK6tCooetsX1z2uStPHbRyU33n+DBZSH21kvwtn7VN3oyB+RjEg0Q==" saltValue="sl1jL/Yr/yjiGI9TB2FJng==" spinCount="100000" sheet="1" objects="1" scenarios="1"/>
  <mergeCells count="5">
    <mergeCell ref="A1:C1"/>
    <mergeCell ref="A2:F2"/>
    <mergeCell ref="B35:H35"/>
    <mergeCell ref="B49:H49"/>
    <mergeCell ref="B4:H4"/>
  </mergeCells>
  <dataValidations count="9">
    <dataValidation type="list" allowBlank="1" showInputMessage="1" showErrorMessage="1" sqref="WVL38:WVL45 IZ38:IZ45 SV38:SV45 ACR38:ACR45 AMN38:AMN45 AWJ38:AWJ45 BGF38:BGF45 BQB38:BQB45 BZX38:BZX45 CJT38:CJT45 CTP38:CTP45 DDL38:DDL45 DNH38:DNH45 DXD38:DXD45 EGZ38:EGZ45 EQV38:EQV45 FAR38:FAR45 FKN38:FKN45 FUJ38:FUJ45 GEF38:GEF45 GOB38:GOB45 GXX38:GXX45 HHT38:HHT45 HRP38:HRP45 IBL38:IBL45 ILH38:ILH45 IVD38:IVD45 JEZ38:JEZ45 JOV38:JOV45 JYR38:JYR45 KIN38:KIN45 KSJ38:KSJ45 LCF38:LCF45 LMB38:LMB45 LVX38:LVX45 MFT38:MFT45 MPP38:MPP45 MZL38:MZL45 NJH38:NJH45 NTD38:NTD45 OCZ38:OCZ45 OMV38:OMV45 OWR38:OWR45 PGN38:PGN45 PQJ38:PQJ45 QAF38:QAF45 QKB38:QKB45 QTX38:QTX45 RDT38:RDT45 RNP38:RNP45 RXL38:RXL45 SHH38:SHH45 SRD38:SRD45 TAZ38:TAZ45 TKV38:TKV45 TUR38:TUR45 UEN38:UEN45 UOJ38:UOJ45 UYF38:UYF45 VIB38:VIB45 VRX38:VRX45 WBT38:WBT45 WLP38:WLP45 D38:D45" xr:uid="{B032EAEB-C9B8-4708-BBD1-B3D1CCECB1D4}">
      <formula1>"X"</formula1>
    </dataValidation>
    <dataValidation type="list" allowBlank="1" showInputMessage="1" showErrorMessage="1" sqref="WVK52:WVK551 WLO52:WLO551 WBS52:WBS551 VRW52:VRW551 VIA52:VIA551 UYE52:UYE551 UOI52:UOI551 UEM52:UEM551 TUQ52:TUQ551 TKU52:TKU551 TAY52:TAY551 SRC52:SRC551 SHG52:SHG551 RXK52:RXK551 RNO52:RNO551 RDS52:RDS551 QTW52:QTW551 QKA52:QKA551 QAE52:QAE551 PQI52:PQI551 PGM52:PGM551 OWQ52:OWQ551 OMU52:OMU551 OCY52:OCY551 NTC52:NTC551 NJG52:NJG551 MZK52:MZK551 MPO52:MPO551 MFS52:MFS551 LVW52:LVW551 LMA52:LMA551 LCE52:LCE551 KSI52:KSI551 KIM52:KIM551 JYQ52:JYQ551 JOU52:JOU551 JEY52:JEY551 IVC52:IVC551 ILG52:ILG551 IBK52:IBK551 HRO52:HRO551 HHS52:HHS551 GXW52:GXW551 GOA52:GOA551 GEE52:GEE551 FUI52:FUI551 FKM52:FKM551 FAQ52:FAQ551 EQU52:EQU551 EGY52:EGY551 DXC52:DXC551 DNG52:DNG551 DDK52:DDK551 CTO52:CTO551 CJS52:CJS551 BZW52:BZW551 BQA52:BQA551 BGE52:BGE551 AWI52:AWI551 AMM52:AMM551 ACQ52:ACQ551 SU52:SU551 IY52:IY551" xr:uid="{3C71F554-1772-4CF8-BFA1-E70CF798EA1C}">
      <formula1>$N$52:$N$60</formula1>
    </dataValidation>
    <dataValidation type="date" allowBlank="1" showInputMessage="1" showErrorMessage="1" sqref="SW52:SW551 ACS52:ACS551 AMO52:AMO551 AWK52:AWK551 BGG52:BGG551 BQC52:BQC551 BZY52:BZY551 CJU52:CJU551 CTQ52:CTQ551 DDM52:DDM551 DNI52:DNI551 DXE52:DXE551 EHA52:EHA551 EQW52:EQW551 FAS52:FAS551 FKO52:FKO551 FUK52:FUK551 GEG52:GEG551 GOC52:GOC551 GXY52:GXY551 HHU52:HHU551 HRQ52:HRQ551 IBM52:IBM551 ILI52:ILI551 IVE52:IVE551 JFA52:JFA551 JOW52:JOW551 JYS52:JYS551 KIO52:KIO551 KSK52:KSK551 LCG52:LCG551 LMC52:LMC551 LVY52:LVY551 MFU52:MFU551 MPQ52:MPQ551 MZM52:MZM551 NJI52:NJI551 NTE52:NTE551 ODA52:ODA551 OMW52:OMW551 OWS52:OWS551 PGO52:PGO551 PQK52:PQK551 QAG52:QAG551 QKC52:QKC551 QTY52:QTY551 RDU52:RDU551 RNQ52:RNQ551 RXM52:RXM551 SHI52:SHI551 SRE52:SRE551 TBA52:TBA551 TKW52:TKW551 TUS52:TUS551 UEO52:UEO551 UOK52:UOK551 UYG52:UYG551 VIC52:VIC551 VRY52:VRY551 WBU52:WBU551 WLQ52:WLQ551 WVM52:WVM551 JA52:JA551" xr:uid="{9CEE7FB7-B94D-4AB2-8F1E-A2896DED8710}">
      <formula1>$T$1</formula1>
      <formula2>$U$1</formula2>
    </dataValidation>
    <dataValidation type="whole" allowBlank="1" showInputMessage="1" showErrorMessage="1" sqref="WVM7:WVM31 WLQ7:WLQ31 JA7:JA31 SW7:SW31 ACS7:ACS31 AMO7:AMO31 AWK7:AWK31 BGG7:BGG31 BQC7:BQC31 BZY7:BZY31 CJU7:CJU31 CTQ7:CTQ31 DDM7:DDM31 DNI7:DNI31 DXE7:DXE31 EHA7:EHA31 EQW7:EQW31 FAS7:FAS31 FKO7:FKO31 FUK7:FUK31 GEG7:GEG31 GOC7:GOC31 GXY7:GXY31 HHU7:HHU31 HRQ7:HRQ31 IBM7:IBM31 ILI7:ILI31 IVE7:IVE31 JFA7:JFA31 JOW7:JOW31 JYS7:JYS31 KIO7:KIO31 KSK7:KSK31 LCG7:LCG31 LMC7:LMC31 LVY7:LVY31 MFU7:MFU31 MPQ7:MPQ31 MZM7:MZM31 NJI7:NJI31 NTE7:NTE31 ODA7:ODA31 OMW7:OMW31 OWS7:OWS31 PGO7:PGO31 PQK7:PQK31 QAG7:QAG31 QKC7:QKC31 QTY7:QTY31 RDU7:RDU31 RNQ7:RNQ31 RXM7:RXM31 SHI7:SHI31 SRE7:SRE31 TBA7:TBA31 TKW7:TKW31 TUS7:TUS31 UEO7:UEO31 UOK7:UOK31 UYG7:UYG31 VIC7:VIC31 VRY7:VRY31 WBU7:WBU31" xr:uid="{4A112D49-DD93-4E14-8F7F-4137E072EE2D}">
      <formula1>$S$1</formula1>
      <formula2>$T$1</formula2>
    </dataValidation>
    <dataValidation type="whole" allowBlank="1" showInputMessage="1" showErrorMessage="1" sqref="F7:F31 E52:E551" xr:uid="{83C66A94-0258-4E40-8469-B30C1D7E66A6}">
      <formula1>$T$1</formula1>
      <formula2>$U$1</formula2>
    </dataValidation>
    <dataValidation type="textLength" allowBlank="1" showInputMessage="1" showErrorMessage="1" sqref="C7:D31 D52:D551" xr:uid="{563D1C1B-7997-534D-A8F3-94EC35AC2BB7}">
      <formula1>3</formula1>
      <formula2>100</formula2>
    </dataValidation>
    <dataValidation type="whole" allowBlank="1" showInputMessage="1" showErrorMessage="1" sqref="E7:E31" xr:uid="{0833C3DD-A9CF-CF44-B1D8-553AE0C0EC63}">
      <formula1>0</formula1>
      <formula2>1000000</formula2>
    </dataValidation>
    <dataValidation type="list" allowBlank="1" showInputMessage="1" showErrorMessage="1" sqref="C52:C551" xr:uid="{2904C78A-1ECF-AE45-85F3-70FEC9D71F46}">
      <formula1>$N$52:$N$61</formula1>
    </dataValidation>
    <dataValidation type="whole" allowBlank="1" showInputMessage="1" showErrorMessage="1" sqref="E38:E45" xr:uid="{9BD0E265-C19E-2747-95B2-1F338413B0D1}">
      <formula1>1</formula1>
      <formula2>3000</formula2>
    </dataValidation>
  </dataValidations>
  <pageMargins left="0.7" right="0.7" top="0.75" bottom="0.75" header="0.3" footer="0.3"/>
  <pageSetup scale="79" orientation="portrait" r:id="rId1"/>
  <headerFooter>
    <oddFooter>&amp;L&amp;1#&amp;"Calibri"&amp;10&amp;K000000Internal</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1046-961F-48A6-A476-4EBA1AA9F5D3}">
  <dimension ref="A1:Y596"/>
  <sheetViews>
    <sheetView zoomScaleNormal="100" workbookViewId="0">
      <pane ySplit="3" topLeftCell="A4" activePane="bottomLeft" state="frozen"/>
      <selection activeCell="N7" sqref="N7"/>
      <selection pane="bottomLeft" activeCell="E16" sqref="E16"/>
    </sheetView>
  </sheetViews>
  <sheetFormatPr defaultColWidth="8.85546875" defaultRowHeight="15" x14ac:dyDescent="0.25"/>
  <cols>
    <col min="1" max="2" width="4.7109375" customWidth="1"/>
    <col min="3" max="3" width="29.140625" customWidth="1"/>
    <col min="4" max="4" width="21" customWidth="1"/>
    <col min="5" max="5" width="16.140625" customWidth="1"/>
    <col min="9" max="9" width="4.7109375" customWidth="1"/>
  </cols>
  <sheetData>
    <row r="1" spans="1:25" s="7" customFormat="1" ht="12.75" x14ac:dyDescent="0.2">
      <c r="A1" s="379" t="s">
        <v>38</v>
      </c>
      <c r="B1" s="379"/>
      <c r="C1" s="379"/>
      <c r="D1" s="379"/>
      <c r="E1" s="50"/>
      <c r="F1" s="50"/>
      <c r="G1" s="51" t="s">
        <v>35</v>
      </c>
      <c r="H1" s="52">
        <f>H5+H60+H75+H100+H125+H256</f>
        <v>0</v>
      </c>
      <c r="I1" s="50"/>
      <c r="J1" s="65"/>
      <c r="K1" s="65"/>
      <c r="L1" s="65"/>
      <c r="M1" s="65"/>
      <c r="N1" s="65"/>
      <c r="O1" s="65"/>
      <c r="P1" s="65"/>
      <c r="Q1" s="65"/>
      <c r="R1" s="65"/>
      <c r="S1" s="15">
        <f>'1 - Media Publicity'!$S$1</f>
        <v>2021</v>
      </c>
      <c r="T1" s="16">
        <f>'1 - Media Publicity'!$T$1</f>
        <v>44197</v>
      </c>
      <c r="U1" s="16">
        <f>'1 - Media Publicity'!$U$1</f>
        <v>44561</v>
      </c>
      <c r="V1" s="207"/>
      <c r="W1" s="207"/>
      <c r="X1" s="3"/>
      <c r="Y1" s="3"/>
    </row>
    <row r="2" spans="1:25" s="67" customFormat="1" ht="13.5" x14ac:dyDescent="0.25">
      <c r="A2" s="380" t="s">
        <v>480</v>
      </c>
      <c r="B2" s="368"/>
      <c r="C2" s="368"/>
      <c r="D2" s="368"/>
      <c r="E2" s="368"/>
      <c r="F2" s="368"/>
      <c r="G2" s="368"/>
      <c r="H2" s="368"/>
      <c r="I2" s="64"/>
      <c r="J2" s="65"/>
      <c r="K2" s="65"/>
      <c r="L2" s="65"/>
      <c r="M2" s="65"/>
      <c r="N2" s="65"/>
      <c r="O2" s="65"/>
      <c r="P2" s="65"/>
      <c r="Q2" s="65"/>
      <c r="R2" s="65"/>
      <c r="S2" s="65"/>
      <c r="T2" s="65"/>
      <c r="U2" s="65"/>
      <c r="V2" s="65"/>
      <c r="W2" s="65"/>
      <c r="X2" s="65"/>
      <c r="Y2" s="65"/>
    </row>
    <row r="3" spans="1:25" s="7" customFormat="1" ht="3" customHeight="1" x14ac:dyDescent="0.2">
      <c r="A3" s="192"/>
      <c r="B3" s="192"/>
      <c r="C3" s="192"/>
      <c r="D3" s="192"/>
      <c r="E3" s="192"/>
      <c r="F3" s="192"/>
      <c r="G3" s="192"/>
      <c r="H3" s="192"/>
      <c r="I3" s="192"/>
      <c r="J3" s="3"/>
      <c r="K3" s="3"/>
      <c r="L3" s="3"/>
      <c r="M3" s="3"/>
      <c r="N3" s="3"/>
      <c r="O3" s="3"/>
      <c r="P3" s="3"/>
      <c r="Q3" s="3"/>
      <c r="R3" s="3"/>
      <c r="S3" s="3"/>
      <c r="T3" s="3"/>
      <c r="U3" s="3"/>
      <c r="V3" s="3"/>
      <c r="W3" s="3"/>
      <c r="X3" s="3"/>
      <c r="Y3" s="3"/>
    </row>
    <row r="4" spans="1:25" s="7" customFormat="1" ht="30" customHeight="1" thickBot="1" x14ac:dyDescent="0.3">
      <c r="A4" s="57" t="s">
        <v>66</v>
      </c>
      <c r="B4" s="369" t="s">
        <v>541</v>
      </c>
      <c r="C4" s="369"/>
      <c r="D4" s="369"/>
      <c r="E4" s="369"/>
      <c r="F4" s="369"/>
      <c r="G4" s="369"/>
      <c r="H4" s="369"/>
      <c r="I4" s="353"/>
      <c r="J4" s="3"/>
      <c r="K4" s="3"/>
      <c r="L4" s="3"/>
      <c r="M4" s="3"/>
      <c r="N4" s="3"/>
      <c r="O4" s="3"/>
      <c r="P4" s="3"/>
      <c r="Q4" s="3"/>
      <c r="R4" s="3"/>
      <c r="S4" s="3"/>
      <c r="T4" s="3"/>
      <c r="U4" s="3"/>
      <c r="V4" s="3"/>
      <c r="W4" s="3"/>
      <c r="X4" s="3"/>
      <c r="Y4" s="3"/>
    </row>
    <row r="5" spans="1:25" s="7" customFormat="1" ht="13.5" thickBot="1" x14ac:dyDescent="0.25">
      <c r="A5" s="29"/>
      <c r="B5" s="391" t="s">
        <v>447</v>
      </c>
      <c r="C5" s="391"/>
      <c r="D5" s="391"/>
      <c r="E5" s="391"/>
      <c r="F5" s="238"/>
      <c r="G5" s="192"/>
      <c r="H5" s="73">
        <f>IF(J5="State",S5,N5)</f>
        <v>0</v>
      </c>
      <c r="I5" s="29"/>
      <c r="J5" s="15" t="str">
        <f>Cover!$D$32</f>
        <v>Chapter</v>
      </c>
      <c r="K5" s="217">
        <f>F5*0.1</f>
        <v>0</v>
      </c>
      <c r="L5" s="217">
        <v>1000</v>
      </c>
      <c r="M5" s="15" t="b">
        <f>AND(J5="Chapter",K5&gt;L5)</f>
        <v>0</v>
      </c>
      <c r="N5" s="217">
        <f>IF(K5&gt;L5,L5,K5)</f>
        <v>0</v>
      </c>
      <c r="O5" s="15"/>
      <c r="P5" s="15" t="str">
        <f>Cover!$D$32</f>
        <v>Chapter</v>
      </c>
      <c r="Q5" s="218">
        <v>2500</v>
      </c>
      <c r="R5" s="15" t="b">
        <f>AND(P5="state",K5&gt;Q5)</f>
        <v>0</v>
      </c>
      <c r="S5" s="218">
        <f>IF(K5&gt;Q5,Q5,K5)</f>
        <v>0</v>
      </c>
      <c r="T5" s="3"/>
      <c r="U5" s="3"/>
      <c r="V5" s="3"/>
      <c r="W5" s="3"/>
      <c r="X5" s="3"/>
      <c r="Y5" s="3"/>
    </row>
    <row r="6" spans="1:25" s="7" customFormat="1" ht="3" customHeight="1" x14ac:dyDescent="0.2">
      <c r="A6" s="192"/>
      <c r="B6" s="192"/>
      <c r="C6" s="192"/>
      <c r="D6" s="192"/>
      <c r="E6" s="192"/>
      <c r="F6" s="192"/>
      <c r="G6" s="192"/>
      <c r="H6" s="192"/>
      <c r="I6" s="192"/>
      <c r="J6" s="3"/>
      <c r="K6" s="3"/>
      <c r="L6" s="3"/>
      <c r="M6" s="3"/>
      <c r="N6" s="3"/>
      <c r="O6" s="3"/>
      <c r="P6" s="3"/>
      <c r="Q6" s="3"/>
      <c r="R6" s="3"/>
      <c r="S6" s="3"/>
      <c r="T6" s="3"/>
      <c r="U6" s="3"/>
      <c r="V6" s="3"/>
      <c r="W6" s="3"/>
      <c r="X6" s="3"/>
      <c r="Y6" s="3"/>
    </row>
    <row r="7" spans="1:25" s="7" customFormat="1" ht="27.75" customHeight="1" x14ac:dyDescent="0.2">
      <c r="A7" s="57" t="s">
        <v>70</v>
      </c>
      <c r="B7" s="369" t="s">
        <v>481</v>
      </c>
      <c r="C7" s="368"/>
      <c r="D7" s="368"/>
      <c r="E7" s="368"/>
      <c r="F7" s="368"/>
      <c r="G7" s="368"/>
      <c r="H7" s="368"/>
      <c r="I7" s="29"/>
      <c r="J7" s="3"/>
      <c r="K7" s="3"/>
      <c r="L7" s="3"/>
      <c r="M7" s="3"/>
      <c r="N7" s="3"/>
      <c r="O7" s="3"/>
      <c r="P7" s="3"/>
      <c r="Q7" s="3"/>
      <c r="R7" s="3"/>
      <c r="S7" s="3"/>
      <c r="T7" s="3"/>
      <c r="U7" s="3"/>
      <c r="V7" s="3"/>
      <c r="W7" s="3"/>
      <c r="X7" s="3"/>
      <c r="Y7" s="3"/>
    </row>
    <row r="8" spans="1:25" s="67" customFormat="1" ht="12.75" customHeight="1" x14ac:dyDescent="0.2">
      <c r="A8" s="64"/>
      <c r="B8" s="64"/>
      <c r="C8" s="64" t="s">
        <v>86</v>
      </c>
      <c r="D8" s="81" t="s">
        <v>98</v>
      </c>
      <c r="E8" s="81" t="s">
        <v>47</v>
      </c>
      <c r="F8" s="69"/>
      <c r="G8" s="64"/>
      <c r="H8" s="69" t="s">
        <v>49</v>
      </c>
      <c r="I8" s="64"/>
      <c r="J8" s="65"/>
      <c r="K8" s="65"/>
      <c r="L8" s="65"/>
      <c r="M8" s="65"/>
      <c r="N8" s="65"/>
      <c r="O8" s="65"/>
      <c r="P8" s="65"/>
      <c r="Q8" s="65"/>
      <c r="R8" s="65"/>
      <c r="S8" s="65"/>
      <c r="T8" s="65"/>
      <c r="U8" s="65"/>
      <c r="V8" s="65"/>
      <c r="W8" s="65"/>
      <c r="X8" s="65"/>
      <c r="Y8" s="65"/>
    </row>
    <row r="9" spans="1:25" s="67" customFormat="1" ht="0.6" customHeight="1" x14ac:dyDescent="0.2">
      <c r="A9" s="64"/>
      <c r="B9" s="64"/>
      <c r="C9" s="64"/>
      <c r="D9" s="81"/>
      <c r="E9" s="81"/>
      <c r="F9" s="69"/>
      <c r="G9" s="64"/>
      <c r="H9" s="69"/>
      <c r="I9" s="64"/>
      <c r="J9" s="65"/>
      <c r="K9" s="65"/>
      <c r="L9" s="65"/>
      <c r="M9" s="65"/>
      <c r="N9" s="65"/>
      <c r="O9" s="65"/>
      <c r="P9" s="65"/>
      <c r="Q9" s="65"/>
      <c r="R9" s="65"/>
      <c r="S9" s="65"/>
      <c r="T9" s="65"/>
      <c r="U9" s="65"/>
      <c r="V9" s="65"/>
      <c r="W9" s="65"/>
      <c r="X9" s="65"/>
      <c r="Y9" s="65"/>
    </row>
    <row r="10" spans="1:25" s="7" customFormat="1" ht="12.75" x14ac:dyDescent="0.2">
      <c r="A10" s="29"/>
      <c r="B10" s="59">
        <v>1</v>
      </c>
      <c r="C10" s="70"/>
      <c r="D10" s="75"/>
      <c r="E10" s="62"/>
      <c r="F10" s="90"/>
      <c r="G10" s="29"/>
      <c r="H10" s="63">
        <f>IF(C10=0,0,IF(D10=0,0,IF(E10=0,0,25)))</f>
        <v>0</v>
      </c>
      <c r="I10" s="29"/>
      <c r="J10" s="3"/>
      <c r="K10" s="3"/>
      <c r="L10" s="3"/>
      <c r="M10" s="3"/>
      <c r="N10" s="3"/>
      <c r="O10" s="3"/>
      <c r="P10" s="3"/>
      <c r="Q10" s="3"/>
      <c r="R10" s="3"/>
      <c r="S10" s="3"/>
      <c r="T10" s="3"/>
      <c r="U10" s="3"/>
      <c r="V10" s="3"/>
      <c r="W10" s="3"/>
      <c r="X10" s="3"/>
      <c r="Y10" s="3"/>
    </row>
    <row r="11" spans="1:25" s="7" customFormat="1" ht="12.75" x14ac:dyDescent="0.2">
      <c r="A11" s="29"/>
      <c r="B11" s="59">
        <v>2</v>
      </c>
      <c r="C11" s="201"/>
      <c r="D11" s="75"/>
      <c r="E11" s="62"/>
      <c r="F11" s="203"/>
      <c r="G11" s="199"/>
      <c r="H11" s="63">
        <f t="shared" ref="H11:H59" si="0">IF(C11=0,0,IF(D11=0,0,IF(E11=0,0,25)))</f>
        <v>0</v>
      </c>
      <c r="I11" s="29"/>
      <c r="J11" s="3"/>
      <c r="K11" s="3"/>
      <c r="L11" s="3"/>
      <c r="M11" s="3"/>
      <c r="N11" s="3"/>
      <c r="O11" s="3"/>
      <c r="P11" s="3"/>
      <c r="Q11" s="3"/>
      <c r="R11" s="3"/>
      <c r="S11" s="3"/>
      <c r="T11" s="3"/>
      <c r="U11" s="3"/>
      <c r="V11" s="3"/>
      <c r="W11" s="3"/>
      <c r="X11" s="3"/>
      <c r="Y11" s="3"/>
    </row>
    <row r="12" spans="1:25" s="7" customFormat="1" ht="12.75" x14ac:dyDescent="0.2">
      <c r="A12" s="29"/>
      <c r="B12" s="59">
        <v>3</v>
      </c>
      <c r="C12" s="201"/>
      <c r="D12" s="75"/>
      <c r="E12" s="62"/>
      <c r="F12" s="203"/>
      <c r="G12" s="199"/>
      <c r="H12" s="63">
        <f t="shared" si="0"/>
        <v>0</v>
      </c>
      <c r="I12" s="29"/>
      <c r="J12" s="3"/>
      <c r="K12" s="3"/>
      <c r="L12" s="3"/>
      <c r="M12" s="3"/>
      <c r="N12" s="3"/>
      <c r="O12" s="3"/>
      <c r="P12" s="3"/>
      <c r="Q12" s="3"/>
      <c r="R12" s="3"/>
      <c r="S12" s="3"/>
      <c r="T12" s="3"/>
      <c r="U12" s="3"/>
      <c r="V12" s="3"/>
      <c r="W12" s="3"/>
      <c r="X12" s="3"/>
      <c r="Y12" s="3"/>
    </row>
    <row r="13" spans="1:25" s="7" customFormat="1" ht="12.75" x14ac:dyDescent="0.2">
      <c r="A13" s="29"/>
      <c r="B13" s="59">
        <v>4</v>
      </c>
      <c r="C13" s="201"/>
      <c r="D13" s="75"/>
      <c r="E13" s="62"/>
      <c r="F13" s="203"/>
      <c r="G13" s="199"/>
      <c r="H13" s="63">
        <f t="shared" si="0"/>
        <v>0</v>
      </c>
      <c r="I13" s="29"/>
      <c r="J13" s="3"/>
      <c r="K13" s="3"/>
      <c r="L13" s="3"/>
      <c r="M13" s="3"/>
      <c r="N13" s="3"/>
      <c r="O13" s="3"/>
      <c r="P13" s="3"/>
      <c r="Q13" s="3"/>
      <c r="R13" s="3"/>
      <c r="S13" s="3"/>
      <c r="T13" s="3"/>
      <c r="U13" s="3"/>
      <c r="V13" s="3"/>
      <c r="W13" s="3"/>
      <c r="X13" s="3"/>
      <c r="Y13" s="3"/>
    </row>
    <row r="14" spans="1:25" s="7" customFormat="1" ht="12.75" x14ac:dyDescent="0.2">
      <c r="A14" s="29"/>
      <c r="B14" s="59">
        <v>5</v>
      </c>
      <c r="C14" s="201"/>
      <c r="D14" s="75"/>
      <c r="E14" s="62"/>
      <c r="F14" s="203"/>
      <c r="G14" s="199"/>
      <c r="H14" s="63">
        <f t="shared" si="0"/>
        <v>0</v>
      </c>
      <c r="I14" s="29"/>
      <c r="J14" s="3"/>
      <c r="K14" s="3"/>
      <c r="L14" s="3"/>
      <c r="M14" s="3"/>
      <c r="N14" s="3"/>
      <c r="O14" s="3"/>
      <c r="P14" s="3"/>
      <c r="Q14" s="3"/>
      <c r="R14" s="3"/>
      <c r="S14" s="3"/>
      <c r="T14" s="3"/>
      <c r="U14" s="3"/>
      <c r="V14" s="3"/>
      <c r="W14" s="3"/>
      <c r="X14" s="3"/>
      <c r="Y14" s="3"/>
    </row>
    <row r="15" spans="1:25" s="7" customFormat="1" ht="12.75" x14ac:dyDescent="0.2">
      <c r="A15" s="29"/>
      <c r="B15" s="59">
        <v>6</v>
      </c>
      <c r="C15" s="201"/>
      <c r="D15" s="75"/>
      <c r="E15" s="62"/>
      <c r="F15" s="203"/>
      <c r="G15" s="199"/>
      <c r="H15" s="63">
        <f t="shared" si="0"/>
        <v>0</v>
      </c>
      <c r="I15" s="29"/>
      <c r="J15" s="3"/>
      <c r="K15" s="3"/>
      <c r="L15" s="3"/>
      <c r="M15" s="3"/>
      <c r="N15" s="3"/>
      <c r="O15" s="3"/>
      <c r="P15" s="3"/>
      <c r="Q15" s="3"/>
      <c r="R15" s="3"/>
      <c r="S15" s="3"/>
      <c r="T15" s="3"/>
      <c r="U15" s="3"/>
      <c r="V15" s="3"/>
      <c r="W15" s="3"/>
      <c r="X15" s="3"/>
      <c r="Y15" s="3"/>
    </row>
    <row r="16" spans="1:25" s="7" customFormat="1" ht="12.75" x14ac:dyDescent="0.2">
      <c r="A16" s="29"/>
      <c r="B16" s="59">
        <v>7</v>
      </c>
      <c r="C16" s="201"/>
      <c r="D16" s="75"/>
      <c r="E16" s="62"/>
      <c r="F16" s="203"/>
      <c r="G16" s="199"/>
      <c r="H16" s="63">
        <f t="shared" si="0"/>
        <v>0</v>
      </c>
      <c r="I16" s="29"/>
      <c r="J16" s="3"/>
      <c r="K16" s="3"/>
      <c r="L16" s="3"/>
      <c r="M16" s="3"/>
      <c r="N16" s="3"/>
      <c r="O16" s="3"/>
      <c r="P16" s="3"/>
      <c r="Q16" s="3"/>
      <c r="R16" s="3"/>
      <c r="S16" s="3"/>
      <c r="T16" s="3"/>
      <c r="U16" s="3"/>
      <c r="V16" s="3"/>
      <c r="W16" s="3"/>
      <c r="X16" s="3"/>
      <c r="Y16" s="3"/>
    </row>
    <row r="17" spans="1:25" s="7" customFormat="1" ht="12.75" x14ac:dyDescent="0.2">
      <c r="A17" s="29"/>
      <c r="B17" s="59">
        <v>8</v>
      </c>
      <c r="C17" s="201"/>
      <c r="D17" s="75"/>
      <c r="E17" s="62"/>
      <c r="F17" s="203"/>
      <c r="G17" s="199"/>
      <c r="H17" s="63">
        <f t="shared" si="0"/>
        <v>0</v>
      </c>
      <c r="I17" s="29"/>
      <c r="J17" s="3"/>
      <c r="K17" s="3"/>
      <c r="L17" s="3"/>
      <c r="M17" s="3"/>
      <c r="N17" s="3"/>
      <c r="O17" s="3"/>
      <c r="P17" s="3"/>
      <c r="Q17" s="3"/>
      <c r="R17" s="3"/>
      <c r="S17" s="3"/>
      <c r="T17" s="3"/>
      <c r="U17" s="3"/>
      <c r="V17" s="3"/>
      <c r="W17" s="3"/>
      <c r="X17" s="3"/>
      <c r="Y17" s="3"/>
    </row>
    <row r="18" spans="1:25" s="7" customFormat="1" ht="12.75" x14ac:dyDescent="0.2">
      <c r="A18" s="29"/>
      <c r="B18" s="59">
        <v>9</v>
      </c>
      <c r="C18" s="201"/>
      <c r="D18" s="75"/>
      <c r="E18" s="62"/>
      <c r="F18" s="203"/>
      <c r="G18" s="199"/>
      <c r="H18" s="63">
        <f t="shared" si="0"/>
        <v>0</v>
      </c>
      <c r="I18" s="29"/>
      <c r="J18" s="3"/>
      <c r="K18" s="3"/>
      <c r="L18" s="3"/>
      <c r="M18" s="3"/>
      <c r="N18" s="3"/>
      <c r="O18" s="3"/>
      <c r="P18" s="3"/>
      <c r="Q18" s="3"/>
      <c r="R18" s="3"/>
      <c r="S18" s="3"/>
      <c r="T18" s="3"/>
      <c r="U18" s="3"/>
      <c r="V18" s="3"/>
      <c r="W18" s="3"/>
      <c r="X18" s="3"/>
      <c r="Y18" s="3"/>
    </row>
    <row r="19" spans="1:25" s="7" customFormat="1" ht="12.75" x14ac:dyDescent="0.2">
      <c r="A19" s="29"/>
      <c r="B19" s="59">
        <v>10</v>
      </c>
      <c r="C19" s="201"/>
      <c r="D19" s="75"/>
      <c r="E19" s="62"/>
      <c r="F19" s="203"/>
      <c r="G19" s="199"/>
      <c r="H19" s="63">
        <f t="shared" si="0"/>
        <v>0</v>
      </c>
      <c r="I19" s="29"/>
      <c r="J19" s="3"/>
      <c r="K19" s="3"/>
      <c r="L19" s="3"/>
      <c r="M19" s="3"/>
      <c r="N19" s="3"/>
      <c r="O19" s="3"/>
      <c r="P19" s="3"/>
      <c r="Q19" s="3"/>
      <c r="R19" s="3"/>
      <c r="S19" s="3"/>
      <c r="T19" s="3"/>
      <c r="U19" s="3"/>
      <c r="V19" s="3"/>
      <c r="W19" s="3"/>
      <c r="X19" s="3"/>
      <c r="Y19" s="3"/>
    </row>
    <row r="20" spans="1:25" s="7" customFormat="1" ht="12.75" x14ac:dyDescent="0.2">
      <c r="A20" s="29"/>
      <c r="B20" s="59">
        <v>11</v>
      </c>
      <c r="C20" s="201"/>
      <c r="D20" s="75"/>
      <c r="E20" s="62"/>
      <c r="F20" s="203"/>
      <c r="G20" s="199"/>
      <c r="H20" s="63">
        <f t="shared" si="0"/>
        <v>0</v>
      </c>
      <c r="I20" s="29"/>
      <c r="J20" s="3"/>
      <c r="K20" s="3"/>
      <c r="L20" s="3"/>
      <c r="M20" s="3"/>
      <c r="N20" s="3"/>
      <c r="O20" s="3"/>
      <c r="P20" s="3"/>
      <c r="Q20" s="3"/>
      <c r="R20" s="3"/>
      <c r="S20" s="3"/>
      <c r="T20" s="3"/>
      <c r="U20" s="3"/>
      <c r="V20" s="3"/>
      <c r="W20" s="3"/>
      <c r="X20" s="3"/>
      <c r="Y20" s="3"/>
    </row>
    <row r="21" spans="1:25" s="7" customFormat="1" ht="12.75" x14ac:dyDescent="0.2">
      <c r="A21" s="29"/>
      <c r="B21" s="59">
        <v>12</v>
      </c>
      <c r="C21" s="201"/>
      <c r="D21" s="75"/>
      <c r="E21" s="62"/>
      <c r="F21" s="203"/>
      <c r="G21" s="199"/>
      <c r="H21" s="63">
        <f t="shared" si="0"/>
        <v>0</v>
      </c>
      <c r="I21" s="29"/>
      <c r="J21" s="3"/>
      <c r="K21" s="3"/>
      <c r="L21" s="3"/>
      <c r="M21" s="3"/>
      <c r="N21" s="3"/>
      <c r="O21" s="3"/>
      <c r="P21" s="3"/>
      <c r="Q21" s="3"/>
      <c r="R21" s="3"/>
      <c r="S21" s="3"/>
      <c r="T21" s="3"/>
      <c r="U21" s="3"/>
      <c r="V21" s="3"/>
      <c r="W21" s="3"/>
      <c r="X21" s="3"/>
      <c r="Y21" s="3"/>
    </row>
    <row r="22" spans="1:25" s="7" customFormat="1" ht="12.75" x14ac:dyDescent="0.2">
      <c r="A22" s="29"/>
      <c r="B22" s="59">
        <v>13</v>
      </c>
      <c r="C22" s="201"/>
      <c r="D22" s="75"/>
      <c r="E22" s="62"/>
      <c r="F22" s="203"/>
      <c r="G22" s="199"/>
      <c r="H22" s="63">
        <f t="shared" si="0"/>
        <v>0</v>
      </c>
      <c r="I22" s="29"/>
      <c r="J22" s="3"/>
      <c r="K22" s="3"/>
      <c r="L22" s="3"/>
      <c r="M22" s="3"/>
      <c r="N22" s="3"/>
      <c r="O22" s="3"/>
      <c r="P22" s="3"/>
      <c r="Q22" s="3"/>
      <c r="R22" s="3"/>
      <c r="S22" s="3"/>
      <c r="T22" s="3"/>
      <c r="U22" s="3"/>
      <c r="V22" s="3"/>
      <c r="W22" s="3"/>
      <c r="X22" s="3"/>
      <c r="Y22" s="3"/>
    </row>
    <row r="23" spans="1:25" s="7" customFormat="1" ht="12.75" x14ac:dyDescent="0.2">
      <c r="A23" s="29"/>
      <c r="B23" s="59">
        <v>14</v>
      </c>
      <c r="C23" s="201"/>
      <c r="D23" s="75"/>
      <c r="E23" s="62"/>
      <c r="F23" s="203"/>
      <c r="G23" s="199"/>
      <c r="H23" s="63">
        <f t="shared" si="0"/>
        <v>0</v>
      </c>
      <c r="I23" s="29"/>
      <c r="J23" s="3"/>
      <c r="K23" s="3"/>
      <c r="L23" s="3"/>
      <c r="M23" s="3"/>
      <c r="N23" s="3"/>
      <c r="O23" s="3"/>
      <c r="P23" s="3"/>
      <c r="Q23" s="3"/>
      <c r="R23" s="3"/>
      <c r="S23" s="3"/>
      <c r="T23" s="3"/>
      <c r="U23" s="3"/>
      <c r="V23" s="3"/>
      <c r="W23" s="3"/>
      <c r="X23" s="3"/>
      <c r="Y23" s="3"/>
    </row>
    <row r="24" spans="1:25" s="7" customFormat="1" ht="12.75" x14ac:dyDescent="0.2">
      <c r="A24" s="29"/>
      <c r="B24" s="59">
        <v>15</v>
      </c>
      <c r="C24" s="201"/>
      <c r="D24" s="75"/>
      <c r="E24" s="62"/>
      <c r="F24" s="203"/>
      <c r="G24" s="199"/>
      <c r="H24" s="63">
        <f t="shared" si="0"/>
        <v>0</v>
      </c>
      <c r="I24" s="29"/>
      <c r="J24" s="3"/>
      <c r="K24" s="3"/>
      <c r="L24" s="3"/>
      <c r="M24" s="3"/>
      <c r="N24" s="3"/>
      <c r="O24" s="3"/>
      <c r="P24" s="3"/>
      <c r="Q24" s="3"/>
      <c r="R24" s="3"/>
      <c r="S24" s="3"/>
      <c r="T24" s="3"/>
      <c r="U24" s="3"/>
      <c r="V24" s="3"/>
      <c r="W24" s="3"/>
      <c r="X24" s="3"/>
      <c r="Y24" s="3"/>
    </row>
    <row r="25" spans="1:25" s="7" customFormat="1" ht="12.75" x14ac:dyDescent="0.2">
      <c r="A25" s="29"/>
      <c r="B25" s="59">
        <v>16</v>
      </c>
      <c r="C25" s="201"/>
      <c r="D25" s="75"/>
      <c r="E25" s="62"/>
      <c r="F25" s="203"/>
      <c r="G25" s="199"/>
      <c r="H25" s="63">
        <f t="shared" si="0"/>
        <v>0</v>
      </c>
      <c r="I25" s="29"/>
      <c r="J25" s="3"/>
      <c r="K25" s="3"/>
      <c r="L25" s="3"/>
      <c r="M25" s="3"/>
      <c r="N25" s="3"/>
      <c r="O25" s="3"/>
      <c r="P25" s="3"/>
      <c r="Q25" s="3"/>
      <c r="R25" s="3"/>
      <c r="S25" s="3"/>
      <c r="T25" s="3"/>
      <c r="U25" s="3"/>
      <c r="V25" s="3"/>
      <c r="W25" s="3"/>
      <c r="X25" s="3"/>
      <c r="Y25" s="3"/>
    </row>
    <row r="26" spans="1:25" s="7" customFormat="1" ht="12.75" x14ac:dyDescent="0.2">
      <c r="A26" s="29"/>
      <c r="B26" s="59">
        <v>17</v>
      </c>
      <c r="C26" s="201"/>
      <c r="D26" s="75"/>
      <c r="E26" s="62"/>
      <c r="F26" s="203"/>
      <c r="G26" s="199"/>
      <c r="H26" s="63">
        <f t="shared" si="0"/>
        <v>0</v>
      </c>
      <c r="I26" s="29"/>
      <c r="J26" s="3"/>
      <c r="K26" s="3"/>
      <c r="L26" s="3"/>
      <c r="M26" s="3"/>
      <c r="N26" s="3"/>
      <c r="O26" s="3"/>
      <c r="P26" s="3"/>
      <c r="Q26" s="3"/>
      <c r="R26" s="3"/>
      <c r="S26" s="3"/>
      <c r="T26" s="3"/>
      <c r="U26" s="3"/>
      <c r="V26" s="3"/>
      <c r="W26" s="3"/>
      <c r="X26" s="3"/>
      <c r="Y26" s="3"/>
    </row>
    <row r="27" spans="1:25" s="7" customFormat="1" ht="12.75" x14ac:dyDescent="0.2">
      <c r="A27" s="29"/>
      <c r="B27" s="59">
        <v>18</v>
      </c>
      <c r="C27" s="201"/>
      <c r="D27" s="75"/>
      <c r="E27" s="62"/>
      <c r="F27" s="203"/>
      <c r="G27" s="199"/>
      <c r="H27" s="63">
        <f t="shared" si="0"/>
        <v>0</v>
      </c>
      <c r="I27" s="29"/>
      <c r="J27" s="3"/>
      <c r="K27" s="3"/>
      <c r="L27" s="3"/>
      <c r="M27" s="3"/>
      <c r="N27" s="3"/>
      <c r="O27" s="3"/>
      <c r="P27" s="3"/>
      <c r="Q27" s="3"/>
      <c r="R27" s="3"/>
      <c r="S27" s="3"/>
      <c r="T27" s="3"/>
      <c r="U27" s="3"/>
      <c r="V27" s="3"/>
      <c r="W27" s="3"/>
      <c r="X27" s="3"/>
      <c r="Y27" s="3"/>
    </row>
    <row r="28" spans="1:25" s="7" customFormat="1" ht="12.75" x14ac:dyDescent="0.2">
      <c r="A28" s="29"/>
      <c r="B28" s="59">
        <v>19</v>
      </c>
      <c r="C28" s="201"/>
      <c r="D28" s="75"/>
      <c r="E28" s="62"/>
      <c r="F28" s="203"/>
      <c r="G28" s="199"/>
      <c r="H28" s="63">
        <f t="shared" si="0"/>
        <v>0</v>
      </c>
      <c r="I28" s="29"/>
      <c r="J28" s="3"/>
      <c r="K28" s="3"/>
      <c r="L28" s="3"/>
      <c r="M28" s="3"/>
      <c r="N28" s="3"/>
      <c r="O28" s="3"/>
      <c r="P28" s="3"/>
      <c r="Q28" s="3"/>
      <c r="R28" s="3"/>
      <c r="S28" s="3"/>
      <c r="T28" s="3"/>
      <c r="U28" s="3"/>
      <c r="V28" s="3"/>
      <c r="W28" s="3"/>
      <c r="X28" s="3"/>
      <c r="Y28" s="3"/>
    </row>
    <row r="29" spans="1:25" s="7" customFormat="1" ht="12.75" x14ac:dyDescent="0.2">
      <c r="A29" s="29"/>
      <c r="B29" s="59">
        <v>20</v>
      </c>
      <c r="C29" s="201"/>
      <c r="D29" s="75"/>
      <c r="E29" s="62"/>
      <c r="F29" s="203"/>
      <c r="G29" s="199"/>
      <c r="H29" s="63">
        <f t="shared" si="0"/>
        <v>0</v>
      </c>
      <c r="I29" s="29"/>
      <c r="J29" s="3"/>
      <c r="K29" s="3"/>
      <c r="L29" s="3"/>
      <c r="M29" s="3"/>
      <c r="N29" s="3"/>
      <c r="O29" s="3"/>
      <c r="P29" s="3"/>
      <c r="Q29" s="3"/>
      <c r="R29" s="3"/>
      <c r="S29" s="3"/>
      <c r="T29" s="3"/>
      <c r="U29" s="3"/>
      <c r="V29" s="3"/>
      <c r="W29" s="3"/>
      <c r="X29" s="3"/>
      <c r="Y29" s="3"/>
    </row>
    <row r="30" spans="1:25" s="7" customFormat="1" ht="12.75" x14ac:dyDescent="0.2">
      <c r="A30" s="29"/>
      <c r="B30" s="59">
        <v>21</v>
      </c>
      <c r="C30" s="201"/>
      <c r="D30" s="75"/>
      <c r="E30" s="62"/>
      <c r="F30" s="203"/>
      <c r="G30" s="199"/>
      <c r="H30" s="63">
        <f t="shared" si="0"/>
        <v>0</v>
      </c>
      <c r="I30" s="29"/>
      <c r="J30" s="3"/>
      <c r="K30" s="3"/>
      <c r="L30" s="3"/>
      <c r="M30" s="3"/>
      <c r="N30" s="3"/>
      <c r="O30" s="3"/>
      <c r="P30" s="3"/>
      <c r="Q30" s="3"/>
      <c r="R30" s="3"/>
      <c r="S30" s="3"/>
      <c r="T30" s="3"/>
      <c r="U30" s="3"/>
      <c r="V30" s="3"/>
      <c r="W30" s="3"/>
      <c r="X30" s="3"/>
      <c r="Y30" s="3"/>
    </row>
    <row r="31" spans="1:25" s="7" customFormat="1" ht="12.75" x14ac:dyDescent="0.2">
      <c r="A31" s="29"/>
      <c r="B31" s="59">
        <v>22</v>
      </c>
      <c r="C31" s="201"/>
      <c r="D31" s="75"/>
      <c r="E31" s="62"/>
      <c r="F31" s="203"/>
      <c r="G31" s="199"/>
      <c r="H31" s="63">
        <f t="shared" si="0"/>
        <v>0</v>
      </c>
      <c r="I31" s="29"/>
      <c r="J31" s="3"/>
      <c r="K31" s="3"/>
      <c r="L31" s="3"/>
      <c r="M31" s="3"/>
      <c r="N31" s="3"/>
      <c r="O31" s="3"/>
      <c r="P31" s="3"/>
      <c r="Q31" s="3"/>
      <c r="R31" s="3"/>
      <c r="S31" s="3"/>
      <c r="T31" s="3"/>
      <c r="U31" s="3"/>
      <c r="V31" s="3"/>
      <c r="W31" s="3"/>
      <c r="X31" s="3"/>
      <c r="Y31" s="3"/>
    </row>
    <row r="32" spans="1:25" s="7" customFormat="1" ht="12.75" x14ac:dyDescent="0.2">
      <c r="A32" s="29"/>
      <c r="B32" s="59">
        <v>23</v>
      </c>
      <c r="C32" s="201"/>
      <c r="D32" s="75"/>
      <c r="E32" s="62"/>
      <c r="F32" s="203"/>
      <c r="G32" s="199"/>
      <c r="H32" s="63">
        <f t="shared" si="0"/>
        <v>0</v>
      </c>
      <c r="I32" s="29"/>
      <c r="J32" s="3"/>
      <c r="K32" s="3"/>
      <c r="L32" s="3"/>
      <c r="M32" s="3"/>
      <c r="N32" s="3"/>
      <c r="O32" s="3"/>
      <c r="P32" s="3"/>
      <c r="Q32" s="3"/>
      <c r="R32" s="3"/>
      <c r="S32" s="3"/>
      <c r="T32" s="3"/>
      <c r="U32" s="3"/>
      <c r="V32" s="3"/>
      <c r="W32" s="3"/>
      <c r="X32" s="3"/>
      <c r="Y32" s="3"/>
    </row>
    <row r="33" spans="1:25" s="7" customFormat="1" ht="12.75" x14ac:dyDescent="0.2">
      <c r="A33" s="29"/>
      <c r="B33" s="59">
        <v>24</v>
      </c>
      <c r="C33" s="201"/>
      <c r="D33" s="75"/>
      <c r="E33" s="62"/>
      <c r="F33" s="203"/>
      <c r="G33" s="199"/>
      <c r="H33" s="63">
        <f t="shared" si="0"/>
        <v>0</v>
      </c>
      <c r="I33" s="29"/>
      <c r="J33" s="3"/>
      <c r="K33" s="3"/>
      <c r="L33" s="3"/>
      <c r="M33" s="3"/>
      <c r="N33" s="3"/>
      <c r="O33" s="3"/>
      <c r="P33" s="3"/>
      <c r="Q33" s="3"/>
      <c r="R33" s="3"/>
      <c r="S33" s="3"/>
      <c r="T33" s="3"/>
      <c r="U33" s="3"/>
      <c r="V33" s="3"/>
      <c r="W33" s="3"/>
      <c r="X33" s="3"/>
      <c r="Y33" s="3"/>
    </row>
    <row r="34" spans="1:25" s="7" customFormat="1" ht="12.75" x14ac:dyDescent="0.2">
      <c r="A34" s="281"/>
      <c r="B34" s="59">
        <v>25</v>
      </c>
      <c r="C34" s="285"/>
      <c r="D34" s="75"/>
      <c r="E34" s="62"/>
      <c r="F34" s="287"/>
      <c r="G34" s="281"/>
      <c r="H34" s="63">
        <f t="shared" ref="H34:H58" si="1">IF(C34=0,0,IF(D34=0,0,IF(E34=0,0,25)))</f>
        <v>0</v>
      </c>
      <c r="I34" s="281"/>
      <c r="J34" s="3"/>
      <c r="K34" s="3"/>
      <c r="L34" s="3"/>
      <c r="M34" s="3"/>
      <c r="N34" s="3"/>
      <c r="O34" s="3"/>
      <c r="P34" s="3"/>
      <c r="Q34" s="3"/>
      <c r="R34" s="3"/>
      <c r="S34" s="3"/>
      <c r="T34" s="3"/>
      <c r="U34" s="3"/>
      <c r="V34" s="3"/>
      <c r="W34" s="3"/>
      <c r="X34" s="3"/>
      <c r="Y34" s="3"/>
    </row>
    <row r="35" spans="1:25" s="7" customFormat="1" ht="12.75" x14ac:dyDescent="0.2">
      <c r="A35" s="281"/>
      <c r="B35" s="59">
        <v>26</v>
      </c>
      <c r="C35" s="285"/>
      <c r="D35" s="75"/>
      <c r="E35" s="62"/>
      <c r="F35" s="287"/>
      <c r="G35" s="281"/>
      <c r="H35" s="63">
        <f t="shared" si="1"/>
        <v>0</v>
      </c>
      <c r="I35" s="281"/>
      <c r="J35" s="3"/>
      <c r="K35" s="3"/>
      <c r="L35" s="3"/>
      <c r="M35" s="3"/>
      <c r="N35" s="3"/>
      <c r="O35" s="3"/>
      <c r="P35" s="3"/>
      <c r="Q35" s="3"/>
      <c r="R35" s="3"/>
      <c r="S35" s="3"/>
      <c r="T35" s="3"/>
      <c r="U35" s="3"/>
      <c r="V35" s="3"/>
      <c r="W35" s="3"/>
      <c r="X35" s="3"/>
      <c r="Y35" s="3"/>
    </row>
    <row r="36" spans="1:25" s="7" customFormat="1" ht="12.75" x14ac:dyDescent="0.2">
      <c r="A36" s="281"/>
      <c r="B36" s="59">
        <v>27</v>
      </c>
      <c r="C36" s="285"/>
      <c r="D36" s="75"/>
      <c r="E36" s="62"/>
      <c r="F36" s="287"/>
      <c r="G36" s="281"/>
      <c r="H36" s="63">
        <f t="shared" si="1"/>
        <v>0</v>
      </c>
      <c r="I36" s="281"/>
      <c r="J36" s="3"/>
      <c r="K36" s="3"/>
      <c r="L36" s="3"/>
      <c r="M36" s="3"/>
      <c r="N36" s="3"/>
      <c r="O36" s="3"/>
      <c r="P36" s="3"/>
      <c r="Q36" s="3"/>
      <c r="R36" s="3"/>
      <c r="S36" s="3"/>
      <c r="T36" s="3"/>
      <c r="U36" s="3"/>
      <c r="V36" s="3"/>
      <c r="W36" s="3"/>
      <c r="X36" s="3"/>
      <c r="Y36" s="3"/>
    </row>
    <row r="37" spans="1:25" s="7" customFormat="1" ht="12.75" x14ac:dyDescent="0.2">
      <c r="A37" s="281"/>
      <c r="B37" s="59">
        <v>28</v>
      </c>
      <c r="C37" s="285"/>
      <c r="D37" s="75"/>
      <c r="E37" s="62"/>
      <c r="F37" s="287"/>
      <c r="G37" s="281"/>
      <c r="H37" s="63">
        <f t="shared" si="1"/>
        <v>0</v>
      </c>
      <c r="I37" s="281"/>
      <c r="J37" s="3"/>
      <c r="K37" s="3"/>
      <c r="L37" s="3"/>
      <c r="M37" s="3"/>
      <c r="N37" s="3"/>
      <c r="O37" s="3"/>
      <c r="P37" s="3"/>
      <c r="Q37" s="3"/>
      <c r="R37" s="3"/>
      <c r="S37" s="3"/>
      <c r="T37" s="3"/>
      <c r="U37" s="3"/>
      <c r="V37" s="3"/>
      <c r="W37" s="3"/>
      <c r="X37" s="3"/>
      <c r="Y37" s="3"/>
    </row>
    <row r="38" spans="1:25" s="7" customFormat="1" ht="12.75" x14ac:dyDescent="0.2">
      <c r="A38" s="281"/>
      <c r="B38" s="59">
        <v>29</v>
      </c>
      <c r="C38" s="285"/>
      <c r="D38" s="75"/>
      <c r="E38" s="62"/>
      <c r="F38" s="287"/>
      <c r="G38" s="281"/>
      <c r="H38" s="63">
        <f t="shared" si="1"/>
        <v>0</v>
      </c>
      <c r="I38" s="281"/>
      <c r="J38" s="3"/>
      <c r="K38" s="3"/>
      <c r="L38" s="3"/>
      <c r="M38" s="3"/>
      <c r="N38" s="3"/>
      <c r="O38" s="3"/>
      <c r="P38" s="3"/>
      <c r="Q38" s="3"/>
      <c r="R38" s="3"/>
      <c r="S38" s="3"/>
      <c r="T38" s="3"/>
      <c r="U38" s="3"/>
      <c r="V38" s="3"/>
      <c r="W38" s="3"/>
      <c r="X38" s="3"/>
      <c r="Y38" s="3"/>
    </row>
    <row r="39" spans="1:25" s="7" customFormat="1" ht="12.75" x14ac:dyDescent="0.2">
      <c r="A39" s="281"/>
      <c r="B39" s="59">
        <v>30</v>
      </c>
      <c r="C39" s="285"/>
      <c r="D39" s="75"/>
      <c r="E39" s="62"/>
      <c r="F39" s="287"/>
      <c r="G39" s="281"/>
      <c r="H39" s="63">
        <f t="shared" si="1"/>
        <v>0</v>
      </c>
      <c r="I39" s="281"/>
      <c r="J39" s="3"/>
      <c r="K39" s="3"/>
      <c r="L39" s="3"/>
      <c r="M39" s="3"/>
      <c r="N39" s="3"/>
      <c r="O39" s="3"/>
      <c r="P39" s="3"/>
      <c r="Q39" s="3"/>
      <c r="R39" s="3"/>
      <c r="S39" s="3"/>
      <c r="T39" s="3"/>
      <c r="U39" s="3"/>
      <c r="V39" s="3"/>
      <c r="W39" s="3"/>
      <c r="X39" s="3"/>
      <c r="Y39" s="3"/>
    </row>
    <row r="40" spans="1:25" s="7" customFormat="1" ht="12.75" x14ac:dyDescent="0.2">
      <c r="A40" s="281"/>
      <c r="B40" s="59">
        <v>31</v>
      </c>
      <c r="C40" s="285"/>
      <c r="D40" s="75"/>
      <c r="E40" s="62"/>
      <c r="F40" s="287"/>
      <c r="G40" s="281"/>
      <c r="H40" s="63">
        <f t="shared" si="1"/>
        <v>0</v>
      </c>
      <c r="I40" s="281"/>
      <c r="J40" s="3"/>
      <c r="K40" s="3"/>
      <c r="L40" s="3"/>
      <c r="M40" s="3"/>
      <c r="N40" s="3"/>
      <c r="O40" s="3"/>
      <c r="P40" s="3"/>
      <c r="Q40" s="3"/>
      <c r="R40" s="3"/>
      <c r="S40" s="3"/>
      <c r="T40" s="3"/>
      <c r="U40" s="3"/>
      <c r="V40" s="3"/>
      <c r="W40" s="3"/>
      <c r="X40" s="3"/>
      <c r="Y40" s="3"/>
    </row>
    <row r="41" spans="1:25" s="7" customFormat="1" ht="12.75" x14ac:dyDescent="0.2">
      <c r="A41" s="281"/>
      <c r="B41" s="59">
        <v>32</v>
      </c>
      <c r="C41" s="285"/>
      <c r="D41" s="75"/>
      <c r="E41" s="62"/>
      <c r="F41" s="287"/>
      <c r="G41" s="281"/>
      <c r="H41" s="63">
        <f t="shared" si="1"/>
        <v>0</v>
      </c>
      <c r="I41" s="281"/>
      <c r="J41" s="3"/>
      <c r="K41" s="3"/>
      <c r="L41" s="3"/>
      <c r="M41" s="3"/>
      <c r="N41" s="3"/>
      <c r="O41" s="3"/>
      <c r="P41" s="3"/>
      <c r="Q41" s="3"/>
      <c r="R41" s="3"/>
      <c r="S41" s="3"/>
      <c r="T41" s="3"/>
      <c r="U41" s="3"/>
      <c r="V41" s="3"/>
      <c r="W41" s="3"/>
      <c r="X41" s="3"/>
      <c r="Y41" s="3"/>
    </row>
    <row r="42" spans="1:25" s="7" customFormat="1" ht="12.75" x14ac:dyDescent="0.2">
      <c r="A42" s="281"/>
      <c r="B42" s="59">
        <v>33</v>
      </c>
      <c r="C42" s="285"/>
      <c r="D42" s="75"/>
      <c r="E42" s="62"/>
      <c r="F42" s="287"/>
      <c r="G42" s="281"/>
      <c r="H42" s="63">
        <f t="shared" si="1"/>
        <v>0</v>
      </c>
      <c r="I42" s="281"/>
      <c r="J42" s="3"/>
      <c r="K42" s="3"/>
      <c r="L42" s="3"/>
      <c r="M42" s="3"/>
      <c r="N42" s="3"/>
      <c r="O42" s="3"/>
      <c r="P42" s="3"/>
      <c r="Q42" s="3"/>
      <c r="R42" s="3"/>
      <c r="S42" s="3"/>
      <c r="T42" s="3"/>
      <c r="U42" s="3"/>
      <c r="V42" s="3"/>
      <c r="W42" s="3"/>
      <c r="X42" s="3"/>
      <c r="Y42" s="3"/>
    </row>
    <row r="43" spans="1:25" s="7" customFormat="1" ht="12.75" x14ac:dyDescent="0.2">
      <c r="A43" s="281"/>
      <c r="B43" s="59">
        <v>34</v>
      </c>
      <c r="C43" s="285"/>
      <c r="D43" s="75"/>
      <c r="E43" s="62"/>
      <c r="F43" s="287"/>
      <c r="G43" s="281"/>
      <c r="H43" s="63">
        <f t="shared" si="1"/>
        <v>0</v>
      </c>
      <c r="I43" s="281"/>
      <c r="J43" s="3"/>
      <c r="K43" s="3"/>
      <c r="L43" s="3"/>
      <c r="M43" s="3"/>
      <c r="N43" s="3"/>
      <c r="O43" s="3"/>
      <c r="P43" s="3"/>
      <c r="Q43" s="3"/>
      <c r="R43" s="3"/>
      <c r="S43" s="3"/>
      <c r="T43" s="3"/>
      <c r="U43" s="3"/>
      <c r="V43" s="3"/>
      <c r="W43" s="3"/>
      <c r="X43" s="3"/>
      <c r="Y43" s="3"/>
    </row>
    <row r="44" spans="1:25" s="7" customFormat="1" ht="12.75" x14ac:dyDescent="0.2">
      <c r="A44" s="281"/>
      <c r="B44" s="59">
        <v>35</v>
      </c>
      <c r="C44" s="285"/>
      <c r="D44" s="75"/>
      <c r="E44" s="62"/>
      <c r="F44" s="287"/>
      <c r="G44" s="281"/>
      <c r="H44" s="63">
        <f t="shared" si="1"/>
        <v>0</v>
      </c>
      <c r="I44" s="281"/>
      <c r="J44" s="3"/>
      <c r="K44" s="3"/>
      <c r="L44" s="3"/>
      <c r="M44" s="3"/>
      <c r="N44" s="3"/>
      <c r="O44" s="3"/>
      <c r="P44" s="3"/>
      <c r="Q44" s="3"/>
      <c r="R44" s="3"/>
      <c r="S44" s="3"/>
      <c r="T44" s="3"/>
      <c r="U44" s="3"/>
      <c r="V44" s="3"/>
      <c r="W44" s="3"/>
      <c r="X44" s="3"/>
      <c r="Y44" s="3"/>
    </row>
    <row r="45" spans="1:25" s="7" customFormat="1" ht="12.75" x14ac:dyDescent="0.2">
      <c r="A45" s="281"/>
      <c r="B45" s="59">
        <v>36</v>
      </c>
      <c r="C45" s="285"/>
      <c r="D45" s="75"/>
      <c r="E45" s="62"/>
      <c r="F45" s="287"/>
      <c r="G45" s="281"/>
      <c r="H45" s="63">
        <f t="shared" si="1"/>
        <v>0</v>
      </c>
      <c r="I45" s="281"/>
      <c r="J45" s="3"/>
      <c r="K45" s="3"/>
      <c r="L45" s="3"/>
      <c r="M45" s="3"/>
      <c r="N45" s="3"/>
      <c r="O45" s="3"/>
      <c r="P45" s="3"/>
      <c r="Q45" s="3"/>
      <c r="R45" s="3"/>
      <c r="S45" s="3"/>
      <c r="T45" s="3"/>
      <c r="U45" s="3"/>
      <c r="V45" s="3"/>
      <c r="W45" s="3"/>
      <c r="X45" s="3"/>
      <c r="Y45" s="3"/>
    </row>
    <row r="46" spans="1:25" s="7" customFormat="1" ht="12.75" x14ac:dyDescent="0.2">
      <c r="A46" s="281"/>
      <c r="B46" s="59">
        <v>37</v>
      </c>
      <c r="C46" s="285"/>
      <c r="D46" s="75"/>
      <c r="E46" s="62"/>
      <c r="F46" s="287"/>
      <c r="G46" s="281"/>
      <c r="H46" s="63">
        <f t="shared" si="1"/>
        <v>0</v>
      </c>
      <c r="I46" s="281"/>
      <c r="J46" s="3"/>
      <c r="K46" s="3"/>
      <c r="L46" s="3"/>
      <c r="M46" s="3"/>
      <c r="N46" s="3"/>
      <c r="O46" s="3"/>
      <c r="P46" s="3"/>
      <c r="Q46" s="3"/>
      <c r="R46" s="3"/>
      <c r="S46" s="3"/>
      <c r="T46" s="3"/>
      <c r="U46" s="3"/>
      <c r="V46" s="3"/>
      <c r="W46" s="3"/>
      <c r="X46" s="3"/>
      <c r="Y46" s="3"/>
    </row>
    <row r="47" spans="1:25" s="7" customFormat="1" ht="12.75" x14ac:dyDescent="0.2">
      <c r="A47" s="281"/>
      <c r="B47" s="59">
        <v>38</v>
      </c>
      <c r="C47" s="285"/>
      <c r="D47" s="75"/>
      <c r="E47" s="62"/>
      <c r="F47" s="287"/>
      <c r="G47" s="281"/>
      <c r="H47" s="63">
        <f t="shared" si="1"/>
        <v>0</v>
      </c>
      <c r="I47" s="281"/>
      <c r="J47" s="3"/>
      <c r="K47" s="3"/>
      <c r="L47" s="3"/>
      <c r="M47" s="3"/>
      <c r="N47" s="3"/>
      <c r="O47" s="3"/>
      <c r="P47" s="3"/>
      <c r="Q47" s="3"/>
      <c r="R47" s="3"/>
      <c r="S47" s="3"/>
      <c r="T47" s="3"/>
      <c r="U47" s="3"/>
      <c r="V47" s="3"/>
      <c r="W47" s="3"/>
      <c r="X47" s="3"/>
      <c r="Y47" s="3"/>
    </row>
    <row r="48" spans="1:25" s="7" customFormat="1" ht="12.75" x14ac:dyDescent="0.2">
      <c r="A48" s="281"/>
      <c r="B48" s="59">
        <v>39</v>
      </c>
      <c r="C48" s="285"/>
      <c r="D48" s="75"/>
      <c r="E48" s="62"/>
      <c r="F48" s="287"/>
      <c r="G48" s="281"/>
      <c r="H48" s="63">
        <f t="shared" si="1"/>
        <v>0</v>
      </c>
      <c r="I48" s="281"/>
      <c r="J48" s="3"/>
      <c r="K48" s="3"/>
      <c r="L48" s="3"/>
      <c r="M48" s="3"/>
      <c r="N48" s="3"/>
      <c r="O48" s="3"/>
      <c r="P48" s="3"/>
      <c r="Q48" s="3"/>
      <c r="R48" s="3"/>
      <c r="S48" s="3"/>
      <c r="T48" s="3"/>
      <c r="U48" s="3"/>
      <c r="V48" s="3"/>
      <c r="W48" s="3"/>
      <c r="X48" s="3"/>
      <c r="Y48" s="3"/>
    </row>
    <row r="49" spans="1:25" s="7" customFormat="1" ht="12.75" x14ac:dyDescent="0.2">
      <c r="A49" s="281"/>
      <c r="B49" s="59">
        <v>40</v>
      </c>
      <c r="C49" s="285"/>
      <c r="D49" s="75"/>
      <c r="E49" s="62"/>
      <c r="F49" s="287"/>
      <c r="G49" s="281"/>
      <c r="H49" s="63">
        <f t="shared" si="1"/>
        <v>0</v>
      </c>
      <c r="I49" s="281"/>
      <c r="J49" s="3"/>
      <c r="K49" s="3"/>
      <c r="L49" s="3"/>
      <c r="M49" s="3"/>
      <c r="N49" s="3"/>
      <c r="O49" s="3"/>
      <c r="P49" s="3"/>
      <c r="Q49" s="3"/>
      <c r="R49" s="3"/>
      <c r="S49" s="3"/>
      <c r="T49" s="3"/>
      <c r="U49" s="3"/>
      <c r="V49" s="3"/>
      <c r="W49" s="3"/>
      <c r="X49" s="3"/>
      <c r="Y49" s="3"/>
    </row>
    <row r="50" spans="1:25" s="7" customFormat="1" ht="12.75" x14ac:dyDescent="0.2">
      <c r="A50" s="281"/>
      <c r="B50" s="59">
        <v>41</v>
      </c>
      <c r="C50" s="285"/>
      <c r="D50" s="75"/>
      <c r="E50" s="62"/>
      <c r="F50" s="287"/>
      <c r="G50" s="281"/>
      <c r="H50" s="63">
        <f t="shared" si="1"/>
        <v>0</v>
      </c>
      <c r="I50" s="281"/>
      <c r="J50" s="3"/>
      <c r="K50" s="3"/>
      <c r="L50" s="3"/>
      <c r="M50" s="3"/>
      <c r="N50" s="3"/>
      <c r="O50" s="3"/>
      <c r="P50" s="3"/>
      <c r="Q50" s="3"/>
      <c r="R50" s="3"/>
      <c r="S50" s="3"/>
      <c r="T50" s="3"/>
      <c r="U50" s="3"/>
      <c r="V50" s="3"/>
      <c r="W50" s="3"/>
      <c r="X50" s="3"/>
      <c r="Y50" s="3"/>
    </row>
    <row r="51" spans="1:25" s="7" customFormat="1" ht="12.75" x14ac:dyDescent="0.2">
      <c r="A51" s="281"/>
      <c r="B51" s="59">
        <v>42</v>
      </c>
      <c r="C51" s="285"/>
      <c r="D51" s="75"/>
      <c r="E51" s="62"/>
      <c r="F51" s="287"/>
      <c r="G51" s="281"/>
      <c r="H51" s="63">
        <f t="shared" si="1"/>
        <v>0</v>
      </c>
      <c r="I51" s="281"/>
      <c r="J51" s="3"/>
      <c r="K51" s="3"/>
      <c r="L51" s="3"/>
      <c r="M51" s="3"/>
      <c r="N51" s="3"/>
      <c r="O51" s="3"/>
      <c r="P51" s="3"/>
      <c r="Q51" s="3"/>
      <c r="R51" s="3"/>
      <c r="S51" s="3"/>
      <c r="T51" s="3"/>
      <c r="U51" s="3"/>
      <c r="V51" s="3"/>
      <c r="W51" s="3"/>
      <c r="X51" s="3"/>
      <c r="Y51" s="3"/>
    </row>
    <row r="52" spans="1:25" s="7" customFormat="1" ht="12.75" x14ac:dyDescent="0.2">
      <c r="A52" s="281"/>
      <c r="B52" s="59">
        <v>43</v>
      </c>
      <c r="C52" s="285"/>
      <c r="D52" s="75"/>
      <c r="E52" s="62"/>
      <c r="F52" s="287"/>
      <c r="G52" s="281"/>
      <c r="H52" s="63">
        <f t="shared" si="1"/>
        <v>0</v>
      </c>
      <c r="I52" s="281"/>
      <c r="J52" s="3"/>
      <c r="K52" s="3"/>
      <c r="L52" s="3"/>
      <c r="M52" s="3"/>
      <c r="N52" s="3"/>
      <c r="O52" s="3"/>
      <c r="P52" s="3"/>
      <c r="Q52" s="3"/>
      <c r="R52" s="3"/>
      <c r="S52" s="3"/>
      <c r="T52" s="3"/>
      <c r="U52" s="3"/>
      <c r="V52" s="3"/>
      <c r="W52" s="3"/>
      <c r="X52" s="3"/>
      <c r="Y52" s="3"/>
    </row>
    <row r="53" spans="1:25" s="7" customFormat="1" ht="12.75" x14ac:dyDescent="0.2">
      <c r="A53" s="281"/>
      <c r="B53" s="59">
        <v>44</v>
      </c>
      <c r="C53" s="285"/>
      <c r="D53" s="75"/>
      <c r="E53" s="62"/>
      <c r="F53" s="287"/>
      <c r="G53" s="281"/>
      <c r="H53" s="63">
        <f t="shared" si="1"/>
        <v>0</v>
      </c>
      <c r="I53" s="281"/>
      <c r="J53" s="3"/>
      <c r="K53" s="3"/>
      <c r="L53" s="3"/>
      <c r="M53" s="3"/>
      <c r="N53" s="3"/>
      <c r="O53" s="3"/>
      <c r="P53" s="3"/>
      <c r="Q53" s="3"/>
      <c r="R53" s="3"/>
      <c r="S53" s="3"/>
      <c r="T53" s="3"/>
      <c r="U53" s="3"/>
      <c r="V53" s="3"/>
      <c r="W53" s="3"/>
      <c r="X53" s="3"/>
      <c r="Y53" s="3"/>
    </row>
    <row r="54" spans="1:25" s="7" customFormat="1" ht="12.75" x14ac:dyDescent="0.2">
      <c r="A54" s="281"/>
      <c r="B54" s="59">
        <v>45</v>
      </c>
      <c r="C54" s="285"/>
      <c r="D54" s="75"/>
      <c r="E54" s="62"/>
      <c r="F54" s="287"/>
      <c r="G54" s="281"/>
      <c r="H54" s="63">
        <f t="shared" si="1"/>
        <v>0</v>
      </c>
      <c r="I54" s="281"/>
      <c r="J54" s="3"/>
      <c r="K54" s="3"/>
      <c r="L54" s="3"/>
      <c r="M54" s="3"/>
      <c r="N54" s="3"/>
      <c r="O54" s="3"/>
      <c r="P54" s="3"/>
      <c r="Q54" s="3"/>
      <c r="R54" s="3"/>
      <c r="S54" s="3"/>
      <c r="T54" s="3"/>
      <c r="U54" s="3"/>
      <c r="V54" s="3"/>
      <c r="W54" s="3"/>
      <c r="X54" s="3"/>
      <c r="Y54" s="3"/>
    </row>
    <row r="55" spans="1:25" s="7" customFormat="1" ht="12.75" x14ac:dyDescent="0.2">
      <c r="A55" s="281"/>
      <c r="B55" s="59">
        <v>46</v>
      </c>
      <c r="C55" s="285"/>
      <c r="D55" s="75"/>
      <c r="E55" s="62"/>
      <c r="F55" s="287"/>
      <c r="G55" s="281"/>
      <c r="H55" s="63">
        <f t="shared" si="1"/>
        <v>0</v>
      </c>
      <c r="I55" s="281"/>
      <c r="J55" s="3"/>
      <c r="K55" s="3"/>
      <c r="L55" s="3"/>
      <c r="M55" s="3"/>
      <c r="N55" s="3"/>
      <c r="O55" s="3"/>
      <c r="P55" s="3"/>
      <c r="Q55" s="3"/>
      <c r="R55" s="3"/>
      <c r="S55" s="3"/>
      <c r="T55" s="3"/>
      <c r="U55" s="3"/>
      <c r="V55" s="3"/>
      <c r="W55" s="3"/>
      <c r="X55" s="3"/>
      <c r="Y55" s="3"/>
    </row>
    <row r="56" spans="1:25" s="7" customFormat="1" ht="12.75" x14ac:dyDescent="0.2">
      <c r="A56" s="281"/>
      <c r="B56" s="59">
        <v>47</v>
      </c>
      <c r="C56" s="285"/>
      <c r="D56" s="75"/>
      <c r="E56" s="62"/>
      <c r="F56" s="287"/>
      <c r="G56" s="281"/>
      <c r="H56" s="63">
        <f t="shared" si="1"/>
        <v>0</v>
      </c>
      <c r="I56" s="281"/>
      <c r="J56" s="3"/>
      <c r="K56" s="3"/>
      <c r="L56" s="3"/>
      <c r="M56" s="3"/>
      <c r="N56" s="3"/>
      <c r="O56" s="3"/>
      <c r="P56" s="3"/>
      <c r="Q56" s="3"/>
      <c r="R56" s="3"/>
      <c r="S56" s="3"/>
      <c r="T56" s="3"/>
      <c r="U56" s="3"/>
      <c r="V56" s="3"/>
      <c r="W56" s="3"/>
      <c r="X56" s="3"/>
      <c r="Y56" s="3"/>
    </row>
    <row r="57" spans="1:25" s="7" customFormat="1" ht="12.75" x14ac:dyDescent="0.2">
      <c r="A57" s="281"/>
      <c r="B57" s="59">
        <v>48</v>
      </c>
      <c r="C57" s="285"/>
      <c r="D57" s="75"/>
      <c r="E57" s="62"/>
      <c r="F57" s="287"/>
      <c r="G57" s="281"/>
      <c r="H57" s="63">
        <f t="shared" si="1"/>
        <v>0</v>
      </c>
      <c r="I57" s="281"/>
      <c r="J57" s="3"/>
      <c r="K57" s="3"/>
      <c r="L57" s="3"/>
      <c r="M57" s="3"/>
      <c r="N57" s="3"/>
      <c r="O57" s="3"/>
      <c r="P57" s="3"/>
      <c r="Q57" s="3"/>
      <c r="R57" s="3"/>
      <c r="S57" s="3"/>
      <c r="T57" s="3"/>
      <c r="U57" s="3"/>
      <c r="V57" s="3"/>
      <c r="W57" s="3"/>
      <c r="X57" s="3"/>
      <c r="Y57" s="3"/>
    </row>
    <row r="58" spans="1:25" s="7" customFormat="1" ht="12.75" x14ac:dyDescent="0.2">
      <c r="A58" s="281"/>
      <c r="B58" s="59">
        <v>49</v>
      </c>
      <c r="C58" s="285"/>
      <c r="D58" s="75"/>
      <c r="E58" s="62"/>
      <c r="F58" s="287"/>
      <c r="G58" s="281"/>
      <c r="H58" s="63">
        <f t="shared" si="1"/>
        <v>0</v>
      </c>
      <c r="I58" s="281"/>
      <c r="J58" s="3"/>
      <c r="K58" s="3"/>
      <c r="L58" s="3"/>
      <c r="M58" s="3"/>
      <c r="N58" s="3"/>
      <c r="O58" s="3"/>
      <c r="P58" s="3"/>
      <c r="Q58" s="3"/>
      <c r="R58" s="3"/>
      <c r="S58" s="3"/>
      <c r="T58" s="3"/>
      <c r="U58" s="3"/>
      <c r="V58" s="3"/>
      <c r="W58" s="3"/>
      <c r="X58" s="3"/>
      <c r="Y58" s="3"/>
    </row>
    <row r="59" spans="1:25" s="7" customFormat="1" ht="13.5" thickBot="1" x14ac:dyDescent="0.25">
      <c r="A59" s="29"/>
      <c r="B59" s="59">
        <v>50</v>
      </c>
      <c r="C59" s="201"/>
      <c r="D59" s="75"/>
      <c r="E59" s="62"/>
      <c r="F59" s="203"/>
      <c r="G59" s="199"/>
      <c r="H59" s="96">
        <f t="shared" si="0"/>
        <v>0</v>
      </c>
      <c r="I59" s="29"/>
      <c r="J59" s="3"/>
      <c r="K59" s="3"/>
      <c r="L59" s="3"/>
      <c r="M59" s="3"/>
      <c r="N59" s="3"/>
      <c r="O59" s="3"/>
      <c r="P59" s="3"/>
      <c r="Q59" s="3"/>
      <c r="R59" s="3"/>
      <c r="S59" s="3"/>
      <c r="T59" s="3"/>
      <c r="U59" s="3"/>
      <c r="V59" s="3"/>
      <c r="W59" s="3"/>
      <c r="X59" s="3"/>
      <c r="Y59" s="3"/>
    </row>
    <row r="60" spans="1:25" s="7" customFormat="1" ht="13.5" thickBot="1" x14ac:dyDescent="0.25">
      <c r="A60" s="1"/>
      <c r="B60" s="31"/>
      <c r="C60" s="1"/>
      <c r="D60" s="31"/>
      <c r="E60" s="31"/>
      <c r="F60" s="26" t="s">
        <v>35</v>
      </c>
      <c r="G60" s="29"/>
      <c r="H60" s="73">
        <f>SUM(H10:H59)</f>
        <v>0</v>
      </c>
      <c r="I60" s="29"/>
      <c r="J60" s="3"/>
      <c r="K60" s="3"/>
      <c r="L60" s="3"/>
      <c r="M60" s="3"/>
      <c r="N60" s="3"/>
      <c r="O60" s="3"/>
      <c r="P60" s="3"/>
      <c r="Q60" s="3"/>
      <c r="R60" s="3"/>
      <c r="S60" s="3"/>
      <c r="T60" s="3"/>
      <c r="U60" s="3"/>
      <c r="V60" s="3"/>
      <c r="W60" s="3"/>
      <c r="X60" s="3"/>
      <c r="Y60" s="3"/>
    </row>
    <row r="61" spans="1:25" s="7" customFormat="1" ht="3" customHeight="1" x14ac:dyDescent="0.2">
      <c r="A61" s="29"/>
      <c r="B61" s="29"/>
      <c r="C61" s="29"/>
      <c r="D61" s="29"/>
      <c r="E61" s="29"/>
      <c r="F61" s="29"/>
      <c r="G61" s="29"/>
      <c r="H61" s="29"/>
      <c r="I61" s="29"/>
      <c r="J61" s="3"/>
      <c r="K61" s="3"/>
      <c r="L61" s="3"/>
      <c r="M61" s="3"/>
      <c r="N61" s="3"/>
      <c r="O61" s="3"/>
      <c r="P61" s="3"/>
      <c r="Q61" s="3"/>
      <c r="R61" s="3"/>
      <c r="S61" s="3"/>
      <c r="T61" s="3"/>
      <c r="U61" s="3"/>
      <c r="V61" s="3"/>
      <c r="W61" s="3"/>
      <c r="X61" s="3"/>
      <c r="Y61" s="3"/>
    </row>
    <row r="62" spans="1:25" s="7" customFormat="1" ht="12.75" x14ac:dyDescent="0.2">
      <c r="A62" s="57" t="s">
        <v>419</v>
      </c>
      <c r="B62" s="369" t="s">
        <v>100</v>
      </c>
      <c r="C62" s="369"/>
      <c r="D62" s="369"/>
      <c r="E62" s="368"/>
      <c r="F62" s="368"/>
      <c r="G62" s="368"/>
      <c r="H62" s="368"/>
      <c r="I62" s="29"/>
      <c r="J62" s="3"/>
      <c r="K62" s="3"/>
      <c r="L62" s="3"/>
      <c r="M62" s="3"/>
      <c r="N62" s="3"/>
      <c r="O62" s="3"/>
      <c r="P62" s="3"/>
      <c r="Q62" s="3"/>
      <c r="R62" s="3"/>
      <c r="S62" s="3"/>
      <c r="T62" s="3"/>
      <c r="U62" s="3"/>
      <c r="V62" s="3"/>
      <c r="W62" s="3"/>
      <c r="X62" s="3"/>
      <c r="Y62" s="3"/>
    </row>
    <row r="63" spans="1:25" s="7" customFormat="1" ht="12.75" customHeight="1" x14ac:dyDescent="0.2">
      <c r="A63" s="29"/>
      <c r="B63" s="64"/>
      <c r="C63" s="64" t="s">
        <v>101</v>
      </c>
      <c r="D63" s="57" t="s">
        <v>102</v>
      </c>
      <c r="E63" s="29"/>
      <c r="F63" s="29"/>
      <c r="G63" s="29"/>
      <c r="H63" s="69" t="s">
        <v>49</v>
      </c>
      <c r="I63" s="29"/>
      <c r="J63" s="3"/>
      <c r="K63" s="3"/>
      <c r="L63" s="3"/>
      <c r="M63" s="3"/>
      <c r="N63" s="3"/>
      <c r="O63" s="3"/>
      <c r="P63" s="3"/>
      <c r="Q63" s="3"/>
      <c r="R63" s="3"/>
      <c r="S63" s="3"/>
      <c r="T63" s="3"/>
      <c r="U63" s="3"/>
      <c r="V63" s="3"/>
      <c r="W63" s="3"/>
      <c r="X63" s="3"/>
      <c r="Y63" s="3"/>
    </row>
    <row r="64" spans="1:25" s="7" customFormat="1" ht="0.6" customHeight="1" x14ac:dyDescent="0.2">
      <c r="A64" s="29"/>
      <c r="B64" s="64"/>
      <c r="C64" s="64"/>
      <c r="D64" s="64"/>
      <c r="E64" s="29"/>
      <c r="F64" s="29"/>
      <c r="G64" s="29"/>
      <c r="H64" s="69"/>
      <c r="I64" s="29"/>
      <c r="J64" s="3"/>
      <c r="K64" s="3"/>
      <c r="L64" s="3"/>
      <c r="M64" s="3"/>
      <c r="N64" s="3"/>
      <c r="O64" s="3"/>
      <c r="P64" s="3"/>
      <c r="Q64" s="3"/>
      <c r="R64" s="3"/>
      <c r="S64" s="3"/>
      <c r="T64" s="3"/>
      <c r="U64" s="3"/>
      <c r="V64" s="3"/>
      <c r="W64" s="3"/>
      <c r="X64" s="3"/>
      <c r="Y64" s="3"/>
    </row>
    <row r="65" spans="1:25" s="7" customFormat="1" ht="12.75" customHeight="1" x14ac:dyDescent="0.2">
      <c r="A65" s="29"/>
      <c r="B65" s="59">
        <v>1</v>
      </c>
      <c r="C65" s="102"/>
      <c r="D65" s="70"/>
      <c r="E65" s="29"/>
      <c r="F65" s="29"/>
      <c r="G65" s="29"/>
      <c r="H65" s="103">
        <f>IF(C65=0,0,IF(D65=0,0,10))</f>
        <v>0</v>
      </c>
      <c r="I65" s="29"/>
      <c r="J65" s="3"/>
      <c r="K65" s="3"/>
      <c r="L65" s="3"/>
      <c r="M65" s="3"/>
      <c r="N65" s="3"/>
      <c r="O65" s="3"/>
      <c r="P65" s="3"/>
      <c r="Q65" s="3"/>
      <c r="R65" s="3"/>
      <c r="S65" s="3"/>
      <c r="T65" s="3"/>
      <c r="U65" s="3"/>
      <c r="V65" s="3"/>
      <c r="W65" s="3"/>
      <c r="X65" s="3"/>
      <c r="Y65" s="3"/>
    </row>
    <row r="66" spans="1:25" s="7" customFormat="1" ht="12.75" customHeight="1" x14ac:dyDescent="0.2">
      <c r="A66" s="29"/>
      <c r="B66" s="59">
        <v>2</v>
      </c>
      <c r="C66" s="198"/>
      <c r="D66" s="201"/>
      <c r="E66" s="29"/>
      <c r="F66" s="29"/>
      <c r="G66" s="29"/>
      <c r="H66" s="103">
        <f t="shared" ref="H66:H74" si="2">IF(C66=0,0,IF(D66=0,0,10))</f>
        <v>0</v>
      </c>
      <c r="I66" s="29"/>
      <c r="J66" s="3"/>
      <c r="K66" s="3"/>
      <c r="L66" s="3"/>
      <c r="M66" s="3"/>
      <c r="N66" s="3"/>
      <c r="O66" s="3"/>
      <c r="P66" s="3"/>
      <c r="Q66" s="3"/>
      <c r="R66" s="3"/>
      <c r="S66" s="3"/>
      <c r="T66" s="3"/>
      <c r="U66" s="3"/>
      <c r="V66" s="3"/>
      <c r="W66" s="3"/>
      <c r="X66" s="3"/>
      <c r="Y66" s="3"/>
    </row>
    <row r="67" spans="1:25" s="7" customFormat="1" ht="12.75" customHeight="1" x14ac:dyDescent="0.2">
      <c r="A67" s="29"/>
      <c r="B67" s="59">
        <v>3</v>
      </c>
      <c r="C67" s="198"/>
      <c r="D67" s="201"/>
      <c r="E67" s="29"/>
      <c r="F67" s="29"/>
      <c r="G67" s="29"/>
      <c r="H67" s="103">
        <f t="shared" si="2"/>
        <v>0</v>
      </c>
      <c r="I67" s="29"/>
      <c r="J67" s="3"/>
      <c r="K67" s="3"/>
      <c r="L67" s="3"/>
      <c r="M67" s="3"/>
      <c r="N67" s="3"/>
      <c r="O67" s="3"/>
      <c r="P67" s="3"/>
      <c r="Q67" s="3"/>
      <c r="R67" s="3"/>
      <c r="S67" s="3"/>
      <c r="T67" s="3"/>
      <c r="U67" s="3"/>
      <c r="V67" s="3"/>
      <c r="W67" s="3"/>
      <c r="X67" s="3"/>
      <c r="Y67" s="3"/>
    </row>
    <row r="68" spans="1:25" s="7" customFormat="1" ht="12.75" customHeight="1" x14ac:dyDescent="0.2">
      <c r="A68" s="29"/>
      <c r="B68" s="59">
        <v>4</v>
      </c>
      <c r="C68" s="198"/>
      <c r="D68" s="201"/>
      <c r="E68" s="29"/>
      <c r="F68" s="29"/>
      <c r="G68" s="29"/>
      <c r="H68" s="103">
        <f t="shared" si="2"/>
        <v>0</v>
      </c>
      <c r="I68" s="29"/>
      <c r="J68" s="3"/>
      <c r="K68" s="3"/>
      <c r="L68" s="3"/>
      <c r="M68" s="3"/>
      <c r="N68" s="3"/>
      <c r="O68" s="3"/>
      <c r="P68" s="3"/>
      <c r="Q68" s="3"/>
      <c r="R68" s="3"/>
      <c r="S68" s="3"/>
      <c r="T68" s="3"/>
      <c r="U68" s="3"/>
      <c r="V68" s="3"/>
      <c r="W68" s="3"/>
      <c r="X68" s="3"/>
      <c r="Y68" s="3"/>
    </row>
    <row r="69" spans="1:25" s="7" customFormat="1" ht="12.75" customHeight="1" x14ac:dyDescent="0.2">
      <c r="A69" s="281"/>
      <c r="B69" s="59">
        <v>5</v>
      </c>
      <c r="C69" s="279"/>
      <c r="D69" s="285"/>
      <c r="E69" s="281"/>
      <c r="F69" s="281"/>
      <c r="G69" s="281"/>
      <c r="H69" s="103">
        <f t="shared" ref="H69:H73" si="3">IF(C69=0,0,IF(D69=0,0,10))</f>
        <v>0</v>
      </c>
      <c r="I69" s="281"/>
      <c r="J69" s="3"/>
      <c r="K69" s="3"/>
      <c r="L69" s="3"/>
      <c r="M69" s="3"/>
      <c r="N69" s="3"/>
      <c r="O69" s="3"/>
      <c r="P69" s="3"/>
      <c r="Q69" s="3"/>
      <c r="R69" s="3"/>
      <c r="S69" s="3"/>
      <c r="T69" s="3"/>
      <c r="U69" s="3"/>
      <c r="V69" s="3"/>
      <c r="W69" s="3"/>
      <c r="X69" s="3"/>
      <c r="Y69" s="3"/>
    </row>
    <row r="70" spans="1:25" s="7" customFormat="1" ht="12.75" customHeight="1" x14ac:dyDescent="0.2">
      <c r="A70" s="281"/>
      <c r="B70" s="59">
        <v>6</v>
      </c>
      <c r="C70" s="279"/>
      <c r="D70" s="285"/>
      <c r="E70" s="281"/>
      <c r="F70" s="281"/>
      <c r="G70" s="281"/>
      <c r="H70" s="103">
        <f t="shared" si="3"/>
        <v>0</v>
      </c>
      <c r="I70" s="281"/>
      <c r="J70" s="3"/>
      <c r="K70" s="3"/>
      <c r="L70" s="3"/>
      <c r="M70" s="3"/>
      <c r="N70" s="3"/>
      <c r="O70" s="3"/>
      <c r="P70" s="3"/>
      <c r="Q70" s="3"/>
      <c r="R70" s="3"/>
      <c r="S70" s="3"/>
      <c r="T70" s="3"/>
      <c r="U70" s="3"/>
      <c r="V70" s="3"/>
      <c r="W70" s="3"/>
      <c r="X70" s="3"/>
      <c r="Y70" s="3"/>
    </row>
    <row r="71" spans="1:25" s="7" customFormat="1" ht="12.75" customHeight="1" x14ac:dyDescent="0.2">
      <c r="A71" s="281"/>
      <c r="B71" s="59">
        <v>7</v>
      </c>
      <c r="C71" s="279"/>
      <c r="D71" s="285"/>
      <c r="E71" s="281"/>
      <c r="F71" s="281"/>
      <c r="G71" s="281"/>
      <c r="H71" s="103">
        <f t="shared" si="3"/>
        <v>0</v>
      </c>
      <c r="I71" s="281"/>
      <c r="J71" s="3"/>
      <c r="K71" s="3"/>
      <c r="L71" s="3"/>
      <c r="M71" s="3"/>
      <c r="N71" s="3"/>
      <c r="O71" s="3"/>
      <c r="P71" s="3"/>
      <c r="Q71" s="3"/>
      <c r="R71" s="3"/>
      <c r="S71" s="3"/>
      <c r="T71" s="3"/>
      <c r="U71" s="3"/>
      <c r="V71" s="3"/>
      <c r="W71" s="3"/>
      <c r="X71" s="3"/>
      <c r="Y71" s="3"/>
    </row>
    <row r="72" spans="1:25" s="7" customFormat="1" ht="12.75" customHeight="1" x14ac:dyDescent="0.2">
      <c r="A72" s="281"/>
      <c r="B72" s="59">
        <v>8</v>
      </c>
      <c r="C72" s="279"/>
      <c r="D72" s="285"/>
      <c r="E72" s="281"/>
      <c r="F72" s="281"/>
      <c r="G72" s="281"/>
      <c r="H72" s="103">
        <f t="shared" si="3"/>
        <v>0</v>
      </c>
      <c r="I72" s="281"/>
      <c r="J72" s="3"/>
      <c r="K72" s="3"/>
      <c r="L72" s="3"/>
      <c r="M72" s="3"/>
      <c r="N72" s="3"/>
      <c r="O72" s="3"/>
      <c r="P72" s="3"/>
      <c r="Q72" s="3"/>
      <c r="R72" s="3"/>
      <c r="S72" s="3"/>
      <c r="T72" s="3"/>
      <c r="U72" s="3"/>
      <c r="V72" s="3"/>
      <c r="W72" s="3"/>
      <c r="X72" s="3"/>
      <c r="Y72" s="3"/>
    </row>
    <row r="73" spans="1:25" s="7" customFormat="1" ht="12.75" customHeight="1" x14ac:dyDescent="0.2">
      <c r="A73" s="281"/>
      <c r="B73" s="59">
        <v>9</v>
      </c>
      <c r="C73" s="279"/>
      <c r="D73" s="285"/>
      <c r="E73" s="281"/>
      <c r="F73" s="281"/>
      <c r="G73" s="281"/>
      <c r="H73" s="103">
        <f t="shared" si="3"/>
        <v>0</v>
      </c>
      <c r="I73" s="281"/>
      <c r="J73" s="3"/>
      <c r="K73" s="3"/>
      <c r="L73" s="3"/>
      <c r="M73" s="3"/>
      <c r="N73" s="3"/>
      <c r="O73" s="3"/>
      <c r="P73" s="3"/>
      <c r="Q73" s="3"/>
      <c r="R73" s="3"/>
      <c r="S73" s="3"/>
      <c r="T73" s="3"/>
      <c r="U73" s="3"/>
      <c r="V73" s="3"/>
      <c r="W73" s="3"/>
      <c r="X73" s="3"/>
      <c r="Y73" s="3"/>
    </row>
    <row r="74" spans="1:25" s="7" customFormat="1" ht="12.75" customHeight="1" thickBot="1" x14ac:dyDescent="0.25">
      <c r="A74" s="29"/>
      <c r="B74" s="59">
        <v>10</v>
      </c>
      <c r="C74" s="198"/>
      <c r="D74" s="201"/>
      <c r="E74" s="29"/>
      <c r="F74" s="29"/>
      <c r="G74" s="29"/>
      <c r="H74" s="219">
        <f t="shared" si="2"/>
        <v>0</v>
      </c>
      <c r="I74" s="29"/>
      <c r="J74" s="3"/>
      <c r="K74" s="3"/>
      <c r="L74" s="3"/>
      <c r="M74" s="3"/>
      <c r="N74" s="3"/>
      <c r="O74" s="3"/>
      <c r="P74" s="3"/>
      <c r="Q74" s="3"/>
      <c r="R74" s="3"/>
      <c r="S74" s="3"/>
      <c r="T74" s="3"/>
      <c r="U74" s="3"/>
      <c r="V74" s="3"/>
      <c r="W74" s="3"/>
      <c r="X74" s="3"/>
      <c r="Y74" s="3"/>
    </row>
    <row r="75" spans="1:25" s="7" customFormat="1" ht="13.5" thickBot="1" x14ac:dyDescent="0.25">
      <c r="A75" s="1"/>
      <c r="B75" s="1"/>
      <c r="C75" s="1"/>
      <c r="D75" s="1"/>
      <c r="E75" s="1"/>
      <c r="F75" s="26" t="s">
        <v>35</v>
      </c>
      <c r="G75" s="29"/>
      <c r="H75" s="104">
        <f>SUM(H65:H74)</f>
        <v>0</v>
      </c>
      <c r="I75" s="29"/>
      <c r="J75" s="3"/>
      <c r="K75" s="3"/>
      <c r="L75" s="3"/>
      <c r="M75" s="3"/>
      <c r="N75" s="3"/>
      <c r="O75" s="3"/>
      <c r="P75" s="3"/>
      <c r="Q75" s="3"/>
      <c r="R75" s="3"/>
      <c r="S75" s="3"/>
      <c r="T75" s="3"/>
      <c r="U75" s="3"/>
      <c r="V75" s="3"/>
      <c r="W75" s="3"/>
      <c r="X75" s="3"/>
      <c r="Y75" s="3"/>
    </row>
    <row r="76" spans="1:25" s="7" customFormat="1" ht="9.9499999999999993" customHeight="1" x14ac:dyDescent="0.2">
      <c r="A76" s="29"/>
      <c r="B76" s="29"/>
      <c r="C76" s="29"/>
      <c r="D76" s="29"/>
      <c r="E76" s="29"/>
      <c r="F76" s="29"/>
      <c r="G76" s="29"/>
      <c r="H76" s="90"/>
      <c r="I76" s="29"/>
      <c r="J76" s="3"/>
      <c r="K76" s="3"/>
      <c r="L76" s="3"/>
      <c r="M76" s="3"/>
      <c r="N76" s="3"/>
      <c r="O76" s="3"/>
      <c r="P76" s="3"/>
      <c r="Q76" s="3"/>
      <c r="R76" s="3"/>
      <c r="S76" s="3"/>
      <c r="T76" s="3"/>
      <c r="U76" s="3"/>
      <c r="V76" s="3"/>
      <c r="W76" s="3"/>
      <c r="X76" s="3"/>
      <c r="Y76" s="3"/>
    </row>
    <row r="77" spans="1:25" s="7" customFormat="1" ht="39" customHeight="1" x14ac:dyDescent="0.2">
      <c r="A77" s="57" t="s">
        <v>420</v>
      </c>
      <c r="B77" s="369" t="s">
        <v>530</v>
      </c>
      <c r="C77" s="369"/>
      <c r="D77" s="369"/>
      <c r="E77" s="369"/>
      <c r="F77" s="369"/>
      <c r="G77" s="368"/>
      <c r="H77" s="368"/>
      <c r="I77" s="29"/>
      <c r="J77" s="3"/>
      <c r="K77" s="3"/>
      <c r="L77" s="3"/>
      <c r="M77" s="3"/>
      <c r="N77" s="3"/>
      <c r="O77" s="3"/>
      <c r="P77" s="3"/>
      <c r="Q77" s="3"/>
      <c r="R77" s="3"/>
      <c r="S77" s="3"/>
      <c r="T77" s="3"/>
      <c r="U77" s="3"/>
      <c r="V77" s="3"/>
      <c r="W77" s="3"/>
      <c r="X77" s="3"/>
      <c r="Y77" s="3"/>
    </row>
    <row r="78" spans="1:25" s="7" customFormat="1" ht="12.75" customHeight="1" x14ac:dyDescent="0.2">
      <c r="A78" s="29"/>
      <c r="B78" s="29"/>
      <c r="C78" s="68" t="s">
        <v>457</v>
      </c>
      <c r="D78" s="301" t="s">
        <v>104</v>
      </c>
      <c r="E78" s="69" t="s">
        <v>47</v>
      </c>
      <c r="F78" s="69"/>
      <c r="G78" s="29"/>
      <c r="H78" s="69" t="s">
        <v>49</v>
      </c>
      <c r="I78" s="29"/>
      <c r="J78" s="3"/>
      <c r="K78" s="3"/>
      <c r="L78" s="3"/>
      <c r="M78" s="3"/>
      <c r="N78" s="3"/>
      <c r="O78" s="3"/>
      <c r="P78" s="3"/>
      <c r="Q78" s="3"/>
      <c r="R78" s="3"/>
      <c r="S78" s="3"/>
      <c r="T78" s="3"/>
      <c r="U78" s="3"/>
      <c r="V78" s="3"/>
      <c r="W78" s="3"/>
      <c r="X78" s="3"/>
      <c r="Y78" s="3"/>
    </row>
    <row r="79" spans="1:25" s="7" customFormat="1" ht="0.6" customHeight="1" x14ac:dyDescent="0.2">
      <c r="A79" s="29"/>
      <c r="B79" s="29"/>
      <c r="C79" s="68"/>
      <c r="D79" s="68"/>
      <c r="E79" s="29"/>
      <c r="F79" s="69"/>
      <c r="G79" s="29"/>
      <c r="H79" s="69"/>
      <c r="I79" s="29"/>
      <c r="J79" s="3"/>
      <c r="K79" s="3"/>
      <c r="L79" s="3"/>
      <c r="M79" s="3"/>
      <c r="N79" s="3"/>
      <c r="O79" s="3"/>
      <c r="P79" s="3"/>
      <c r="Q79" s="3"/>
      <c r="R79" s="3"/>
      <c r="S79" s="3"/>
      <c r="T79" s="3"/>
      <c r="U79" s="3"/>
      <c r="V79" s="3"/>
      <c r="W79" s="3"/>
      <c r="X79" s="3"/>
      <c r="Y79" s="3"/>
    </row>
    <row r="80" spans="1:25" s="7" customFormat="1" ht="12.75" customHeight="1" x14ac:dyDescent="0.2">
      <c r="A80" s="29"/>
      <c r="B80" s="59">
        <v>1</v>
      </c>
      <c r="C80" s="226"/>
      <c r="D80" s="105"/>
      <c r="E80" s="62"/>
      <c r="F80" s="69"/>
      <c r="G80" s="29"/>
      <c r="H80" s="103">
        <f>IF(C80=0,0,IF(D80=0,0,IF(E80=0,0,50)))</f>
        <v>0</v>
      </c>
      <c r="I80" s="29"/>
      <c r="J80" s="3"/>
      <c r="K80" s="3"/>
      <c r="L80" s="3"/>
      <c r="M80" s="3"/>
      <c r="N80" s="3"/>
      <c r="O80" s="15" t="s">
        <v>458</v>
      </c>
      <c r="P80" s="3"/>
      <c r="Q80" s="3"/>
      <c r="R80" s="3"/>
      <c r="S80" s="3"/>
      <c r="T80" s="3"/>
      <c r="U80" s="3"/>
      <c r="V80" s="3"/>
      <c r="W80" s="3"/>
      <c r="X80" s="3"/>
      <c r="Y80" s="3"/>
    </row>
    <row r="81" spans="1:25" s="7" customFormat="1" ht="12.75" customHeight="1" x14ac:dyDescent="0.2">
      <c r="A81" s="29"/>
      <c r="B81" s="59">
        <v>2</v>
      </c>
      <c r="C81" s="226"/>
      <c r="D81" s="105"/>
      <c r="E81" s="62"/>
      <c r="F81" s="69"/>
      <c r="G81" s="29"/>
      <c r="H81" s="103">
        <f t="shared" ref="H81:H99" si="4">IF(C81=0,0,IF(D81=0,0,IF(E81=0,0,50)))</f>
        <v>0</v>
      </c>
      <c r="I81" s="29"/>
      <c r="J81" s="3"/>
      <c r="K81" s="3"/>
      <c r="L81" s="3"/>
      <c r="M81" s="3"/>
      <c r="N81" s="3"/>
      <c r="O81" s="15" t="s">
        <v>446</v>
      </c>
      <c r="P81" s="3"/>
      <c r="Q81" s="3"/>
      <c r="R81" s="3"/>
      <c r="S81" s="3"/>
      <c r="T81" s="3"/>
      <c r="U81" s="3"/>
      <c r="V81" s="3"/>
      <c r="W81" s="3"/>
      <c r="X81" s="3"/>
      <c r="Y81" s="3"/>
    </row>
    <row r="82" spans="1:25" s="7" customFormat="1" ht="12.75" customHeight="1" x14ac:dyDescent="0.2">
      <c r="A82" s="281"/>
      <c r="B82" s="59">
        <v>3</v>
      </c>
      <c r="C82" s="279"/>
      <c r="D82" s="105"/>
      <c r="E82" s="62"/>
      <c r="F82" s="280"/>
      <c r="G82" s="281"/>
      <c r="H82" s="103">
        <f t="shared" ref="H82:H98" si="5">IF(C82=0,0,IF(D82=0,0,IF(E82=0,0,50)))</f>
        <v>0</v>
      </c>
      <c r="I82" s="281"/>
      <c r="J82" s="3"/>
      <c r="K82" s="3"/>
      <c r="L82" s="3"/>
      <c r="M82" s="3"/>
      <c r="N82" s="3"/>
      <c r="O82" s="15" t="s">
        <v>446</v>
      </c>
      <c r="P82" s="3"/>
      <c r="Q82" s="3"/>
      <c r="R82" s="3"/>
      <c r="S82" s="3"/>
      <c r="T82" s="3"/>
      <c r="U82" s="3"/>
      <c r="V82" s="3"/>
      <c r="W82" s="3"/>
      <c r="X82" s="3"/>
      <c r="Y82" s="3"/>
    </row>
    <row r="83" spans="1:25" s="7" customFormat="1" ht="12.75" customHeight="1" x14ac:dyDescent="0.2">
      <c r="A83" s="281"/>
      <c r="B83" s="59">
        <v>4</v>
      </c>
      <c r="C83" s="279"/>
      <c r="D83" s="105"/>
      <c r="E83" s="62"/>
      <c r="F83" s="280"/>
      <c r="G83" s="281"/>
      <c r="H83" s="103">
        <f t="shared" si="5"/>
        <v>0</v>
      </c>
      <c r="I83" s="281"/>
      <c r="J83" s="3"/>
      <c r="K83" s="3"/>
      <c r="L83" s="3"/>
      <c r="M83" s="3"/>
      <c r="N83" s="3"/>
      <c r="O83" s="15" t="s">
        <v>446</v>
      </c>
      <c r="P83" s="3"/>
      <c r="Q83" s="3"/>
      <c r="R83" s="3"/>
      <c r="S83" s="3"/>
      <c r="T83" s="3"/>
      <c r="U83" s="3"/>
      <c r="V83" s="3"/>
      <c r="W83" s="3"/>
      <c r="X83" s="3"/>
      <c r="Y83" s="3"/>
    </row>
    <row r="84" spans="1:25" s="7" customFormat="1" ht="12.75" customHeight="1" x14ac:dyDescent="0.2">
      <c r="A84" s="281"/>
      <c r="B84" s="59">
        <v>5</v>
      </c>
      <c r="C84" s="279"/>
      <c r="D84" s="105"/>
      <c r="E84" s="62"/>
      <c r="F84" s="280"/>
      <c r="G84" s="281"/>
      <c r="H84" s="103">
        <f t="shared" si="5"/>
        <v>0</v>
      </c>
      <c r="I84" s="281"/>
      <c r="J84" s="3"/>
      <c r="K84" s="3"/>
      <c r="L84" s="3"/>
      <c r="M84" s="3"/>
      <c r="N84" s="3"/>
      <c r="O84" s="15" t="s">
        <v>446</v>
      </c>
      <c r="P84" s="3"/>
      <c r="Q84" s="3"/>
      <c r="R84" s="3"/>
      <c r="S84" s="3"/>
      <c r="T84" s="3"/>
      <c r="U84" s="3"/>
      <c r="V84" s="3"/>
      <c r="W84" s="3"/>
      <c r="X84" s="3"/>
      <c r="Y84" s="3"/>
    </row>
    <row r="85" spans="1:25" s="7" customFormat="1" ht="12.75" customHeight="1" x14ac:dyDescent="0.2">
      <c r="A85" s="281"/>
      <c r="B85" s="59">
        <v>6</v>
      </c>
      <c r="C85" s="279"/>
      <c r="D85" s="105"/>
      <c r="E85" s="62"/>
      <c r="F85" s="280"/>
      <c r="G85" s="281"/>
      <c r="H85" s="103">
        <f t="shared" si="5"/>
        <v>0</v>
      </c>
      <c r="I85" s="281"/>
      <c r="J85" s="3"/>
      <c r="K85" s="3"/>
      <c r="L85" s="3"/>
      <c r="M85" s="3"/>
      <c r="N85" s="3"/>
      <c r="O85" s="15" t="s">
        <v>446</v>
      </c>
      <c r="P85" s="3"/>
      <c r="Q85" s="3"/>
      <c r="R85" s="3"/>
      <c r="S85" s="3"/>
      <c r="T85" s="3"/>
      <c r="U85" s="3"/>
      <c r="V85" s="3"/>
      <c r="W85" s="3"/>
      <c r="X85" s="3"/>
      <c r="Y85" s="3"/>
    </row>
    <row r="86" spans="1:25" s="7" customFormat="1" ht="12.75" customHeight="1" x14ac:dyDescent="0.2">
      <c r="A86" s="281"/>
      <c r="B86" s="59">
        <v>7</v>
      </c>
      <c r="C86" s="279"/>
      <c r="D86" s="105"/>
      <c r="E86" s="62"/>
      <c r="F86" s="280"/>
      <c r="G86" s="281"/>
      <c r="H86" s="103">
        <f t="shared" si="5"/>
        <v>0</v>
      </c>
      <c r="I86" s="281"/>
      <c r="J86" s="3"/>
      <c r="K86" s="3"/>
      <c r="L86" s="3"/>
      <c r="M86" s="3"/>
      <c r="N86" s="3"/>
      <c r="O86" s="15" t="s">
        <v>446</v>
      </c>
      <c r="P86" s="3"/>
      <c r="Q86" s="3"/>
      <c r="R86" s="3"/>
      <c r="S86" s="3"/>
      <c r="T86" s="3"/>
      <c r="U86" s="3"/>
      <c r="V86" s="3"/>
      <c r="W86" s="3"/>
      <c r="X86" s="3"/>
      <c r="Y86" s="3"/>
    </row>
    <row r="87" spans="1:25" s="7" customFormat="1" ht="12.75" customHeight="1" x14ac:dyDescent="0.2">
      <c r="A87" s="281"/>
      <c r="B87" s="59">
        <v>8</v>
      </c>
      <c r="C87" s="279"/>
      <c r="D87" s="105"/>
      <c r="E87" s="62"/>
      <c r="F87" s="280"/>
      <c r="G87" s="281"/>
      <c r="H87" s="103">
        <f t="shared" si="5"/>
        <v>0</v>
      </c>
      <c r="I87" s="281"/>
      <c r="J87" s="3"/>
      <c r="K87" s="3"/>
      <c r="L87" s="3"/>
      <c r="M87" s="3"/>
      <c r="N87" s="3"/>
      <c r="O87" s="15" t="s">
        <v>446</v>
      </c>
      <c r="P87" s="3"/>
      <c r="Q87" s="3"/>
      <c r="R87" s="3"/>
      <c r="S87" s="3"/>
      <c r="T87" s="3"/>
      <c r="U87" s="3"/>
      <c r="V87" s="3"/>
      <c r="W87" s="3"/>
      <c r="X87" s="3"/>
      <c r="Y87" s="3"/>
    </row>
    <row r="88" spans="1:25" s="7" customFormat="1" ht="12.75" customHeight="1" x14ac:dyDescent="0.2">
      <c r="A88" s="281"/>
      <c r="B88" s="59">
        <v>9</v>
      </c>
      <c r="C88" s="279"/>
      <c r="D88" s="105"/>
      <c r="E88" s="62"/>
      <c r="F88" s="280"/>
      <c r="G88" s="281"/>
      <c r="H88" s="103">
        <f t="shared" si="5"/>
        <v>0</v>
      </c>
      <c r="I88" s="281"/>
      <c r="J88" s="3"/>
      <c r="K88" s="3"/>
      <c r="L88" s="3"/>
      <c r="M88" s="3"/>
      <c r="N88" s="3"/>
      <c r="O88" s="15" t="s">
        <v>446</v>
      </c>
      <c r="P88" s="3"/>
      <c r="Q88" s="3"/>
      <c r="R88" s="3"/>
      <c r="S88" s="3"/>
      <c r="T88" s="3"/>
      <c r="U88" s="3"/>
      <c r="V88" s="3"/>
      <c r="W88" s="3"/>
      <c r="X88" s="3"/>
      <c r="Y88" s="3"/>
    </row>
    <row r="89" spans="1:25" s="7" customFormat="1" ht="12.75" customHeight="1" x14ac:dyDescent="0.2">
      <c r="A89" s="281"/>
      <c r="B89" s="59">
        <v>10</v>
      </c>
      <c r="C89" s="279"/>
      <c r="D89" s="105"/>
      <c r="E89" s="62"/>
      <c r="F89" s="280"/>
      <c r="G89" s="281"/>
      <c r="H89" s="103">
        <f t="shared" si="5"/>
        <v>0</v>
      </c>
      <c r="I89" s="281"/>
      <c r="J89" s="3"/>
      <c r="K89" s="3"/>
      <c r="L89" s="3"/>
      <c r="M89" s="3"/>
      <c r="N89" s="3"/>
      <c r="O89" s="15" t="s">
        <v>446</v>
      </c>
      <c r="P89" s="3"/>
      <c r="Q89" s="3"/>
      <c r="R89" s="3"/>
      <c r="S89" s="3"/>
      <c r="T89" s="3"/>
      <c r="U89" s="3"/>
      <c r="V89" s="3"/>
      <c r="W89" s="3"/>
      <c r="X89" s="3"/>
      <c r="Y89" s="3"/>
    </row>
    <row r="90" spans="1:25" s="7" customFormat="1" ht="12.75" customHeight="1" x14ac:dyDescent="0.2">
      <c r="A90" s="29"/>
      <c r="B90" s="59">
        <v>11</v>
      </c>
      <c r="C90" s="226"/>
      <c r="D90" s="105"/>
      <c r="E90" s="62"/>
      <c r="F90" s="69"/>
      <c r="G90" s="29"/>
      <c r="H90" s="103">
        <f t="shared" si="5"/>
        <v>0</v>
      </c>
      <c r="I90" s="281"/>
      <c r="J90" s="3"/>
      <c r="K90" s="3"/>
      <c r="L90" s="3"/>
      <c r="M90" s="3"/>
      <c r="N90" s="3"/>
      <c r="O90" s="15" t="s">
        <v>446</v>
      </c>
      <c r="P90" s="3"/>
      <c r="Q90" s="3"/>
      <c r="R90" s="3"/>
      <c r="S90" s="3"/>
      <c r="T90" s="3"/>
      <c r="U90" s="3"/>
      <c r="V90" s="3"/>
      <c r="W90" s="3"/>
      <c r="X90" s="3"/>
      <c r="Y90" s="3"/>
    </row>
    <row r="91" spans="1:25" s="7" customFormat="1" ht="12.75" customHeight="1" x14ac:dyDescent="0.2">
      <c r="A91" s="29"/>
      <c r="B91" s="59">
        <v>12</v>
      </c>
      <c r="C91" s="226"/>
      <c r="D91" s="105"/>
      <c r="E91" s="62"/>
      <c r="F91" s="69"/>
      <c r="G91" s="29"/>
      <c r="H91" s="103">
        <f t="shared" si="5"/>
        <v>0</v>
      </c>
      <c r="I91" s="281"/>
      <c r="J91" s="3"/>
      <c r="K91" s="3"/>
      <c r="L91" s="3"/>
      <c r="M91" s="3"/>
      <c r="N91" s="3"/>
      <c r="O91" s="15" t="s">
        <v>446</v>
      </c>
      <c r="P91" s="3"/>
      <c r="Q91" s="3"/>
      <c r="R91" s="3"/>
      <c r="S91" s="3"/>
      <c r="T91" s="3"/>
      <c r="U91" s="3"/>
      <c r="V91" s="3"/>
      <c r="W91" s="3"/>
      <c r="X91" s="3"/>
      <c r="Y91" s="3"/>
    </row>
    <row r="92" spans="1:25" s="7" customFormat="1" ht="12.75" customHeight="1" x14ac:dyDescent="0.2">
      <c r="A92" s="29"/>
      <c r="B92" s="59">
        <v>13</v>
      </c>
      <c r="C92" s="226"/>
      <c r="D92" s="105"/>
      <c r="E92" s="62"/>
      <c r="F92" s="69"/>
      <c r="G92" s="29"/>
      <c r="H92" s="103">
        <f t="shared" si="5"/>
        <v>0</v>
      </c>
      <c r="I92" s="281"/>
      <c r="J92" s="3"/>
      <c r="K92" s="3"/>
      <c r="L92" s="3"/>
      <c r="M92" s="3"/>
      <c r="N92" s="3"/>
      <c r="O92" s="15" t="s">
        <v>446</v>
      </c>
      <c r="P92" s="3"/>
      <c r="Q92" s="3"/>
      <c r="R92" s="3"/>
      <c r="S92" s="3"/>
      <c r="T92" s="3"/>
      <c r="U92" s="3"/>
      <c r="V92" s="3"/>
      <c r="W92" s="3"/>
      <c r="X92" s="3"/>
      <c r="Y92" s="3"/>
    </row>
    <row r="93" spans="1:25" s="7" customFormat="1" ht="12.75" customHeight="1" x14ac:dyDescent="0.2">
      <c r="A93" s="281"/>
      <c r="B93" s="59">
        <v>14</v>
      </c>
      <c r="C93" s="279"/>
      <c r="D93" s="105"/>
      <c r="E93" s="62"/>
      <c r="F93" s="280"/>
      <c r="G93" s="281"/>
      <c r="H93" s="103">
        <f t="shared" si="5"/>
        <v>0</v>
      </c>
      <c r="I93" s="281"/>
      <c r="J93" s="3"/>
      <c r="K93" s="3"/>
      <c r="L93" s="3"/>
      <c r="M93" s="3"/>
      <c r="N93" s="3"/>
      <c r="O93" s="15" t="s">
        <v>446</v>
      </c>
      <c r="P93" s="3"/>
      <c r="Q93" s="3"/>
      <c r="R93" s="3"/>
      <c r="S93" s="3"/>
      <c r="T93" s="3"/>
      <c r="U93" s="3"/>
      <c r="V93" s="3"/>
      <c r="W93" s="3"/>
      <c r="X93" s="3"/>
      <c r="Y93" s="3"/>
    </row>
    <row r="94" spans="1:25" s="7" customFormat="1" ht="12.75" customHeight="1" x14ac:dyDescent="0.2">
      <c r="A94" s="29"/>
      <c r="B94" s="59">
        <v>15</v>
      </c>
      <c r="C94" s="226"/>
      <c r="D94" s="105"/>
      <c r="E94" s="62"/>
      <c r="F94" s="69"/>
      <c r="G94" s="29"/>
      <c r="H94" s="103">
        <f t="shared" si="5"/>
        <v>0</v>
      </c>
      <c r="I94" s="281"/>
      <c r="J94" s="3"/>
      <c r="K94" s="3"/>
      <c r="L94" s="3"/>
      <c r="M94" s="3"/>
      <c r="N94" s="3"/>
      <c r="O94" s="15" t="s">
        <v>446</v>
      </c>
      <c r="P94" s="3"/>
      <c r="Q94" s="3"/>
      <c r="R94" s="3"/>
      <c r="S94" s="3"/>
      <c r="T94" s="3"/>
      <c r="U94" s="3"/>
      <c r="V94" s="3"/>
      <c r="W94" s="3"/>
      <c r="X94" s="3"/>
      <c r="Y94" s="3"/>
    </row>
    <row r="95" spans="1:25" s="7" customFormat="1" ht="12.75" customHeight="1" x14ac:dyDescent="0.2">
      <c r="A95" s="29"/>
      <c r="B95" s="59">
        <v>16</v>
      </c>
      <c r="C95" s="226"/>
      <c r="D95" s="105"/>
      <c r="E95" s="62"/>
      <c r="F95" s="69"/>
      <c r="G95" s="29"/>
      <c r="H95" s="103">
        <f t="shared" si="5"/>
        <v>0</v>
      </c>
      <c r="I95" s="281"/>
      <c r="J95" s="3"/>
      <c r="K95" s="3"/>
      <c r="L95" s="3"/>
      <c r="M95" s="3"/>
      <c r="N95" s="3"/>
      <c r="O95" s="15" t="s">
        <v>446</v>
      </c>
      <c r="P95" s="3"/>
      <c r="Q95" s="3"/>
      <c r="R95" s="3"/>
      <c r="S95" s="3"/>
      <c r="T95" s="3"/>
      <c r="U95" s="3"/>
      <c r="V95" s="3"/>
      <c r="W95" s="3"/>
      <c r="X95" s="3"/>
      <c r="Y95" s="3"/>
    </row>
    <row r="96" spans="1:25" s="7" customFormat="1" ht="12.75" customHeight="1" x14ac:dyDescent="0.2">
      <c r="A96" s="29"/>
      <c r="B96" s="59">
        <v>17</v>
      </c>
      <c r="C96" s="226"/>
      <c r="D96" s="105"/>
      <c r="E96" s="62"/>
      <c r="F96" s="69"/>
      <c r="G96" s="29"/>
      <c r="H96" s="103">
        <f t="shared" si="5"/>
        <v>0</v>
      </c>
      <c r="I96" s="281"/>
      <c r="J96" s="3"/>
      <c r="K96" s="3"/>
      <c r="L96" s="3"/>
      <c r="M96" s="3"/>
      <c r="N96" s="3"/>
      <c r="O96" s="15" t="s">
        <v>446</v>
      </c>
      <c r="P96" s="3"/>
      <c r="Q96" s="3"/>
      <c r="R96" s="3"/>
      <c r="S96" s="3"/>
      <c r="T96" s="3"/>
      <c r="U96" s="3"/>
      <c r="V96" s="3"/>
      <c r="W96" s="3"/>
      <c r="X96" s="3"/>
      <c r="Y96" s="3"/>
    </row>
    <row r="97" spans="1:25" s="7" customFormat="1" ht="12.75" customHeight="1" x14ac:dyDescent="0.2">
      <c r="A97" s="29"/>
      <c r="B97" s="59">
        <v>18</v>
      </c>
      <c r="C97" s="226"/>
      <c r="D97" s="105"/>
      <c r="E97" s="62"/>
      <c r="F97" s="69"/>
      <c r="G97" s="29"/>
      <c r="H97" s="103">
        <f t="shared" si="5"/>
        <v>0</v>
      </c>
      <c r="I97" s="281"/>
      <c r="J97" s="3"/>
      <c r="K97" s="3"/>
      <c r="L97" s="3"/>
      <c r="M97" s="3"/>
      <c r="N97" s="3"/>
      <c r="O97" s="15" t="s">
        <v>446</v>
      </c>
      <c r="P97" s="3"/>
      <c r="Q97" s="3"/>
      <c r="R97" s="3"/>
      <c r="S97" s="3"/>
      <c r="T97" s="3"/>
      <c r="U97" s="3"/>
      <c r="V97" s="3"/>
      <c r="W97" s="3"/>
      <c r="X97" s="3"/>
      <c r="Y97" s="3"/>
    </row>
    <row r="98" spans="1:25" s="7" customFormat="1" ht="12.75" customHeight="1" x14ac:dyDescent="0.2">
      <c r="A98" s="281"/>
      <c r="B98" s="59">
        <v>19</v>
      </c>
      <c r="C98" s="279"/>
      <c r="D98" s="105"/>
      <c r="E98" s="62"/>
      <c r="F98" s="280"/>
      <c r="G98" s="281"/>
      <c r="H98" s="103">
        <f t="shared" si="5"/>
        <v>0</v>
      </c>
      <c r="I98" s="281"/>
      <c r="J98" s="3"/>
      <c r="K98" s="3"/>
      <c r="L98" s="3"/>
      <c r="M98" s="3"/>
      <c r="N98" s="3"/>
      <c r="O98" s="15" t="s">
        <v>446</v>
      </c>
      <c r="P98" s="3"/>
      <c r="Q98" s="3"/>
      <c r="R98" s="3"/>
      <c r="S98" s="3"/>
      <c r="T98" s="3"/>
      <c r="U98" s="3"/>
      <c r="V98" s="3"/>
      <c r="W98" s="3"/>
      <c r="X98" s="3"/>
      <c r="Y98" s="3"/>
    </row>
    <row r="99" spans="1:25" s="7" customFormat="1" ht="12.75" customHeight="1" thickBot="1" x14ac:dyDescent="0.25">
      <c r="A99" s="29"/>
      <c r="B99" s="59">
        <v>20</v>
      </c>
      <c r="C99" s="226"/>
      <c r="D99" s="105"/>
      <c r="E99" s="62"/>
      <c r="F99" s="69"/>
      <c r="G99" s="29"/>
      <c r="H99" s="219">
        <f t="shared" si="4"/>
        <v>0</v>
      </c>
      <c r="I99" s="29"/>
      <c r="J99" s="3"/>
      <c r="K99" s="3"/>
      <c r="L99" s="3"/>
      <c r="M99" s="3"/>
      <c r="N99" s="3"/>
      <c r="O99" s="3"/>
      <c r="P99" s="3"/>
      <c r="Q99" s="3"/>
      <c r="R99" s="3"/>
      <c r="S99" s="3"/>
      <c r="T99" s="3"/>
      <c r="U99" s="3"/>
      <c r="V99" s="3"/>
      <c r="W99" s="3"/>
      <c r="X99" s="3"/>
      <c r="Y99" s="3"/>
    </row>
    <row r="100" spans="1:25" s="7" customFormat="1" ht="12.75" customHeight="1" thickBot="1" x14ac:dyDescent="0.25">
      <c r="A100" s="1"/>
      <c r="B100" s="18"/>
      <c r="C100" s="18"/>
      <c r="D100" s="31"/>
      <c r="E100" s="1"/>
      <c r="F100" s="26" t="s">
        <v>35</v>
      </c>
      <c r="G100" s="29"/>
      <c r="H100" s="73">
        <f>SUM(H80:H99)</f>
        <v>0</v>
      </c>
      <c r="I100" s="29"/>
      <c r="J100" s="3"/>
      <c r="K100" s="3"/>
      <c r="L100" s="3"/>
      <c r="M100" s="3"/>
      <c r="N100" s="3"/>
      <c r="O100" s="3"/>
      <c r="P100" s="3"/>
      <c r="Q100" s="3"/>
      <c r="R100" s="3"/>
      <c r="S100" s="3"/>
      <c r="T100" s="3"/>
      <c r="U100" s="3"/>
      <c r="V100" s="3"/>
      <c r="W100" s="3"/>
      <c r="X100" s="3"/>
      <c r="Y100" s="3"/>
    </row>
    <row r="101" spans="1:25" s="7" customFormat="1" ht="3" customHeight="1" x14ac:dyDescent="0.2">
      <c r="A101" s="29"/>
      <c r="B101" s="29"/>
      <c r="C101" s="29"/>
      <c r="D101" s="29"/>
      <c r="E101" s="29"/>
      <c r="F101" s="29"/>
      <c r="G101" s="29"/>
      <c r="H101" s="29"/>
      <c r="I101" s="29"/>
      <c r="J101" s="3"/>
      <c r="K101" s="3"/>
      <c r="L101" s="3"/>
      <c r="M101" s="3"/>
      <c r="N101" s="3"/>
      <c r="O101" s="3"/>
      <c r="P101" s="3"/>
      <c r="Q101" s="3"/>
      <c r="R101" s="3"/>
      <c r="S101" s="3"/>
      <c r="T101" s="3"/>
      <c r="U101" s="3"/>
      <c r="V101" s="3"/>
      <c r="W101" s="3"/>
      <c r="X101" s="3"/>
      <c r="Y101" s="3"/>
    </row>
    <row r="102" spans="1:25" s="7" customFormat="1" ht="12.75" x14ac:dyDescent="0.2">
      <c r="A102" s="69" t="s">
        <v>421</v>
      </c>
      <c r="B102" s="368" t="s">
        <v>107</v>
      </c>
      <c r="C102" s="368"/>
      <c r="D102" s="368"/>
      <c r="E102" s="368"/>
      <c r="F102" s="368"/>
      <c r="G102" s="368"/>
      <c r="H102" s="368"/>
      <c r="I102" s="29"/>
      <c r="J102" s="3"/>
      <c r="K102" s="3"/>
      <c r="L102" s="3"/>
      <c r="M102" s="3"/>
      <c r="N102" s="3"/>
      <c r="O102" s="3"/>
      <c r="P102" s="3"/>
      <c r="Q102" s="3"/>
      <c r="R102" s="3"/>
      <c r="S102" s="3"/>
      <c r="T102" s="3"/>
      <c r="U102" s="3"/>
      <c r="V102" s="3"/>
      <c r="W102" s="3"/>
      <c r="X102" s="3"/>
      <c r="Y102" s="3"/>
    </row>
    <row r="103" spans="1:25" s="7" customFormat="1" ht="12.75" x14ac:dyDescent="0.2">
      <c r="A103" s="29"/>
      <c r="B103" s="107"/>
      <c r="C103" s="68" t="s">
        <v>108</v>
      </c>
      <c r="D103" s="69" t="s">
        <v>105</v>
      </c>
      <c r="E103" s="69" t="s">
        <v>47</v>
      </c>
      <c r="F103" s="69"/>
      <c r="G103" s="29"/>
      <c r="H103" s="69" t="s">
        <v>49</v>
      </c>
      <c r="I103" s="29"/>
      <c r="J103" s="3"/>
      <c r="K103" s="3"/>
      <c r="L103" s="3"/>
      <c r="M103" s="3"/>
      <c r="N103" s="3"/>
      <c r="O103" s="3"/>
      <c r="P103" s="3"/>
      <c r="Q103" s="3"/>
      <c r="R103" s="3"/>
      <c r="S103" s="3"/>
      <c r="T103" s="3"/>
      <c r="U103" s="3"/>
      <c r="V103" s="3"/>
      <c r="W103" s="3"/>
      <c r="X103" s="3"/>
      <c r="Y103" s="3"/>
    </row>
    <row r="104" spans="1:25" s="7" customFormat="1" ht="0.6" customHeight="1" x14ac:dyDescent="0.2">
      <c r="A104" s="29"/>
      <c r="B104" s="107"/>
      <c r="C104" s="68"/>
      <c r="D104" s="29"/>
      <c r="E104" s="69"/>
      <c r="F104" s="69"/>
      <c r="G104" s="29"/>
      <c r="H104" s="69"/>
      <c r="I104" s="29"/>
      <c r="J104" s="3"/>
      <c r="K104" s="3"/>
      <c r="L104" s="3"/>
      <c r="M104" s="3"/>
      <c r="N104" s="3"/>
      <c r="O104" s="3"/>
      <c r="P104" s="3"/>
      <c r="Q104" s="3"/>
      <c r="R104" s="3"/>
      <c r="S104" s="3"/>
      <c r="T104" s="3"/>
      <c r="U104" s="3"/>
      <c r="V104" s="3"/>
      <c r="W104" s="3"/>
      <c r="X104" s="3"/>
      <c r="Y104" s="3"/>
    </row>
    <row r="105" spans="1:25" s="7" customFormat="1" ht="12.75" x14ac:dyDescent="0.2">
      <c r="A105" s="90"/>
      <c r="B105" s="59">
        <v>1</v>
      </c>
      <c r="C105" s="94"/>
      <c r="D105" s="106"/>
      <c r="E105" s="62"/>
      <c r="F105" s="69"/>
      <c r="G105" s="29"/>
      <c r="H105" s="63">
        <f>IF(C105=0,0,IF(D105=0,0,IF(E105=0,0,(50+(D105*5)))))</f>
        <v>0</v>
      </c>
      <c r="I105" s="29"/>
      <c r="J105" s="3"/>
      <c r="K105" s="3"/>
      <c r="L105" s="3"/>
      <c r="M105" s="3"/>
      <c r="N105" s="3"/>
      <c r="O105" s="3"/>
      <c r="P105" s="3"/>
      <c r="Q105" s="3"/>
      <c r="R105" s="3"/>
      <c r="S105" s="3"/>
      <c r="T105" s="3"/>
      <c r="U105" s="3"/>
      <c r="V105" s="3"/>
      <c r="W105" s="3"/>
      <c r="X105" s="3"/>
      <c r="Y105" s="3"/>
    </row>
    <row r="106" spans="1:25" s="7" customFormat="1" ht="12.75" x14ac:dyDescent="0.2">
      <c r="A106" s="90"/>
      <c r="B106" s="59">
        <v>2</v>
      </c>
      <c r="C106" s="94"/>
      <c r="D106" s="106"/>
      <c r="E106" s="62"/>
      <c r="F106" s="69"/>
      <c r="G106" s="29"/>
      <c r="H106" s="63">
        <f t="shared" ref="H106:H124" si="6">IF(C106=0,0,IF(D106=0,0,IF(E106=0,0,(50+(D106*5)))))</f>
        <v>0</v>
      </c>
      <c r="I106" s="29"/>
      <c r="J106" s="3"/>
      <c r="K106" s="3"/>
      <c r="L106" s="3"/>
      <c r="M106" s="3"/>
      <c r="N106" s="3"/>
      <c r="O106" s="3"/>
      <c r="P106" s="3"/>
      <c r="Q106" s="3"/>
      <c r="R106" s="3"/>
      <c r="S106" s="3"/>
      <c r="T106" s="3"/>
      <c r="U106" s="3"/>
      <c r="V106" s="3"/>
      <c r="W106" s="3"/>
      <c r="X106" s="3"/>
      <c r="Y106" s="3"/>
    </row>
    <row r="107" spans="1:25" s="7" customFormat="1" ht="12.75" x14ac:dyDescent="0.2">
      <c r="A107" s="90"/>
      <c r="B107" s="59">
        <v>3</v>
      </c>
      <c r="C107" s="94"/>
      <c r="D107" s="197"/>
      <c r="E107" s="62"/>
      <c r="F107" s="69"/>
      <c r="G107" s="29"/>
      <c r="H107" s="63">
        <f t="shared" si="6"/>
        <v>0</v>
      </c>
      <c r="I107" s="29"/>
      <c r="J107" s="3"/>
      <c r="K107" s="3"/>
      <c r="L107" s="3"/>
      <c r="M107" s="3"/>
      <c r="N107" s="3"/>
      <c r="O107" s="3"/>
      <c r="P107" s="3"/>
      <c r="Q107" s="3"/>
      <c r="R107" s="3"/>
      <c r="S107" s="3"/>
      <c r="T107" s="3"/>
      <c r="U107" s="3"/>
      <c r="V107" s="3"/>
      <c r="W107" s="3"/>
      <c r="X107" s="3"/>
      <c r="Y107" s="3"/>
    </row>
    <row r="108" spans="1:25" s="7" customFormat="1" ht="12.75" x14ac:dyDescent="0.2">
      <c r="A108" s="90"/>
      <c r="B108" s="59">
        <v>4</v>
      </c>
      <c r="C108" s="94"/>
      <c r="D108" s="197"/>
      <c r="E108" s="62"/>
      <c r="F108" s="69"/>
      <c r="G108" s="29"/>
      <c r="H108" s="63">
        <f t="shared" si="6"/>
        <v>0</v>
      </c>
      <c r="I108" s="29"/>
      <c r="J108" s="3"/>
      <c r="K108" s="3"/>
      <c r="L108" s="3"/>
      <c r="M108" s="3"/>
      <c r="N108" s="3"/>
      <c r="O108" s="3"/>
      <c r="P108" s="3"/>
      <c r="Q108" s="3"/>
      <c r="R108" s="3"/>
      <c r="S108" s="3"/>
      <c r="T108" s="3"/>
      <c r="U108" s="3"/>
      <c r="V108" s="3"/>
      <c r="W108" s="3"/>
      <c r="X108" s="3"/>
      <c r="Y108" s="3"/>
    </row>
    <row r="109" spans="1:25" s="7" customFormat="1" ht="12.75" x14ac:dyDescent="0.2">
      <c r="A109" s="90"/>
      <c r="B109" s="59">
        <v>5</v>
      </c>
      <c r="C109" s="94"/>
      <c r="D109" s="197"/>
      <c r="E109" s="62"/>
      <c r="F109" s="69"/>
      <c r="G109" s="29"/>
      <c r="H109" s="63">
        <f t="shared" si="6"/>
        <v>0</v>
      </c>
      <c r="I109" s="29"/>
      <c r="J109" s="3"/>
      <c r="K109" s="3"/>
      <c r="L109" s="3"/>
      <c r="M109" s="3"/>
      <c r="N109" s="3"/>
      <c r="O109" s="3"/>
      <c r="P109" s="3"/>
      <c r="Q109" s="3"/>
      <c r="R109" s="3"/>
      <c r="S109" s="3"/>
      <c r="T109" s="3"/>
      <c r="U109" s="3"/>
      <c r="V109" s="3"/>
      <c r="W109" s="3"/>
      <c r="X109" s="3"/>
      <c r="Y109" s="3"/>
    </row>
    <row r="110" spans="1:25" s="7" customFormat="1" ht="12.75" x14ac:dyDescent="0.2">
      <c r="A110" s="90"/>
      <c r="B110" s="59">
        <v>6</v>
      </c>
      <c r="C110" s="94"/>
      <c r="D110" s="197"/>
      <c r="E110" s="62"/>
      <c r="F110" s="69"/>
      <c r="G110" s="29"/>
      <c r="H110" s="63">
        <f t="shared" si="6"/>
        <v>0</v>
      </c>
      <c r="I110" s="29"/>
      <c r="J110" s="3"/>
      <c r="K110" s="3"/>
      <c r="L110" s="3"/>
      <c r="M110" s="3"/>
      <c r="N110" s="3"/>
      <c r="O110" s="3"/>
      <c r="P110" s="3"/>
      <c r="Q110" s="3"/>
      <c r="R110" s="3"/>
      <c r="S110" s="3"/>
      <c r="T110" s="3"/>
      <c r="U110" s="3"/>
      <c r="V110" s="3"/>
      <c r="W110" s="3"/>
      <c r="X110" s="3"/>
      <c r="Y110" s="3"/>
    </row>
    <row r="111" spans="1:25" s="7" customFormat="1" ht="12.75" x14ac:dyDescent="0.2">
      <c r="A111" s="90"/>
      <c r="B111" s="59">
        <v>7</v>
      </c>
      <c r="C111" s="94"/>
      <c r="D111" s="197"/>
      <c r="E111" s="62"/>
      <c r="F111" s="69"/>
      <c r="G111" s="29"/>
      <c r="H111" s="63">
        <f t="shared" si="6"/>
        <v>0</v>
      </c>
      <c r="I111" s="29"/>
      <c r="J111" s="3"/>
      <c r="K111" s="3"/>
      <c r="L111" s="3"/>
      <c r="M111" s="3"/>
      <c r="N111" s="3"/>
      <c r="O111" s="3"/>
      <c r="P111" s="3"/>
      <c r="Q111" s="3"/>
      <c r="R111" s="3"/>
      <c r="S111" s="3"/>
      <c r="T111" s="3"/>
      <c r="U111" s="3"/>
      <c r="V111" s="3"/>
      <c r="W111" s="3"/>
      <c r="X111" s="3"/>
      <c r="Y111" s="3"/>
    </row>
    <row r="112" spans="1:25" s="7" customFormat="1" ht="12.75" x14ac:dyDescent="0.2">
      <c r="A112" s="90"/>
      <c r="B112" s="59">
        <v>8</v>
      </c>
      <c r="C112" s="94"/>
      <c r="D112" s="197"/>
      <c r="E112" s="62"/>
      <c r="F112" s="69"/>
      <c r="G112" s="29"/>
      <c r="H112" s="63">
        <f t="shared" si="6"/>
        <v>0</v>
      </c>
      <c r="I112" s="29"/>
      <c r="J112" s="3"/>
      <c r="K112" s="3"/>
      <c r="L112" s="3"/>
      <c r="M112" s="3"/>
      <c r="N112" s="3"/>
      <c r="O112" s="3"/>
      <c r="P112" s="3"/>
      <c r="Q112" s="3"/>
      <c r="R112" s="3"/>
      <c r="S112" s="3"/>
      <c r="T112" s="3"/>
      <c r="U112" s="3"/>
      <c r="V112" s="3"/>
      <c r="W112" s="3"/>
      <c r="X112" s="3"/>
      <c r="Y112" s="3"/>
    </row>
    <row r="113" spans="1:25" s="7" customFormat="1" ht="12.75" x14ac:dyDescent="0.2">
      <c r="A113" s="90"/>
      <c r="B113" s="59">
        <v>9</v>
      </c>
      <c r="C113" s="94"/>
      <c r="D113" s="197"/>
      <c r="E113" s="62"/>
      <c r="F113" s="69"/>
      <c r="G113" s="29"/>
      <c r="H113" s="63">
        <f t="shared" si="6"/>
        <v>0</v>
      </c>
      <c r="I113" s="29"/>
      <c r="J113" s="3"/>
      <c r="K113" s="3"/>
      <c r="L113" s="3"/>
      <c r="M113" s="3"/>
      <c r="N113" s="3"/>
      <c r="O113" s="3"/>
      <c r="P113" s="3"/>
      <c r="Q113" s="3"/>
      <c r="R113" s="3"/>
      <c r="S113" s="3"/>
      <c r="T113" s="3"/>
      <c r="U113" s="3"/>
      <c r="V113" s="3"/>
      <c r="W113" s="3"/>
      <c r="X113" s="3"/>
      <c r="Y113" s="3"/>
    </row>
    <row r="114" spans="1:25" s="7" customFormat="1" ht="12.75" x14ac:dyDescent="0.2">
      <c r="A114" s="90"/>
      <c r="B114" s="59">
        <v>10</v>
      </c>
      <c r="C114" s="94"/>
      <c r="D114" s="197"/>
      <c r="E114" s="62"/>
      <c r="F114" s="69"/>
      <c r="G114" s="29"/>
      <c r="H114" s="63">
        <f t="shared" si="6"/>
        <v>0</v>
      </c>
      <c r="I114" s="29"/>
      <c r="J114" s="3"/>
      <c r="K114" s="3"/>
      <c r="L114" s="3"/>
      <c r="M114" s="3"/>
      <c r="N114" s="3"/>
      <c r="O114" s="3"/>
      <c r="P114" s="3"/>
      <c r="Q114" s="3"/>
      <c r="R114" s="3"/>
      <c r="S114" s="3"/>
      <c r="T114" s="3"/>
      <c r="U114" s="3"/>
      <c r="V114" s="3"/>
      <c r="W114" s="3"/>
      <c r="X114" s="3"/>
      <c r="Y114" s="3"/>
    </row>
    <row r="115" spans="1:25" s="7" customFormat="1" ht="12.75" x14ac:dyDescent="0.2">
      <c r="A115" s="90"/>
      <c r="B115" s="59">
        <v>11</v>
      </c>
      <c r="C115" s="94"/>
      <c r="D115" s="106"/>
      <c r="E115" s="62"/>
      <c r="F115" s="69"/>
      <c r="G115" s="29"/>
      <c r="H115" s="63">
        <f t="shared" si="6"/>
        <v>0</v>
      </c>
      <c r="I115" s="29"/>
      <c r="J115" s="3"/>
      <c r="K115" s="3"/>
      <c r="L115" s="3"/>
      <c r="M115" s="3"/>
      <c r="N115" s="3"/>
      <c r="O115" s="3"/>
      <c r="P115" s="3"/>
      <c r="Q115" s="3"/>
      <c r="R115" s="3"/>
      <c r="S115" s="3"/>
      <c r="T115" s="3"/>
      <c r="U115" s="3"/>
      <c r="V115" s="3"/>
      <c r="W115" s="3"/>
      <c r="X115" s="3"/>
      <c r="Y115" s="3"/>
    </row>
    <row r="116" spans="1:25" s="7" customFormat="1" ht="12.75" x14ac:dyDescent="0.2">
      <c r="A116" s="287"/>
      <c r="B116" s="59">
        <v>12</v>
      </c>
      <c r="C116" s="94"/>
      <c r="D116" s="278"/>
      <c r="E116" s="62"/>
      <c r="F116" s="280"/>
      <c r="G116" s="281"/>
      <c r="H116" s="63">
        <f t="shared" ref="H116:H123" si="7">IF(C116=0,0,IF(D116=0,0,IF(E116=0,0,(50+(D116*5)))))</f>
        <v>0</v>
      </c>
      <c r="I116" s="281"/>
      <c r="J116" s="3"/>
      <c r="K116" s="3"/>
      <c r="L116" s="3"/>
      <c r="M116" s="3"/>
      <c r="N116" s="3"/>
      <c r="O116" s="3"/>
      <c r="P116" s="3"/>
      <c r="Q116" s="3"/>
      <c r="R116" s="3"/>
      <c r="S116" s="3"/>
      <c r="T116" s="3"/>
      <c r="U116" s="3"/>
      <c r="V116" s="3"/>
      <c r="W116" s="3"/>
      <c r="X116" s="3"/>
      <c r="Y116" s="3"/>
    </row>
    <row r="117" spans="1:25" s="7" customFormat="1" ht="12.75" x14ac:dyDescent="0.2">
      <c r="A117" s="287"/>
      <c r="B117" s="59">
        <v>13</v>
      </c>
      <c r="C117" s="94"/>
      <c r="D117" s="278"/>
      <c r="E117" s="62"/>
      <c r="F117" s="280"/>
      <c r="G117" s="281"/>
      <c r="H117" s="63">
        <f t="shared" si="7"/>
        <v>0</v>
      </c>
      <c r="I117" s="281"/>
      <c r="J117" s="3"/>
      <c r="K117" s="3"/>
      <c r="L117" s="3"/>
      <c r="M117" s="3"/>
      <c r="N117" s="3"/>
      <c r="O117" s="3"/>
      <c r="P117" s="3"/>
      <c r="Q117" s="3"/>
      <c r="R117" s="3"/>
      <c r="S117" s="3"/>
      <c r="T117" s="3"/>
      <c r="U117" s="3"/>
      <c r="V117" s="3"/>
      <c r="W117" s="3"/>
      <c r="X117" s="3"/>
      <c r="Y117" s="3"/>
    </row>
    <row r="118" spans="1:25" s="7" customFormat="1" ht="12.75" x14ac:dyDescent="0.2">
      <c r="A118" s="287"/>
      <c r="B118" s="59">
        <v>14</v>
      </c>
      <c r="C118" s="94"/>
      <c r="D118" s="278"/>
      <c r="E118" s="62"/>
      <c r="F118" s="280"/>
      <c r="G118" s="281"/>
      <c r="H118" s="63">
        <f t="shared" si="7"/>
        <v>0</v>
      </c>
      <c r="I118" s="281"/>
      <c r="J118" s="3"/>
      <c r="K118" s="3"/>
      <c r="L118" s="3"/>
      <c r="M118" s="3"/>
      <c r="N118" s="3"/>
      <c r="O118" s="3"/>
      <c r="P118" s="3"/>
      <c r="Q118" s="3"/>
      <c r="R118" s="3"/>
      <c r="S118" s="3"/>
      <c r="T118" s="3"/>
      <c r="U118" s="3"/>
      <c r="V118" s="3"/>
      <c r="W118" s="3"/>
      <c r="X118" s="3"/>
      <c r="Y118" s="3"/>
    </row>
    <row r="119" spans="1:25" s="7" customFormat="1" ht="12.75" x14ac:dyDescent="0.2">
      <c r="A119" s="287"/>
      <c r="B119" s="59">
        <v>15</v>
      </c>
      <c r="C119" s="94"/>
      <c r="D119" s="278"/>
      <c r="E119" s="62"/>
      <c r="F119" s="280"/>
      <c r="G119" s="281"/>
      <c r="H119" s="63">
        <f t="shared" si="7"/>
        <v>0</v>
      </c>
      <c r="I119" s="281"/>
      <c r="J119" s="3"/>
      <c r="K119" s="3"/>
      <c r="L119" s="3"/>
      <c r="M119" s="3"/>
      <c r="N119" s="3"/>
      <c r="O119" s="3"/>
      <c r="P119" s="3"/>
      <c r="Q119" s="3"/>
      <c r="R119" s="3"/>
      <c r="S119" s="3"/>
      <c r="T119" s="3"/>
      <c r="U119" s="3"/>
      <c r="V119" s="3"/>
      <c r="W119" s="3"/>
      <c r="X119" s="3"/>
      <c r="Y119" s="3"/>
    </row>
    <row r="120" spans="1:25" s="7" customFormat="1" ht="12.75" x14ac:dyDescent="0.2">
      <c r="A120" s="287"/>
      <c r="B120" s="59">
        <v>16</v>
      </c>
      <c r="C120" s="94"/>
      <c r="D120" s="278"/>
      <c r="E120" s="62"/>
      <c r="F120" s="280"/>
      <c r="G120" s="281"/>
      <c r="H120" s="63">
        <f t="shared" si="7"/>
        <v>0</v>
      </c>
      <c r="I120" s="281"/>
      <c r="J120" s="3"/>
      <c r="K120" s="3"/>
      <c r="L120" s="3"/>
      <c r="M120" s="3"/>
      <c r="N120" s="3"/>
      <c r="O120" s="3"/>
      <c r="P120" s="3"/>
      <c r="Q120" s="3"/>
      <c r="R120" s="3"/>
      <c r="S120" s="3"/>
      <c r="T120" s="3"/>
      <c r="U120" s="3"/>
      <c r="V120" s="3"/>
      <c r="W120" s="3"/>
      <c r="X120" s="3"/>
      <c r="Y120" s="3"/>
    </row>
    <row r="121" spans="1:25" s="7" customFormat="1" ht="12.75" x14ac:dyDescent="0.2">
      <c r="A121" s="287"/>
      <c r="B121" s="59">
        <v>17</v>
      </c>
      <c r="C121" s="94"/>
      <c r="D121" s="278"/>
      <c r="E121" s="62"/>
      <c r="F121" s="280"/>
      <c r="G121" s="281"/>
      <c r="H121" s="63">
        <f t="shared" si="7"/>
        <v>0</v>
      </c>
      <c r="I121" s="281"/>
      <c r="J121" s="3"/>
      <c r="K121" s="3"/>
      <c r="L121" s="3"/>
      <c r="M121" s="3"/>
      <c r="N121" s="3"/>
      <c r="O121" s="3"/>
      <c r="P121" s="3"/>
      <c r="Q121" s="3"/>
      <c r="R121" s="3"/>
      <c r="S121" s="3"/>
      <c r="T121" s="3"/>
      <c r="U121" s="3"/>
      <c r="V121" s="3"/>
      <c r="W121" s="3"/>
      <c r="X121" s="3"/>
      <c r="Y121" s="3"/>
    </row>
    <row r="122" spans="1:25" s="7" customFormat="1" ht="12.75" x14ac:dyDescent="0.2">
      <c r="A122" s="287"/>
      <c r="B122" s="59">
        <v>18</v>
      </c>
      <c r="C122" s="94"/>
      <c r="D122" s="278"/>
      <c r="E122" s="62"/>
      <c r="F122" s="280"/>
      <c r="G122" s="281"/>
      <c r="H122" s="63">
        <f t="shared" si="7"/>
        <v>0</v>
      </c>
      <c r="I122" s="281"/>
      <c r="J122" s="3"/>
      <c r="K122" s="3"/>
      <c r="L122" s="3"/>
      <c r="M122" s="3"/>
      <c r="N122" s="3"/>
      <c r="O122" s="3"/>
      <c r="P122" s="3"/>
      <c r="Q122" s="3"/>
      <c r="R122" s="3"/>
      <c r="S122" s="3"/>
      <c r="T122" s="3"/>
      <c r="U122" s="3"/>
      <c r="V122" s="3"/>
      <c r="W122" s="3"/>
      <c r="X122" s="3"/>
      <c r="Y122" s="3"/>
    </row>
    <row r="123" spans="1:25" s="7" customFormat="1" ht="12.75" x14ac:dyDescent="0.2">
      <c r="A123" s="287"/>
      <c r="B123" s="59">
        <v>19</v>
      </c>
      <c r="C123" s="94"/>
      <c r="D123" s="278"/>
      <c r="E123" s="62"/>
      <c r="F123" s="280"/>
      <c r="G123" s="281"/>
      <c r="H123" s="63">
        <f t="shared" si="7"/>
        <v>0</v>
      </c>
      <c r="I123" s="281"/>
      <c r="J123" s="3"/>
      <c r="K123" s="3"/>
      <c r="L123" s="3"/>
      <c r="M123" s="3"/>
      <c r="N123" s="3"/>
      <c r="O123" s="3"/>
      <c r="P123" s="3"/>
      <c r="Q123" s="3"/>
      <c r="R123" s="3"/>
      <c r="S123" s="3"/>
      <c r="T123" s="3"/>
      <c r="U123" s="3"/>
      <c r="V123" s="3"/>
      <c r="W123" s="3"/>
      <c r="X123" s="3"/>
      <c r="Y123" s="3"/>
    </row>
    <row r="124" spans="1:25" s="7" customFormat="1" ht="13.5" thickBot="1" x14ac:dyDescent="0.25">
      <c r="A124" s="90"/>
      <c r="B124" s="59">
        <v>20</v>
      </c>
      <c r="C124" s="94"/>
      <c r="D124" s="106"/>
      <c r="E124" s="62"/>
      <c r="F124" s="69"/>
      <c r="G124" s="29"/>
      <c r="H124" s="96">
        <f t="shared" si="6"/>
        <v>0</v>
      </c>
      <c r="I124" s="29"/>
      <c r="J124" s="3"/>
      <c r="K124" s="3"/>
      <c r="L124" s="3"/>
      <c r="M124" s="3"/>
      <c r="N124" s="3"/>
      <c r="O124" s="3"/>
      <c r="P124" s="3"/>
      <c r="Q124" s="3"/>
      <c r="R124" s="3"/>
      <c r="S124" s="3"/>
      <c r="T124" s="3"/>
      <c r="U124" s="3"/>
      <c r="V124" s="3"/>
      <c r="W124" s="3"/>
      <c r="X124" s="3"/>
      <c r="Y124" s="3"/>
    </row>
    <row r="125" spans="1:25" s="7" customFormat="1" ht="12.75" customHeight="1" thickBot="1" x14ac:dyDescent="0.25">
      <c r="A125" s="1"/>
      <c r="B125" s="1"/>
      <c r="C125" s="1"/>
      <c r="D125" s="1"/>
      <c r="E125" s="1"/>
      <c r="F125" s="26" t="s">
        <v>35</v>
      </c>
      <c r="G125" s="29"/>
      <c r="H125" s="73">
        <f>SUM(H105:H124)</f>
        <v>0</v>
      </c>
      <c r="I125" s="29"/>
      <c r="J125" s="3"/>
      <c r="K125" s="3"/>
      <c r="L125" s="3"/>
      <c r="M125" s="3"/>
      <c r="N125" s="3"/>
      <c r="O125" s="3"/>
      <c r="P125" s="3"/>
      <c r="Q125" s="3"/>
      <c r="R125" s="3"/>
      <c r="S125" s="3"/>
      <c r="T125" s="3"/>
      <c r="U125" s="3"/>
      <c r="V125" s="3"/>
      <c r="W125" s="3"/>
      <c r="X125" s="3"/>
      <c r="Y125" s="3"/>
    </row>
    <row r="126" spans="1:25" s="7" customFormat="1" ht="3" customHeight="1" x14ac:dyDescent="0.2">
      <c r="A126" s="1"/>
      <c r="B126" s="1"/>
      <c r="C126" s="1"/>
      <c r="D126" s="1"/>
      <c r="E126" s="1"/>
      <c r="F126" s="1"/>
      <c r="G126" s="29"/>
      <c r="H126" s="86"/>
      <c r="I126" s="29"/>
      <c r="J126" s="3"/>
      <c r="K126" s="3"/>
      <c r="L126" s="3"/>
      <c r="M126" s="3"/>
      <c r="N126" s="3"/>
      <c r="O126" s="3"/>
      <c r="P126" s="3"/>
      <c r="Q126" s="3"/>
      <c r="R126" s="3"/>
      <c r="S126" s="3"/>
      <c r="T126" s="3"/>
      <c r="U126" s="3"/>
      <c r="V126" s="3"/>
      <c r="W126" s="3"/>
      <c r="X126" s="3"/>
      <c r="Y126" s="3"/>
    </row>
    <row r="127" spans="1:25" s="7" customFormat="1" ht="90.75" customHeight="1" x14ac:dyDescent="0.2">
      <c r="A127" s="57" t="s">
        <v>422</v>
      </c>
      <c r="B127" s="369" t="s">
        <v>542</v>
      </c>
      <c r="C127" s="369"/>
      <c r="D127" s="369"/>
      <c r="E127" s="369"/>
      <c r="F127" s="368"/>
      <c r="G127" s="368"/>
      <c r="H127" s="368"/>
      <c r="I127" s="29"/>
      <c r="J127" s="3"/>
      <c r="K127" s="3"/>
      <c r="L127" s="3"/>
      <c r="M127" s="3"/>
      <c r="N127" s="3"/>
      <c r="O127" s="3"/>
      <c r="P127" s="3"/>
      <c r="Q127" s="3"/>
      <c r="R127" s="3"/>
      <c r="S127" s="3"/>
      <c r="T127" s="3"/>
      <c r="U127" s="3"/>
      <c r="V127" s="3"/>
      <c r="W127" s="3"/>
      <c r="X127" s="3"/>
      <c r="Y127" s="3"/>
    </row>
    <row r="128" spans="1:25" s="7" customFormat="1" ht="25.5" x14ac:dyDescent="0.2">
      <c r="A128" s="29"/>
      <c r="B128" s="29"/>
      <c r="C128" s="68" t="s">
        <v>73</v>
      </c>
      <c r="D128" s="69" t="s">
        <v>105</v>
      </c>
      <c r="E128" s="69" t="s">
        <v>47</v>
      </c>
      <c r="F128" s="293" t="s">
        <v>514</v>
      </c>
      <c r="G128" s="29"/>
      <c r="H128" s="69" t="s">
        <v>49</v>
      </c>
      <c r="I128" s="29"/>
      <c r="J128" s="3"/>
      <c r="K128" s="3"/>
      <c r="L128" s="3"/>
      <c r="M128" s="3"/>
      <c r="N128" s="3"/>
      <c r="O128" s="3"/>
      <c r="P128" s="3"/>
      <c r="Q128" s="3"/>
      <c r="R128" s="3"/>
      <c r="S128" s="3"/>
      <c r="T128" s="3"/>
      <c r="U128" s="3"/>
      <c r="V128" s="3"/>
      <c r="W128" s="3"/>
      <c r="X128" s="3"/>
      <c r="Y128" s="3"/>
    </row>
    <row r="129" spans="1:25" s="7" customFormat="1" ht="0.6" customHeight="1" x14ac:dyDescent="0.2">
      <c r="A129" s="29"/>
      <c r="B129" s="29"/>
      <c r="C129" s="68"/>
      <c r="D129" s="29"/>
      <c r="E129" s="29"/>
      <c r="F129" s="292"/>
      <c r="G129" s="29"/>
      <c r="H129" s="69"/>
      <c r="I129" s="29"/>
      <c r="J129" s="3"/>
      <c r="K129" s="3"/>
      <c r="L129" s="3"/>
      <c r="M129" s="3"/>
      <c r="N129" s="3"/>
      <c r="O129" s="3"/>
      <c r="P129" s="3"/>
      <c r="Q129" s="3"/>
      <c r="R129" s="3"/>
      <c r="S129" s="3"/>
      <c r="T129" s="3"/>
      <c r="U129" s="3"/>
      <c r="V129" s="3"/>
      <c r="W129" s="3"/>
      <c r="X129" s="3"/>
      <c r="Y129" s="3"/>
    </row>
    <row r="130" spans="1:25" s="7" customFormat="1" ht="12.75" x14ac:dyDescent="0.2">
      <c r="A130" s="29"/>
      <c r="B130" s="59">
        <v>1</v>
      </c>
      <c r="C130" s="94"/>
      <c r="D130" s="225"/>
      <c r="E130" s="62"/>
      <c r="F130" s="291"/>
      <c r="G130" s="29"/>
      <c r="H130" s="63">
        <f>IF(C130=0,0,IF(D130=0,0,IF(E130=0,0,(35+(D130*5)))))</f>
        <v>0</v>
      </c>
      <c r="I130" s="29"/>
      <c r="J130" s="3"/>
      <c r="K130" s="3"/>
      <c r="L130" s="3"/>
      <c r="M130" s="3"/>
      <c r="N130" s="3"/>
      <c r="O130" s="3"/>
      <c r="P130" s="3"/>
      <c r="Q130" s="3"/>
      <c r="R130" s="3"/>
      <c r="S130" s="3"/>
      <c r="T130" s="3"/>
      <c r="U130" s="3"/>
      <c r="V130" s="3"/>
      <c r="W130" s="3"/>
      <c r="X130" s="3"/>
      <c r="Y130" s="3"/>
    </row>
    <row r="131" spans="1:25" s="7" customFormat="1" ht="12.75" x14ac:dyDescent="0.2">
      <c r="A131" s="29"/>
      <c r="B131" s="59">
        <v>2</v>
      </c>
      <c r="C131" s="94"/>
      <c r="D131" s="225"/>
      <c r="E131" s="62"/>
      <c r="F131" s="291"/>
      <c r="G131" s="199"/>
      <c r="H131" s="63">
        <f t="shared" ref="H131:H178" si="8">IF(C131=0,0,IF(D131=0,0,IF(E131=0,0,(35+(D131*5)))))</f>
        <v>0</v>
      </c>
      <c r="I131" s="29"/>
      <c r="J131" s="3"/>
      <c r="K131" s="3"/>
      <c r="L131" s="3"/>
      <c r="M131" s="3"/>
      <c r="N131" s="3"/>
      <c r="O131" s="3"/>
      <c r="P131" s="3"/>
      <c r="Q131" s="3"/>
      <c r="R131" s="3"/>
      <c r="S131" s="3"/>
      <c r="T131" s="3"/>
      <c r="U131" s="3"/>
      <c r="V131" s="3"/>
      <c r="W131" s="3"/>
      <c r="X131" s="3"/>
      <c r="Y131" s="3"/>
    </row>
    <row r="132" spans="1:25" s="7" customFormat="1" ht="12.75" x14ac:dyDescent="0.2">
      <c r="A132" s="29"/>
      <c r="B132" s="59">
        <v>3</v>
      </c>
      <c r="C132" s="94"/>
      <c r="D132" s="225"/>
      <c r="E132" s="62"/>
      <c r="F132" s="291"/>
      <c r="G132" s="199"/>
      <c r="H132" s="63">
        <f t="shared" si="8"/>
        <v>0</v>
      </c>
      <c r="I132" s="29"/>
      <c r="J132" s="3"/>
      <c r="K132" s="3"/>
      <c r="L132" s="3"/>
      <c r="M132" s="3"/>
      <c r="N132" s="3"/>
      <c r="O132" s="3"/>
      <c r="P132" s="3"/>
      <c r="Q132" s="3"/>
      <c r="R132" s="3"/>
      <c r="S132" s="3"/>
      <c r="T132" s="3"/>
      <c r="U132" s="3"/>
      <c r="V132" s="3"/>
      <c r="W132" s="3"/>
      <c r="X132" s="3"/>
      <c r="Y132" s="3"/>
    </row>
    <row r="133" spans="1:25" s="7" customFormat="1" ht="12.75" x14ac:dyDescent="0.2">
      <c r="A133" s="29"/>
      <c r="B133" s="59">
        <v>4</v>
      </c>
      <c r="C133" s="94"/>
      <c r="D133" s="225"/>
      <c r="E133" s="62"/>
      <c r="F133" s="291"/>
      <c r="G133" s="199"/>
      <c r="H133" s="63">
        <f t="shared" si="8"/>
        <v>0</v>
      </c>
      <c r="I133" s="29"/>
      <c r="J133" s="3"/>
      <c r="K133" s="3"/>
      <c r="L133" s="3"/>
      <c r="M133" s="3"/>
      <c r="N133" s="3"/>
      <c r="O133" s="3"/>
      <c r="P133" s="3"/>
      <c r="Q133" s="3"/>
      <c r="R133" s="3"/>
      <c r="S133" s="3"/>
      <c r="T133" s="3"/>
      <c r="U133" s="3"/>
      <c r="V133" s="3"/>
      <c r="W133" s="3"/>
      <c r="X133" s="3"/>
      <c r="Y133" s="3"/>
    </row>
    <row r="134" spans="1:25" s="7" customFormat="1" ht="12.75" x14ac:dyDescent="0.2">
      <c r="A134" s="29"/>
      <c r="B134" s="59">
        <v>5</v>
      </c>
      <c r="C134" s="94"/>
      <c r="D134" s="225"/>
      <c r="E134" s="62"/>
      <c r="F134" s="291"/>
      <c r="G134" s="199"/>
      <c r="H134" s="63">
        <f t="shared" si="8"/>
        <v>0</v>
      </c>
      <c r="I134" s="29"/>
      <c r="J134" s="3"/>
      <c r="K134" s="3"/>
      <c r="L134" s="3"/>
      <c r="M134" s="3"/>
      <c r="N134" s="3"/>
      <c r="O134" s="3"/>
      <c r="P134" s="3"/>
      <c r="Q134" s="3"/>
      <c r="R134" s="3"/>
      <c r="S134" s="3"/>
      <c r="T134" s="3"/>
      <c r="U134" s="3"/>
      <c r="V134" s="3"/>
      <c r="W134" s="3"/>
      <c r="X134" s="3"/>
      <c r="Y134" s="3"/>
    </row>
    <row r="135" spans="1:25" s="7" customFormat="1" ht="12.75" x14ac:dyDescent="0.2">
      <c r="A135" s="29"/>
      <c r="B135" s="59">
        <v>6</v>
      </c>
      <c r="C135" s="94"/>
      <c r="D135" s="225"/>
      <c r="E135" s="62"/>
      <c r="F135" s="291"/>
      <c r="G135" s="199"/>
      <c r="H135" s="63">
        <f t="shared" si="8"/>
        <v>0</v>
      </c>
      <c r="I135" s="29"/>
      <c r="J135" s="3"/>
      <c r="K135" s="3"/>
      <c r="L135" s="3"/>
      <c r="M135" s="3"/>
      <c r="N135" s="3"/>
      <c r="O135" s="3"/>
      <c r="P135" s="3"/>
      <c r="Q135" s="3"/>
      <c r="R135" s="3"/>
      <c r="S135" s="3"/>
      <c r="T135" s="3"/>
      <c r="U135" s="3"/>
      <c r="V135" s="3"/>
      <c r="W135" s="3"/>
      <c r="X135" s="3"/>
      <c r="Y135" s="3"/>
    </row>
    <row r="136" spans="1:25" s="7" customFormat="1" ht="12.75" x14ac:dyDescent="0.2">
      <c r="A136" s="29"/>
      <c r="B136" s="59">
        <v>7</v>
      </c>
      <c r="C136" s="94"/>
      <c r="D136" s="225"/>
      <c r="E136" s="62"/>
      <c r="F136" s="291"/>
      <c r="G136" s="199"/>
      <c r="H136" s="63">
        <f t="shared" si="8"/>
        <v>0</v>
      </c>
      <c r="I136" s="29"/>
      <c r="J136" s="3"/>
      <c r="K136" s="3"/>
      <c r="L136" s="3"/>
      <c r="M136" s="3"/>
      <c r="N136" s="3"/>
      <c r="O136" s="3"/>
      <c r="P136" s="3"/>
      <c r="Q136" s="3"/>
      <c r="R136" s="3"/>
      <c r="S136" s="3"/>
      <c r="T136" s="3"/>
      <c r="U136" s="3"/>
      <c r="V136" s="3"/>
      <c r="W136" s="3"/>
      <c r="X136" s="3"/>
      <c r="Y136" s="3"/>
    </row>
    <row r="137" spans="1:25" s="7" customFormat="1" ht="12.75" x14ac:dyDescent="0.2">
      <c r="A137" s="29"/>
      <c r="B137" s="59">
        <v>8</v>
      </c>
      <c r="C137" s="94"/>
      <c r="D137" s="225"/>
      <c r="E137" s="62"/>
      <c r="F137" s="291"/>
      <c r="G137" s="199"/>
      <c r="H137" s="63">
        <f t="shared" si="8"/>
        <v>0</v>
      </c>
      <c r="I137" s="29"/>
      <c r="J137" s="3"/>
      <c r="K137" s="3"/>
      <c r="L137" s="3"/>
      <c r="M137" s="3"/>
      <c r="N137" s="3"/>
      <c r="O137" s="3"/>
      <c r="P137" s="3"/>
      <c r="Q137" s="3"/>
      <c r="R137" s="3"/>
      <c r="S137" s="3"/>
      <c r="T137" s="3"/>
      <c r="U137" s="3"/>
      <c r="V137" s="3"/>
      <c r="W137" s="3"/>
      <c r="X137" s="3"/>
      <c r="Y137" s="3"/>
    </row>
    <row r="138" spans="1:25" s="7" customFormat="1" ht="12.75" x14ac:dyDescent="0.2">
      <c r="A138" s="29"/>
      <c r="B138" s="59">
        <v>9</v>
      </c>
      <c r="C138" s="94"/>
      <c r="D138" s="225"/>
      <c r="E138" s="62"/>
      <c r="F138" s="291"/>
      <c r="G138" s="199"/>
      <c r="H138" s="63">
        <f t="shared" si="8"/>
        <v>0</v>
      </c>
      <c r="I138" s="29"/>
      <c r="J138" s="3"/>
      <c r="K138" s="3"/>
      <c r="L138" s="3"/>
      <c r="M138" s="3"/>
      <c r="N138" s="3"/>
      <c r="O138" s="3"/>
      <c r="P138" s="3"/>
      <c r="Q138" s="3"/>
      <c r="R138" s="3"/>
      <c r="S138" s="3"/>
      <c r="T138" s="3"/>
      <c r="U138" s="3"/>
      <c r="V138" s="3"/>
      <c r="W138" s="3"/>
      <c r="X138" s="3"/>
      <c r="Y138" s="3"/>
    </row>
    <row r="139" spans="1:25" s="7" customFormat="1" ht="12.75" x14ac:dyDescent="0.2">
      <c r="A139" s="29"/>
      <c r="B139" s="59">
        <v>10</v>
      </c>
      <c r="C139" s="94"/>
      <c r="D139" s="225"/>
      <c r="E139" s="62"/>
      <c r="F139" s="291"/>
      <c r="G139" s="199"/>
      <c r="H139" s="63">
        <f t="shared" si="8"/>
        <v>0</v>
      </c>
      <c r="I139" s="29"/>
      <c r="J139" s="3"/>
      <c r="K139" s="3"/>
      <c r="L139" s="3"/>
      <c r="M139" s="3"/>
      <c r="N139" s="3"/>
      <c r="O139" s="3"/>
      <c r="P139" s="3"/>
      <c r="Q139" s="3"/>
      <c r="R139" s="3"/>
      <c r="S139" s="3"/>
      <c r="T139" s="3"/>
      <c r="U139" s="3"/>
      <c r="V139" s="3"/>
      <c r="W139" s="3"/>
      <c r="X139" s="3"/>
      <c r="Y139" s="3"/>
    </row>
    <row r="140" spans="1:25" s="7" customFormat="1" ht="12.75" x14ac:dyDescent="0.2">
      <c r="A140" s="29"/>
      <c r="B140" s="59">
        <v>11</v>
      </c>
      <c r="C140" s="94"/>
      <c r="D140" s="225"/>
      <c r="E140" s="62"/>
      <c r="F140" s="291"/>
      <c r="G140" s="199"/>
      <c r="H140" s="63">
        <f t="shared" si="8"/>
        <v>0</v>
      </c>
      <c r="I140" s="29"/>
      <c r="J140" s="3"/>
      <c r="K140" s="3"/>
      <c r="L140" s="3"/>
      <c r="M140" s="3"/>
      <c r="N140" s="3"/>
      <c r="O140" s="3"/>
      <c r="P140" s="3"/>
      <c r="Q140" s="3"/>
      <c r="R140" s="3"/>
      <c r="S140" s="3"/>
      <c r="T140" s="3"/>
      <c r="U140" s="3"/>
      <c r="V140" s="3"/>
      <c r="W140" s="3"/>
      <c r="X140" s="3"/>
      <c r="Y140" s="3"/>
    </row>
    <row r="141" spans="1:25" s="7" customFormat="1" ht="12.75" x14ac:dyDescent="0.2">
      <c r="A141" s="29"/>
      <c r="B141" s="59">
        <v>12</v>
      </c>
      <c r="C141" s="94"/>
      <c r="D141" s="225"/>
      <c r="E141" s="62"/>
      <c r="F141" s="291"/>
      <c r="G141" s="199"/>
      <c r="H141" s="63">
        <f t="shared" si="8"/>
        <v>0</v>
      </c>
      <c r="I141" s="29"/>
      <c r="J141" s="3"/>
      <c r="K141" s="3"/>
      <c r="L141" s="3"/>
      <c r="M141" s="3"/>
      <c r="N141" s="3"/>
      <c r="O141" s="3"/>
      <c r="P141" s="3"/>
      <c r="Q141" s="3"/>
      <c r="R141" s="3"/>
      <c r="S141" s="3"/>
      <c r="T141" s="3"/>
      <c r="U141" s="3"/>
      <c r="V141" s="3"/>
      <c r="W141" s="3"/>
      <c r="X141" s="3"/>
      <c r="Y141" s="3"/>
    </row>
    <row r="142" spans="1:25" s="7" customFormat="1" ht="12.75" x14ac:dyDescent="0.2">
      <c r="A142" s="29"/>
      <c r="B142" s="59">
        <v>13</v>
      </c>
      <c r="C142" s="94"/>
      <c r="D142" s="225"/>
      <c r="E142" s="62"/>
      <c r="F142" s="291"/>
      <c r="G142" s="199"/>
      <c r="H142" s="63">
        <f t="shared" si="8"/>
        <v>0</v>
      </c>
      <c r="I142" s="29"/>
      <c r="J142" s="3"/>
      <c r="K142" s="3"/>
      <c r="L142" s="3"/>
      <c r="M142" s="3"/>
      <c r="N142" s="3"/>
      <c r="O142" s="3"/>
      <c r="P142" s="3"/>
      <c r="Q142" s="3"/>
      <c r="R142" s="3"/>
      <c r="S142" s="3"/>
      <c r="T142" s="3"/>
      <c r="U142" s="3"/>
      <c r="V142" s="3"/>
      <c r="W142" s="3"/>
      <c r="X142" s="3"/>
      <c r="Y142" s="3"/>
    </row>
    <row r="143" spans="1:25" s="7" customFormat="1" ht="12.75" x14ac:dyDescent="0.2">
      <c r="A143" s="29"/>
      <c r="B143" s="59">
        <v>14</v>
      </c>
      <c r="C143" s="94"/>
      <c r="D143" s="225"/>
      <c r="E143" s="62"/>
      <c r="F143" s="291"/>
      <c r="G143" s="199"/>
      <c r="H143" s="63">
        <f t="shared" si="8"/>
        <v>0</v>
      </c>
      <c r="I143" s="29"/>
      <c r="J143" s="3"/>
      <c r="K143" s="3"/>
      <c r="L143" s="3"/>
      <c r="M143" s="3"/>
      <c r="N143" s="3"/>
      <c r="O143" s="3"/>
      <c r="P143" s="3"/>
      <c r="Q143" s="3"/>
      <c r="R143" s="3"/>
      <c r="S143" s="3"/>
      <c r="T143" s="3"/>
      <c r="U143" s="3"/>
      <c r="V143" s="3"/>
      <c r="W143" s="3"/>
      <c r="X143" s="3"/>
      <c r="Y143" s="3"/>
    </row>
    <row r="144" spans="1:25" s="7" customFormat="1" ht="12.75" x14ac:dyDescent="0.2">
      <c r="A144" s="29"/>
      <c r="B144" s="59">
        <v>15</v>
      </c>
      <c r="C144" s="94"/>
      <c r="D144" s="225"/>
      <c r="E144" s="62"/>
      <c r="F144" s="291"/>
      <c r="G144" s="199"/>
      <c r="H144" s="63">
        <f t="shared" si="8"/>
        <v>0</v>
      </c>
      <c r="I144" s="29"/>
      <c r="J144" s="3"/>
      <c r="K144" s="3"/>
      <c r="L144" s="3"/>
      <c r="M144" s="3"/>
      <c r="N144" s="3"/>
      <c r="O144" s="3"/>
      <c r="P144" s="3"/>
      <c r="Q144" s="3"/>
      <c r="R144" s="3"/>
      <c r="S144" s="3"/>
      <c r="T144" s="3"/>
      <c r="U144" s="3"/>
      <c r="V144" s="3"/>
      <c r="W144" s="3"/>
      <c r="X144" s="3"/>
      <c r="Y144" s="3"/>
    </row>
    <row r="145" spans="1:25" s="7" customFormat="1" ht="12.75" x14ac:dyDescent="0.2">
      <c r="A145" s="29"/>
      <c r="B145" s="59">
        <v>16</v>
      </c>
      <c r="C145" s="94"/>
      <c r="D145" s="225"/>
      <c r="E145" s="62"/>
      <c r="F145" s="291"/>
      <c r="G145" s="199"/>
      <c r="H145" s="63">
        <f t="shared" si="8"/>
        <v>0</v>
      </c>
      <c r="I145" s="29"/>
      <c r="J145" s="3"/>
      <c r="K145" s="3"/>
      <c r="L145" s="3"/>
      <c r="M145" s="3"/>
      <c r="N145" s="3"/>
      <c r="O145" s="3"/>
      <c r="P145" s="3"/>
      <c r="Q145" s="3"/>
      <c r="R145" s="3"/>
      <c r="S145" s="3"/>
      <c r="T145" s="3"/>
      <c r="U145" s="3"/>
      <c r="V145" s="3"/>
      <c r="W145" s="3"/>
      <c r="X145" s="3"/>
      <c r="Y145" s="3"/>
    </row>
    <row r="146" spans="1:25" s="7" customFormat="1" ht="12.75" x14ac:dyDescent="0.2">
      <c r="A146" s="29"/>
      <c r="B146" s="59">
        <v>17</v>
      </c>
      <c r="C146" s="94"/>
      <c r="D146" s="225"/>
      <c r="E146" s="62"/>
      <c r="F146" s="291"/>
      <c r="G146" s="199"/>
      <c r="H146" s="63">
        <f t="shared" si="8"/>
        <v>0</v>
      </c>
      <c r="I146" s="29"/>
      <c r="J146" s="3"/>
      <c r="K146" s="3"/>
      <c r="L146" s="3"/>
      <c r="M146" s="3"/>
      <c r="N146" s="3"/>
      <c r="O146" s="3"/>
      <c r="P146" s="3"/>
      <c r="Q146" s="3"/>
      <c r="R146" s="3"/>
      <c r="S146" s="3"/>
      <c r="T146" s="3"/>
      <c r="U146" s="3"/>
      <c r="V146" s="3"/>
      <c r="W146" s="3"/>
      <c r="X146" s="3"/>
      <c r="Y146" s="3"/>
    </row>
    <row r="147" spans="1:25" s="7" customFormat="1" ht="12.75" x14ac:dyDescent="0.2">
      <c r="A147" s="29"/>
      <c r="B147" s="59">
        <v>18</v>
      </c>
      <c r="C147" s="94"/>
      <c r="D147" s="225"/>
      <c r="E147" s="62"/>
      <c r="F147" s="291"/>
      <c r="G147" s="199"/>
      <c r="H147" s="63">
        <f t="shared" si="8"/>
        <v>0</v>
      </c>
      <c r="I147" s="29"/>
      <c r="J147" s="3"/>
      <c r="K147" s="3"/>
      <c r="L147" s="3"/>
      <c r="M147" s="3"/>
      <c r="N147" s="3"/>
      <c r="O147" s="3"/>
      <c r="P147" s="3"/>
      <c r="Q147" s="3"/>
      <c r="R147" s="3"/>
      <c r="S147" s="3"/>
      <c r="T147" s="3"/>
      <c r="U147" s="3"/>
      <c r="V147" s="3"/>
      <c r="W147" s="3"/>
      <c r="X147" s="3"/>
      <c r="Y147" s="3"/>
    </row>
    <row r="148" spans="1:25" s="7" customFormat="1" ht="12.75" x14ac:dyDescent="0.2">
      <c r="A148" s="29"/>
      <c r="B148" s="59">
        <v>19</v>
      </c>
      <c r="C148" s="94"/>
      <c r="D148" s="225"/>
      <c r="E148" s="62"/>
      <c r="F148" s="291"/>
      <c r="G148" s="199"/>
      <c r="H148" s="63">
        <f t="shared" si="8"/>
        <v>0</v>
      </c>
      <c r="I148" s="29"/>
      <c r="J148" s="3"/>
      <c r="K148" s="3"/>
      <c r="L148" s="3"/>
      <c r="M148" s="3"/>
      <c r="N148" s="3"/>
      <c r="O148" s="3"/>
      <c r="P148" s="3"/>
      <c r="Q148" s="3"/>
      <c r="R148" s="3"/>
      <c r="S148" s="3"/>
      <c r="T148" s="3"/>
      <c r="U148" s="3"/>
      <c r="V148" s="3"/>
      <c r="W148" s="3"/>
      <c r="X148" s="3"/>
      <c r="Y148" s="3"/>
    </row>
    <row r="149" spans="1:25" s="7" customFormat="1" ht="12.75" x14ac:dyDescent="0.2">
      <c r="A149" s="29"/>
      <c r="B149" s="59">
        <v>20</v>
      </c>
      <c r="C149" s="94"/>
      <c r="D149" s="225"/>
      <c r="E149" s="62"/>
      <c r="F149" s="291"/>
      <c r="G149" s="199"/>
      <c r="H149" s="63">
        <f t="shared" si="8"/>
        <v>0</v>
      </c>
      <c r="I149" s="29"/>
      <c r="J149" s="3"/>
      <c r="K149" s="3"/>
      <c r="L149" s="3"/>
      <c r="M149" s="3"/>
      <c r="N149" s="3"/>
      <c r="O149" s="3"/>
      <c r="P149" s="3"/>
      <c r="Q149" s="3"/>
      <c r="R149" s="3"/>
      <c r="S149" s="3"/>
      <c r="T149" s="3"/>
      <c r="U149" s="3"/>
      <c r="V149" s="3"/>
      <c r="W149" s="3"/>
      <c r="X149" s="3"/>
      <c r="Y149" s="3"/>
    </row>
    <row r="150" spans="1:25" s="7" customFormat="1" ht="12.75" x14ac:dyDescent="0.2">
      <c r="A150" s="29"/>
      <c r="B150" s="59">
        <v>21</v>
      </c>
      <c r="C150" s="94"/>
      <c r="D150" s="225"/>
      <c r="E150" s="62"/>
      <c r="F150" s="291"/>
      <c r="G150" s="199"/>
      <c r="H150" s="63">
        <f t="shared" si="8"/>
        <v>0</v>
      </c>
      <c r="I150" s="29"/>
      <c r="J150" s="3"/>
      <c r="K150" s="3"/>
      <c r="L150" s="3"/>
      <c r="M150" s="3"/>
      <c r="N150" s="3"/>
      <c r="O150" s="3"/>
      <c r="P150" s="3"/>
      <c r="Q150" s="3"/>
      <c r="R150" s="3"/>
      <c r="S150" s="3"/>
      <c r="T150" s="3"/>
      <c r="U150" s="3"/>
      <c r="V150" s="3"/>
      <c r="W150" s="3"/>
      <c r="X150" s="3"/>
      <c r="Y150" s="3"/>
    </row>
    <row r="151" spans="1:25" s="7" customFormat="1" ht="12.75" x14ac:dyDescent="0.2">
      <c r="A151" s="29"/>
      <c r="B151" s="59">
        <v>22</v>
      </c>
      <c r="C151" s="94"/>
      <c r="D151" s="225"/>
      <c r="E151" s="62"/>
      <c r="F151" s="291"/>
      <c r="G151" s="199"/>
      <c r="H151" s="63">
        <f t="shared" si="8"/>
        <v>0</v>
      </c>
      <c r="I151" s="29"/>
      <c r="J151" s="3"/>
      <c r="K151" s="3"/>
      <c r="L151" s="3"/>
      <c r="M151" s="3"/>
      <c r="N151" s="3"/>
      <c r="O151" s="3"/>
      <c r="P151" s="3"/>
      <c r="Q151" s="3"/>
      <c r="R151" s="3"/>
      <c r="S151" s="3"/>
      <c r="T151" s="3"/>
      <c r="U151" s="3"/>
      <c r="V151" s="3"/>
      <c r="W151" s="3"/>
      <c r="X151" s="3"/>
      <c r="Y151" s="3"/>
    </row>
    <row r="152" spans="1:25" s="7" customFormat="1" ht="12.75" x14ac:dyDescent="0.2">
      <c r="A152" s="29"/>
      <c r="B152" s="59">
        <v>23</v>
      </c>
      <c r="C152" s="94"/>
      <c r="D152" s="225"/>
      <c r="E152" s="62"/>
      <c r="F152" s="291"/>
      <c r="G152" s="199"/>
      <c r="H152" s="63">
        <f t="shared" si="8"/>
        <v>0</v>
      </c>
      <c r="I152" s="29"/>
      <c r="J152" s="3"/>
      <c r="K152" s="3"/>
      <c r="L152" s="3"/>
      <c r="M152" s="3"/>
      <c r="N152" s="3"/>
      <c r="O152" s="3"/>
      <c r="P152" s="3"/>
      <c r="Q152" s="3"/>
      <c r="R152" s="3"/>
      <c r="S152" s="3"/>
      <c r="T152" s="3"/>
      <c r="U152" s="3"/>
      <c r="V152" s="3"/>
      <c r="W152" s="3"/>
      <c r="X152" s="3"/>
      <c r="Y152" s="3"/>
    </row>
    <row r="153" spans="1:25" s="7" customFormat="1" ht="12.75" x14ac:dyDescent="0.2">
      <c r="A153" s="29"/>
      <c r="B153" s="59">
        <v>24</v>
      </c>
      <c r="C153" s="94"/>
      <c r="D153" s="225"/>
      <c r="E153" s="62"/>
      <c r="F153" s="291"/>
      <c r="G153" s="199"/>
      <c r="H153" s="63">
        <f t="shared" si="8"/>
        <v>0</v>
      </c>
      <c r="I153" s="29"/>
      <c r="J153" s="3"/>
      <c r="K153" s="3"/>
      <c r="L153" s="3"/>
      <c r="M153" s="3"/>
      <c r="N153" s="3"/>
      <c r="O153" s="3"/>
      <c r="P153" s="3"/>
      <c r="Q153" s="3"/>
      <c r="R153" s="3"/>
      <c r="S153" s="3"/>
      <c r="T153" s="3"/>
      <c r="U153" s="3"/>
      <c r="V153" s="3"/>
      <c r="W153" s="3"/>
      <c r="X153" s="3"/>
      <c r="Y153" s="3"/>
    </row>
    <row r="154" spans="1:25" s="7" customFormat="1" ht="12.75" x14ac:dyDescent="0.2">
      <c r="A154" s="29"/>
      <c r="B154" s="59">
        <v>25</v>
      </c>
      <c r="C154" s="94"/>
      <c r="D154" s="225"/>
      <c r="E154" s="62"/>
      <c r="F154" s="291"/>
      <c r="G154" s="199"/>
      <c r="H154" s="63">
        <f t="shared" si="8"/>
        <v>0</v>
      </c>
      <c r="I154" s="29"/>
      <c r="J154" s="3"/>
      <c r="K154" s="3"/>
      <c r="L154" s="3"/>
      <c r="M154" s="3"/>
      <c r="N154" s="3"/>
      <c r="O154" s="3"/>
      <c r="P154" s="3"/>
      <c r="Q154" s="3"/>
      <c r="R154" s="3"/>
      <c r="S154" s="3"/>
      <c r="T154" s="3"/>
      <c r="U154" s="3"/>
      <c r="V154" s="3"/>
      <c r="W154" s="3"/>
      <c r="X154" s="3"/>
      <c r="Y154" s="3"/>
    </row>
    <row r="155" spans="1:25" s="7" customFormat="1" ht="12.75" x14ac:dyDescent="0.2">
      <c r="A155" s="29"/>
      <c r="B155" s="59">
        <v>26</v>
      </c>
      <c r="C155" s="94"/>
      <c r="D155" s="225"/>
      <c r="E155" s="62"/>
      <c r="F155" s="291"/>
      <c r="G155" s="199"/>
      <c r="H155" s="63">
        <f t="shared" si="8"/>
        <v>0</v>
      </c>
      <c r="I155" s="29"/>
      <c r="J155" s="3"/>
      <c r="K155" s="3"/>
      <c r="L155" s="3"/>
      <c r="M155" s="3"/>
      <c r="N155" s="3"/>
      <c r="O155" s="3"/>
      <c r="P155" s="3"/>
      <c r="Q155" s="3"/>
      <c r="R155" s="3"/>
      <c r="S155" s="3"/>
      <c r="T155" s="3"/>
      <c r="U155" s="3"/>
      <c r="V155" s="3"/>
      <c r="W155" s="3"/>
      <c r="X155" s="3"/>
      <c r="Y155" s="3"/>
    </row>
    <row r="156" spans="1:25" s="7" customFormat="1" ht="12.75" x14ac:dyDescent="0.2">
      <c r="A156" s="29"/>
      <c r="B156" s="59">
        <v>27</v>
      </c>
      <c r="C156" s="94"/>
      <c r="D156" s="225"/>
      <c r="E156" s="62"/>
      <c r="F156" s="291"/>
      <c r="G156" s="199"/>
      <c r="H156" s="63">
        <f t="shared" si="8"/>
        <v>0</v>
      </c>
      <c r="I156" s="29"/>
      <c r="J156" s="3"/>
      <c r="K156" s="3"/>
      <c r="L156" s="3"/>
      <c r="M156" s="3"/>
      <c r="N156" s="3"/>
      <c r="O156" s="3"/>
      <c r="P156" s="3"/>
      <c r="Q156" s="3"/>
      <c r="R156" s="3"/>
      <c r="S156" s="3"/>
      <c r="T156" s="3"/>
      <c r="U156" s="3"/>
      <c r="V156" s="3"/>
      <c r="W156" s="3"/>
      <c r="X156" s="3"/>
      <c r="Y156" s="3"/>
    </row>
    <row r="157" spans="1:25" s="7" customFormat="1" ht="12.75" x14ac:dyDescent="0.2">
      <c r="A157" s="29"/>
      <c r="B157" s="59">
        <v>28</v>
      </c>
      <c r="C157" s="94"/>
      <c r="D157" s="225"/>
      <c r="E157" s="62"/>
      <c r="F157" s="291"/>
      <c r="G157" s="199"/>
      <c r="H157" s="63">
        <f t="shared" si="8"/>
        <v>0</v>
      </c>
      <c r="I157" s="29"/>
      <c r="J157" s="3"/>
      <c r="K157" s="3"/>
      <c r="L157" s="3"/>
      <c r="M157" s="3"/>
      <c r="N157" s="3"/>
      <c r="O157" s="3"/>
      <c r="P157" s="3"/>
      <c r="Q157" s="3"/>
      <c r="R157" s="3"/>
      <c r="S157" s="3"/>
      <c r="T157" s="3"/>
      <c r="U157" s="3"/>
      <c r="V157" s="3"/>
      <c r="W157" s="3"/>
      <c r="X157" s="3"/>
      <c r="Y157" s="3"/>
    </row>
    <row r="158" spans="1:25" s="7" customFormat="1" ht="12.75" x14ac:dyDescent="0.2">
      <c r="A158" s="29"/>
      <c r="B158" s="59">
        <v>29</v>
      </c>
      <c r="C158" s="94"/>
      <c r="D158" s="225"/>
      <c r="E158" s="62"/>
      <c r="F158" s="291"/>
      <c r="G158" s="199"/>
      <c r="H158" s="63">
        <f t="shared" si="8"/>
        <v>0</v>
      </c>
      <c r="I158" s="29"/>
      <c r="J158" s="3"/>
      <c r="K158" s="3"/>
      <c r="L158" s="3"/>
      <c r="M158" s="3"/>
      <c r="N158" s="3"/>
      <c r="O158" s="3"/>
      <c r="P158" s="3"/>
      <c r="Q158" s="3"/>
      <c r="R158" s="3"/>
      <c r="S158" s="3"/>
      <c r="T158" s="3"/>
      <c r="U158" s="3"/>
      <c r="V158" s="3"/>
      <c r="W158" s="3"/>
      <c r="X158" s="3"/>
      <c r="Y158" s="3"/>
    </row>
    <row r="159" spans="1:25" s="7" customFormat="1" ht="12.75" x14ac:dyDescent="0.2">
      <c r="A159" s="29"/>
      <c r="B159" s="59">
        <v>30</v>
      </c>
      <c r="C159" s="94"/>
      <c r="D159" s="225"/>
      <c r="E159" s="62"/>
      <c r="F159" s="291"/>
      <c r="G159" s="199"/>
      <c r="H159" s="63">
        <f t="shared" si="8"/>
        <v>0</v>
      </c>
      <c r="I159" s="29"/>
      <c r="J159" s="3"/>
      <c r="K159" s="3"/>
      <c r="L159" s="3"/>
      <c r="M159" s="3"/>
      <c r="N159" s="3"/>
      <c r="O159" s="3"/>
      <c r="P159" s="3"/>
      <c r="Q159" s="3"/>
      <c r="R159" s="3"/>
      <c r="S159" s="3"/>
      <c r="T159" s="3"/>
      <c r="U159" s="3"/>
      <c r="V159" s="3"/>
      <c r="W159" s="3"/>
      <c r="X159" s="3"/>
      <c r="Y159" s="3"/>
    </row>
    <row r="160" spans="1:25" s="7" customFormat="1" ht="12.75" x14ac:dyDescent="0.2">
      <c r="A160" s="29"/>
      <c r="B160" s="59">
        <v>31</v>
      </c>
      <c r="C160" s="94"/>
      <c r="D160" s="225"/>
      <c r="E160" s="62"/>
      <c r="F160" s="291"/>
      <c r="G160" s="199"/>
      <c r="H160" s="63">
        <f t="shared" si="8"/>
        <v>0</v>
      </c>
      <c r="I160" s="29"/>
      <c r="J160" s="3"/>
      <c r="K160" s="3"/>
      <c r="L160" s="3"/>
      <c r="M160" s="3"/>
      <c r="N160" s="3"/>
      <c r="O160" s="3"/>
      <c r="P160" s="3"/>
      <c r="Q160" s="3"/>
      <c r="R160" s="3"/>
      <c r="S160" s="3"/>
      <c r="T160" s="3"/>
      <c r="U160" s="3"/>
      <c r="V160" s="3"/>
      <c r="W160" s="3"/>
      <c r="X160" s="3"/>
      <c r="Y160" s="3"/>
    </row>
    <row r="161" spans="1:25" s="7" customFormat="1" ht="12.75" x14ac:dyDescent="0.2">
      <c r="A161" s="29"/>
      <c r="B161" s="59">
        <v>32</v>
      </c>
      <c r="C161" s="94"/>
      <c r="D161" s="225"/>
      <c r="E161" s="62"/>
      <c r="F161" s="291"/>
      <c r="G161" s="199"/>
      <c r="H161" s="63">
        <f t="shared" si="8"/>
        <v>0</v>
      </c>
      <c r="I161" s="29"/>
      <c r="J161" s="3"/>
      <c r="K161" s="3"/>
      <c r="L161" s="3"/>
      <c r="M161" s="3"/>
      <c r="N161" s="3"/>
      <c r="O161" s="3"/>
      <c r="P161" s="3"/>
      <c r="Q161" s="3"/>
      <c r="R161" s="3"/>
      <c r="S161" s="3"/>
      <c r="T161" s="3"/>
      <c r="U161" s="3"/>
      <c r="V161" s="3"/>
      <c r="W161" s="3"/>
      <c r="X161" s="3"/>
      <c r="Y161" s="3"/>
    </row>
    <row r="162" spans="1:25" s="7" customFormat="1" ht="12.75" x14ac:dyDescent="0.2">
      <c r="A162" s="29"/>
      <c r="B162" s="59">
        <v>33</v>
      </c>
      <c r="C162" s="94"/>
      <c r="D162" s="225"/>
      <c r="E162" s="62"/>
      <c r="F162" s="291"/>
      <c r="G162" s="199"/>
      <c r="H162" s="63">
        <f t="shared" si="8"/>
        <v>0</v>
      </c>
      <c r="I162" s="29"/>
      <c r="J162" s="3"/>
      <c r="K162" s="3"/>
      <c r="L162" s="3"/>
      <c r="M162" s="3"/>
      <c r="N162" s="3"/>
      <c r="O162" s="3"/>
      <c r="P162" s="3"/>
      <c r="Q162" s="3"/>
      <c r="R162" s="3"/>
      <c r="S162" s="3"/>
      <c r="T162" s="3"/>
      <c r="U162" s="3"/>
      <c r="V162" s="3"/>
      <c r="W162" s="3"/>
      <c r="X162" s="3"/>
      <c r="Y162" s="3"/>
    </row>
    <row r="163" spans="1:25" s="7" customFormat="1" ht="12.75" x14ac:dyDescent="0.2">
      <c r="A163" s="29"/>
      <c r="B163" s="59">
        <v>34</v>
      </c>
      <c r="C163" s="94"/>
      <c r="D163" s="225"/>
      <c r="E163" s="62"/>
      <c r="F163" s="291"/>
      <c r="G163" s="199"/>
      <c r="H163" s="63">
        <f t="shared" si="8"/>
        <v>0</v>
      </c>
      <c r="I163" s="29"/>
      <c r="J163" s="3"/>
      <c r="K163" s="3"/>
      <c r="L163" s="3"/>
      <c r="M163" s="3"/>
      <c r="N163" s="3"/>
      <c r="O163" s="3"/>
      <c r="P163" s="3"/>
      <c r="Q163" s="3"/>
      <c r="R163" s="3"/>
      <c r="S163" s="3"/>
      <c r="T163" s="3"/>
      <c r="U163" s="3"/>
      <c r="V163" s="3"/>
      <c r="W163" s="3"/>
      <c r="X163" s="3"/>
      <c r="Y163" s="3"/>
    </row>
    <row r="164" spans="1:25" s="7" customFormat="1" ht="12.75" x14ac:dyDescent="0.2">
      <c r="A164" s="29"/>
      <c r="B164" s="59">
        <v>35</v>
      </c>
      <c r="C164" s="94"/>
      <c r="D164" s="225"/>
      <c r="E164" s="62"/>
      <c r="F164" s="291"/>
      <c r="G164" s="199"/>
      <c r="H164" s="63">
        <f t="shared" si="8"/>
        <v>0</v>
      </c>
      <c r="I164" s="29"/>
      <c r="J164" s="3"/>
      <c r="K164" s="3"/>
      <c r="L164" s="3"/>
      <c r="M164" s="3"/>
      <c r="N164" s="3"/>
      <c r="O164" s="3"/>
      <c r="P164" s="3"/>
      <c r="Q164" s="3"/>
      <c r="R164" s="3"/>
      <c r="S164" s="3"/>
      <c r="T164" s="3"/>
      <c r="U164" s="3"/>
      <c r="V164" s="3"/>
      <c r="W164" s="3"/>
      <c r="X164" s="3"/>
      <c r="Y164" s="3"/>
    </row>
    <row r="165" spans="1:25" s="7" customFormat="1" ht="12.75" x14ac:dyDescent="0.2">
      <c r="A165" s="29"/>
      <c r="B165" s="59">
        <v>36</v>
      </c>
      <c r="C165" s="94"/>
      <c r="D165" s="225"/>
      <c r="E165" s="62"/>
      <c r="F165" s="291"/>
      <c r="G165" s="199"/>
      <c r="H165" s="63">
        <f t="shared" si="8"/>
        <v>0</v>
      </c>
      <c r="I165" s="29"/>
      <c r="J165" s="3"/>
      <c r="K165" s="3"/>
      <c r="L165" s="3"/>
      <c r="M165" s="3"/>
      <c r="N165" s="3"/>
      <c r="O165" s="3"/>
      <c r="P165" s="3"/>
      <c r="Q165" s="3"/>
      <c r="R165" s="3"/>
      <c r="S165" s="3"/>
      <c r="T165" s="3"/>
      <c r="U165" s="3"/>
      <c r="V165" s="3"/>
      <c r="W165" s="3"/>
      <c r="X165" s="3"/>
      <c r="Y165" s="3"/>
    </row>
    <row r="166" spans="1:25" s="7" customFormat="1" ht="12.75" x14ac:dyDescent="0.2">
      <c r="A166" s="29"/>
      <c r="B166" s="59">
        <v>37</v>
      </c>
      <c r="C166" s="94"/>
      <c r="D166" s="225"/>
      <c r="E166" s="62"/>
      <c r="F166" s="291"/>
      <c r="G166" s="199"/>
      <c r="H166" s="63">
        <f t="shared" si="8"/>
        <v>0</v>
      </c>
      <c r="I166" s="29"/>
      <c r="J166" s="3"/>
      <c r="K166" s="3"/>
      <c r="L166" s="3"/>
      <c r="M166" s="3"/>
      <c r="N166" s="3"/>
      <c r="O166" s="3"/>
      <c r="P166" s="3"/>
      <c r="Q166" s="3"/>
      <c r="R166" s="3"/>
      <c r="S166" s="3"/>
      <c r="T166" s="3"/>
      <c r="U166" s="3"/>
      <c r="V166" s="3"/>
      <c r="W166" s="3"/>
      <c r="X166" s="3"/>
      <c r="Y166" s="3"/>
    </row>
    <row r="167" spans="1:25" s="7" customFormat="1" ht="12.75" x14ac:dyDescent="0.2">
      <c r="A167" s="29"/>
      <c r="B167" s="59">
        <v>38</v>
      </c>
      <c r="C167" s="94"/>
      <c r="D167" s="225"/>
      <c r="E167" s="62"/>
      <c r="F167" s="291"/>
      <c r="G167" s="199"/>
      <c r="H167" s="63">
        <f t="shared" si="8"/>
        <v>0</v>
      </c>
      <c r="I167" s="29"/>
      <c r="J167" s="3"/>
      <c r="K167" s="3"/>
      <c r="L167" s="3"/>
      <c r="M167" s="3"/>
      <c r="N167" s="3"/>
      <c r="O167" s="3"/>
      <c r="P167" s="3"/>
      <c r="Q167" s="3"/>
      <c r="R167" s="3"/>
      <c r="S167" s="3"/>
      <c r="T167" s="3"/>
      <c r="U167" s="3"/>
      <c r="V167" s="3"/>
      <c r="W167" s="3"/>
      <c r="X167" s="3"/>
      <c r="Y167" s="3"/>
    </row>
    <row r="168" spans="1:25" s="7" customFormat="1" ht="12.75" x14ac:dyDescent="0.2">
      <c r="A168" s="29"/>
      <c r="B168" s="59">
        <v>39</v>
      </c>
      <c r="C168" s="94"/>
      <c r="D168" s="225"/>
      <c r="E168" s="62"/>
      <c r="F168" s="291"/>
      <c r="G168" s="199"/>
      <c r="H168" s="63">
        <f t="shared" si="8"/>
        <v>0</v>
      </c>
      <c r="I168" s="29"/>
      <c r="J168" s="3"/>
      <c r="K168" s="3"/>
      <c r="L168" s="3"/>
      <c r="M168" s="3"/>
      <c r="N168" s="3"/>
      <c r="O168" s="3"/>
      <c r="P168" s="3"/>
      <c r="Q168" s="3"/>
      <c r="R168" s="3"/>
      <c r="S168" s="3"/>
      <c r="T168" s="3"/>
      <c r="U168" s="3"/>
      <c r="V168" s="3"/>
      <c r="W168" s="3"/>
      <c r="X168" s="3"/>
      <c r="Y168" s="3"/>
    </row>
    <row r="169" spans="1:25" s="7" customFormat="1" ht="12.75" x14ac:dyDescent="0.2">
      <c r="A169" s="29"/>
      <c r="B169" s="59">
        <v>40</v>
      </c>
      <c r="C169" s="94"/>
      <c r="D169" s="225"/>
      <c r="E169" s="62"/>
      <c r="F169" s="291"/>
      <c r="G169" s="199"/>
      <c r="H169" s="63">
        <f t="shared" si="8"/>
        <v>0</v>
      </c>
      <c r="I169" s="29"/>
      <c r="J169" s="3"/>
      <c r="K169" s="3"/>
      <c r="L169" s="3"/>
      <c r="M169" s="3"/>
      <c r="N169" s="3"/>
      <c r="O169" s="3"/>
      <c r="P169" s="3"/>
      <c r="Q169" s="3"/>
      <c r="R169" s="3"/>
      <c r="S169" s="3"/>
      <c r="T169" s="3"/>
      <c r="U169" s="3"/>
      <c r="V169" s="3"/>
      <c r="W169" s="3"/>
      <c r="X169" s="3"/>
      <c r="Y169" s="3"/>
    </row>
    <row r="170" spans="1:25" s="7" customFormat="1" ht="12.75" x14ac:dyDescent="0.2">
      <c r="A170" s="29"/>
      <c r="B170" s="59">
        <v>41</v>
      </c>
      <c r="C170" s="94"/>
      <c r="D170" s="225"/>
      <c r="E170" s="62"/>
      <c r="F170" s="291"/>
      <c r="G170" s="199"/>
      <c r="H170" s="63">
        <f t="shared" si="8"/>
        <v>0</v>
      </c>
      <c r="I170" s="29"/>
      <c r="J170" s="3"/>
      <c r="K170" s="3"/>
      <c r="L170" s="3"/>
      <c r="M170" s="3"/>
      <c r="N170" s="3"/>
      <c r="O170" s="3"/>
      <c r="P170" s="3"/>
      <c r="Q170" s="3"/>
      <c r="R170" s="3"/>
      <c r="S170" s="3"/>
      <c r="T170" s="3"/>
      <c r="U170" s="3"/>
      <c r="V170" s="3"/>
      <c r="W170" s="3"/>
      <c r="X170" s="3"/>
      <c r="Y170" s="3"/>
    </row>
    <row r="171" spans="1:25" s="7" customFormat="1" ht="12.75" x14ac:dyDescent="0.2">
      <c r="A171" s="29"/>
      <c r="B171" s="59">
        <v>42</v>
      </c>
      <c r="C171" s="94"/>
      <c r="D171" s="225"/>
      <c r="E171" s="62"/>
      <c r="F171" s="291"/>
      <c r="G171" s="199"/>
      <c r="H171" s="63">
        <f t="shared" si="8"/>
        <v>0</v>
      </c>
      <c r="I171" s="29"/>
      <c r="J171" s="3"/>
      <c r="K171" s="3"/>
      <c r="L171" s="3"/>
      <c r="M171" s="3"/>
      <c r="N171" s="3"/>
      <c r="O171" s="3"/>
      <c r="P171" s="3"/>
      <c r="Q171" s="3"/>
      <c r="R171" s="3"/>
      <c r="S171" s="3"/>
      <c r="T171" s="3"/>
      <c r="U171" s="3"/>
      <c r="V171" s="3"/>
      <c r="W171" s="3"/>
      <c r="X171" s="3"/>
      <c r="Y171" s="3"/>
    </row>
    <row r="172" spans="1:25" s="7" customFormat="1" ht="12.75" x14ac:dyDescent="0.2">
      <c r="A172" s="29"/>
      <c r="B172" s="59">
        <v>43</v>
      </c>
      <c r="C172" s="94"/>
      <c r="D172" s="225"/>
      <c r="E172" s="62"/>
      <c r="F172" s="291"/>
      <c r="G172" s="199"/>
      <c r="H172" s="63">
        <f t="shared" si="8"/>
        <v>0</v>
      </c>
      <c r="I172" s="29"/>
      <c r="J172" s="3"/>
      <c r="K172" s="3"/>
      <c r="L172" s="3"/>
      <c r="M172" s="3"/>
      <c r="N172" s="3"/>
      <c r="O172" s="3"/>
      <c r="P172" s="3"/>
      <c r="Q172" s="3"/>
      <c r="R172" s="3"/>
      <c r="S172" s="3"/>
      <c r="T172" s="3"/>
      <c r="U172" s="3"/>
      <c r="V172" s="3"/>
      <c r="W172" s="3"/>
      <c r="X172" s="3"/>
      <c r="Y172" s="3"/>
    </row>
    <row r="173" spans="1:25" s="7" customFormat="1" ht="12.75" x14ac:dyDescent="0.2">
      <c r="A173" s="29"/>
      <c r="B173" s="59">
        <v>44</v>
      </c>
      <c r="C173" s="94"/>
      <c r="D173" s="225"/>
      <c r="E173" s="62"/>
      <c r="F173" s="291"/>
      <c r="G173" s="199"/>
      <c r="H173" s="63">
        <f t="shared" si="8"/>
        <v>0</v>
      </c>
      <c r="I173" s="29"/>
      <c r="J173" s="3"/>
      <c r="K173" s="3"/>
      <c r="L173" s="3"/>
      <c r="M173" s="3"/>
      <c r="N173" s="3"/>
      <c r="O173" s="3"/>
      <c r="P173" s="3"/>
      <c r="Q173" s="3"/>
      <c r="R173" s="3"/>
      <c r="S173" s="3"/>
      <c r="T173" s="3"/>
      <c r="U173" s="3"/>
      <c r="V173" s="3"/>
      <c r="W173" s="3"/>
      <c r="X173" s="3"/>
      <c r="Y173" s="3"/>
    </row>
    <row r="174" spans="1:25" s="7" customFormat="1" ht="12.75" x14ac:dyDescent="0.2">
      <c r="A174" s="29"/>
      <c r="B174" s="59">
        <v>45</v>
      </c>
      <c r="C174" s="94"/>
      <c r="D174" s="225"/>
      <c r="E174" s="62"/>
      <c r="F174" s="291"/>
      <c r="G174" s="199"/>
      <c r="H174" s="63">
        <f t="shared" si="8"/>
        <v>0</v>
      </c>
      <c r="I174" s="29"/>
      <c r="J174" s="3"/>
      <c r="K174" s="3"/>
      <c r="L174" s="3"/>
      <c r="M174" s="3"/>
      <c r="N174" s="3"/>
      <c r="O174" s="3"/>
      <c r="P174" s="3"/>
      <c r="Q174" s="3"/>
      <c r="R174" s="3"/>
      <c r="S174" s="3"/>
      <c r="T174" s="3"/>
      <c r="U174" s="3"/>
      <c r="V174" s="3"/>
      <c r="W174" s="3"/>
      <c r="X174" s="3"/>
      <c r="Y174" s="3"/>
    </row>
    <row r="175" spans="1:25" s="7" customFormat="1" ht="12.75" x14ac:dyDescent="0.2">
      <c r="A175" s="29"/>
      <c r="B175" s="59">
        <v>46</v>
      </c>
      <c r="C175" s="94"/>
      <c r="D175" s="225"/>
      <c r="E175" s="62"/>
      <c r="F175" s="291"/>
      <c r="G175" s="199"/>
      <c r="H175" s="63">
        <f t="shared" si="8"/>
        <v>0</v>
      </c>
      <c r="I175" s="29"/>
      <c r="J175" s="3"/>
      <c r="K175" s="3"/>
      <c r="L175" s="3"/>
      <c r="M175" s="3"/>
      <c r="N175" s="3"/>
      <c r="O175" s="3"/>
      <c r="P175" s="3"/>
      <c r="Q175" s="3"/>
      <c r="R175" s="3"/>
      <c r="S175" s="3"/>
      <c r="T175" s="3"/>
      <c r="U175" s="3"/>
      <c r="V175" s="3"/>
      <c r="W175" s="3"/>
      <c r="X175" s="3"/>
      <c r="Y175" s="3"/>
    </row>
    <row r="176" spans="1:25" s="7" customFormat="1" ht="12.75" x14ac:dyDescent="0.2">
      <c r="A176" s="29"/>
      <c r="B176" s="59">
        <v>47</v>
      </c>
      <c r="C176" s="94"/>
      <c r="D176" s="225"/>
      <c r="E176" s="62"/>
      <c r="F176" s="291"/>
      <c r="G176" s="199"/>
      <c r="H176" s="63">
        <f t="shared" si="8"/>
        <v>0</v>
      </c>
      <c r="I176" s="29"/>
      <c r="J176" s="3"/>
      <c r="K176" s="3"/>
      <c r="L176" s="3"/>
      <c r="M176" s="3"/>
      <c r="N176" s="3"/>
      <c r="O176" s="3"/>
      <c r="P176" s="3"/>
      <c r="Q176" s="3"/>
      <c r="R176" s="3"/>
      <c r="S176" s="3"/>
      <c r="T176" s="3"/>
      <c r="U176" s="3"/>
      <c r="V176" s="3"/>
      <c r="W176" s="3"/>
      <c r="X176" s="3"/>
      <c r="Y176" s="3"/>
    </row>
    <row r="177" spans="1:25" s="7" customFormat="1" ht="12.75" x14ac:dyDescent="0.2">
      <c r="A177" s="29"/>
      <c r="B177" s="59">
        <v>48</v>
      </c>
      <c r="C177" s="94"/>
      <c r="D177" s="225"/>
      <c r="E177" s="62"/>
      <c r="F177" s="291"/>
      <c r="G177" s="199"/>
      <c r="H177" s="63">
        <f t="shared" si="8"/>
        <v>0</v>
      </c>
      <c r="I177" s="29"/>
      <c r="J177" s="3"/>
      <c r="K177" s="3"/>
      <c r="L177" s="3"/>
      <c r="M177" s="3"/>
      <c r="N177" s="3"/>
      <c r="O177" s="3"/>
      <c r="P177" s="3"/>
      <c r="Q177" s="3"/>
      <c r="R177" s="3"/>
      <c r="S177" s="3"/>
      <c r="T177" s="3"/>
      <c r="U177" s="3"/>
      <c r="V177" s="3"/>
      <c r="W177" s="3"/>
      <c r="X177" s="3"/>
      <c r="Y177" s="3"/>
    </row>
    <row r="178" spans="1:25" s="7" customFormat="1" ht="12.75" x14ac:dyDescent="0.2">
      <c r="A178" s="29"/>
      <c r="B178" s="59">
        <v>49</v>
      </c>
      <c r="C178" s="94"/>
      <c r="D178" s="225"/>
      <c r="E178" s="62"/>
      <c r="F178" s="291"/>
      <c r="G178" s="199"/>
      <c r="H178" s="63">
        <f t="shared" si="8"/>
        <v>0</v>
      </c>
      <c r="I178" s="29"/>
      <c r="J178" s="3"/>
      <c r="K178" s="3"/>
      <c r="L178" s="3"/>
      <c r="M178" s="3"/>
      <c r="N178" s="3"/>
      <c r="O178" s="3"/>
      <c r="P178" s="3"/>
      <c r="Q178" s="3"/>
      <c r="R178" s="3"/>
      <c r="S178" s="3"/>
      <c r="T178" s="3"/>
      <c r="U178" s="3"/>
      <c r="V178" s="3"/>
      <c r="W178" s="3"/>
      <c r="X178" s="3"/>
      <c r="Y178" s="3"/>
    </row>
    <row r="179" spans="1:25" s="7" customFormat="1" ht="12.75" x14ac:dyDescent="0.2">
      <c r="A179" s="281"/>
      <c r="B179" s="59">
        <v>50</v>
      </c>
      <c r="C179" s="94"/>
      <c r="D179" s="278"/>
      <c r="E179" s="62"/>
      <c r="F179" s="291"/>
      <c r="G179" s="281"/>
      <c r="H179" s="63">
        <f t="shared" ref="H179:H203" si="9">IF(C179=0,0,IF(D179=0,0,IF(E179=0,0,(35+(D179*5)))))</f>
        <v>0</v>
      </c>
      <c r="I179" s="281"/>
      <c r="J179" s="3"/>
      <c r="K179" s="3"/>
      <c r="L179" s="3"/>
      <c r="M179" s="3"/>
      <c r="N179" s="3"/>
      <c r="O179" s="3"/>
      <c r="P179" s="3"/>
      <c r="Q179" s="3"/>
      <c r="R179" s="3"/>
      <c r="S179" s="3"/>
      <c r="T179" s="3"/>
      <c r="U179" s="3"/>
      <c r="V179" s="3"/>
      <c r="W179" s="3"/>
      <c r="X179" s="3"/>
      <c r="Y179" s="3"/>
    </row>
    <row r="180" spans="1:25" s="7" customFormat="1" ht="12.75" x14ac:dyDescent="0.2">
      <c r="A180" s="281"/>
      <c r="B180" s="59">
        <v>51</v>
      </c>
      <c r="C180" s="94"/>
      <c r="D180" s="278"/>
      <c r="E180" s="62"/>
      <c r="F180" s="291"/>
      <c r="G180" s="281"/>
      <c r="H180" s="63">
        <f t="shared" si="9"/>
        <v>0</v>
      </c>
      <c r="I180" s="281"/>
      <c r="J180" s="3"/>
      <c r="K180" s="3"/>
      <c r="L180" s="3"/>
      <c r="M180" s="3"/>
      <c r="N180" s="3"/>
      <c r="O180" s="3"/>
      <c r="P180" s="3"/>
      <c r="Q180" s="3"/>
      <c r="R180" s="3"/>
      <c r="S180" s="3"/>
      <c r="T180" s="3"/>
      <c r="U180" s="3"/>
      <c r="V180" s="3"/>
      <c r="W180" s="3"/>
      <c r="X180" s="3"/>
      <c r="Y180" s="3"/>
    </row>
    <row r="181" spans="1:25" s="7" customFormat="1" ht="12.75" x14ac:dyDescent="0.2">
      <c r="A181" s="281"/>
      <c r="B181" s="59">
        <v>52</v>
      </c>
      <c r="C181" s="94"/>
      <c r="D181" s="278"/>
      <c r="E181" s="62"/>
      <c r="F181" s="291"/>
      <c r="G181" s="281"/>
      <c r="H181" s="63">
        <f t="shared" si="9"/>
        <v>0</v>
      </c>
      <c r="I181" s="281"/>
      <c r="J181" s="3"/>
      <c r="K181" s="3"/>
      <c r="L181" s="3"/>
      <c r="M181" s="3"/>
      <c r="N181" s="3"/>
      <c r="O181" s="3"/>
      <c r="P181" s="3"/>
      <c r="Q181" s="3"/>
      <c r="R181" s="3"/>
      <c r="S181" s="3"/>
      <c r="T181" s="3"/>
      <c r="U181" s="3"/>
      <c r="V181" s="3"/>
      <c r="W181" s="3"/>
      <c r="X181" s="3"/>
      <c r="Y181" s="3"/>
    </row>
    <row r="182" spans="1:25" s="7" customFormat="1" ht="12.75" x14ac:dyDescent="0.2">
      <c r="A182" s="281"/>
      <c r="B182" s="59">
        <v>53</v>
      </c>
      <c r="C182" s="94"/>
      <c r="D182" s="278"/>
      <c r="E182" s="62"/>
      <c r="F182" s="291"/>
      <c r="G182" s="281"/>
      <c r="H182" s="63">
        <f t="shared" si="9"/>
        <v>0</v>
      </c>
      <c r="I182" s="281"/>
      <c r="J182" s="3"/>
      <c r="K182" s="3"/>
      <c r="L182" s="3"/>
      <c r="M182" s="3"/>
      <c r="N182" s="3"/>
      <c r="O182" s="3"/>
      <c r="P182" s="3"/>
      <c r="Q182" s="3"/>
      <c r="R182" s="3"/>
      <c r="S182" s="3"/>
      <c r="T182" s="3"/>
      <c r="U182" s="3"/>
      <c r="V182" s="3"/>
      <c r="W182" s="3"/>
      <c r="X182" s="3"/>
      <c r="Y182" s="3"/>
    </row>
    <row r="183" spans="1:25" s="7" customFormat="1" ht="12.75" x14ac:dyDescent="0.2">
      <c r="A183" s="281"/>
      <c r="B183" s="59">
        <v>54</v>
      </c>
      <c r="C183" s="94"/>
      <c r="D183" s="278"/>
      <c r="E183" s="62"/>
      <c r="F183" s="291"/>
      <c r="G183" s="281"/>
      <c r="H183" s="63">
        <f t="shared" si="9"/>
        <v>0</v>
      </c>
      <c r="I183" s="281"/>
      <c r="J183" s="3"/>
      <c r="K183" s="3"/>
      <c r="L183" s="3"/>
      <c r="M183" s="3"/>
      <c r="N183" s="3"/>
      <c r="O183" s="3"/>
      <c r="P183" s="3"/>
      <c r="Q183" s="3"/>
      <c r="R183" s="3"/>
      <c r="S183" s="3"/>
      <c r="T183" s="3"/>
      <c r="U183" s="3"/>
      <c r="V183" s="3"/>
      <c r="W183" s="3"/>
      <c r="X183" s="3"/>
      <c r="Y183" s="3"/>
    </row>
    <row r="184" spans="1:25" s="7" customFormat="1" ht="12.75" x14ac:dyDescent="0.2">
      <c r="A184" s="281"/>
      <c r="B184" s="59">
        <v>55</v>
      </c>
      <c r="C184" s="94"/>
      <c r="D184" s="278"/>
      <c r="E184" s="62"/>
      <c r="F184" s="291"/>
      <c r="G184" s="281"/>
      <c r="H184" s="63">
        <f t="shared" si="9"/>
        <v>0</v>
      </c>
      <c r="I184" s="281"/>
      <c r="J184" s="3"/>
      <c r="K184" s="3"/>
      <c r="L184" s="3"/>
      <c r="M184" s="3"/>
      <c r="N184" s="3"/>
      <c r="O184" s="3"/>
      <c r="P184" s="3"/>
      <c r="Q184" s="3"/>
      <c r="R184" s="3"/>
      <c r="S184" s="3"/>
      <c r="T184" s="3"/>
      <c r="U184" s="3"/>
      <c r="V184" s="3"/>
      <c r="W184" s="3"/>
      <c r="X184" s="3"/>
      <c r="Y184" s="3"/>
    </row>
    <row r="185" spans="1:25" s="7" customFormat="1" ht="12.75" x14ac:dyDescent="0.2">
      <c r="A185" s="281"/>
      <c r="B185" s="59">
        <v>56</v>
      </c>
      <c r="C185" s="94"/>
      <c r="D185" s="278"/>
      <c r="E185" s="62"/>
      <c r="F185" s="291"/>
      <c r="G185" s="281"/>
      <c r="H185" s="63">
        <f t="shared" si="9"/>
        <v>0</v>
      </c>
      <c r="I185" s="281"/>
      <c r="J185" s="3"/>
      <c r="K185" s="3"/>
      <c r="L185" s="3"/>
      <c r="M185" s="3"/>
      <c r="N185" s="3"/>
      <c r="O185" s="3"/>
      <c r="P185" s="3"/>
      <c r="Q185" s="3"/>
      <c r="R185" s="3"/>
      <c r="S185" s="3"/>
      <c r="T185" s="3"/>
      <c r="U185" s="3"/>
      <c r="V185" s="3"/>
      <c r="W185" s="3"/>
      <c r="X185" s="3"/>
      <c r="Y185" s="3"/>
    </row>
    <row r="186" spans="1:25" s="7" customFormat="1" ht="12.75" x14ac:dyDescent="0.2">
      <c r="A186" s="281"/>
      <c r="B186" s="59">
        <v>57</v>
      </c>
      <c r="C186" s="94"/>
      <c r="D186" s="278"/>
      <c r="E186" s="62"/>
      <c r="F186" s="291"/>
      <c r="G186" s="281"/>
      <c r="H186" s="63">
        <f t="shared" si="9"/>
        <v>0</v>
      </c>
      <c r="I186" s="281"/>
      <c r="J186" s="3"/>
      <c r="K186" s="3"/>
      <c r="L186" s="3"/>
      <c r="M186" s="3"/>
      <c r="N186" s="3"/>
      <c r="O186" s="3"/>
      <c r="P186" s="3"/>
      <c r="Q186" s="3"/>
      <c r="R186" s="3"/>
      <c r="S186" s="3"/>
      <c r="T186" s="3"/>
      <c r="U186" s="3"/>
      <c r="V186" s="3"/>
      <c r="W186" s="3"/>
      <c r="X186" s="3"/>
      <c r="Y186" s="3"/>
    </row>
    <row r="187" spans="1:25" s="7" customFormat="1" ht="12.75" x14ac:dyDescent="0.2">
      <c r="A187" s="281"/>
      <c r="B187" s="59">
        <v>58</v>
      </c>
      <c r="C187" s="94"/>
      <c r="D187" s="278"/>
      <c r="E187" s="62"/>
      <c r="F187" s="291"/>
      <c r="G187" s="281"/>
      <c r="H187" s="63">
        <f t="shared" si="9"/>
        <v>0</v>
      </c>
      <c r="I187" s="281"/>
      <c r="J187" s="3"/>
      <c r="K187" s="3"/>
      <c r="L187" s="3"/>
      <c r="M187" s="3"/>
      <c r="N187" s="3"/>
      <c r="O187" s="3"/>
      <c r="P187" s="3"/>
      <c r="Q187" s="3"/>
      <c r="R187" s="3"/>
      <c r="S187" s="3"/>
      <c r="T187" s="3"/>
      <c r="U187" s="3"/>
      <c r="V187" s="3"/>
      <c r="W187" s="3"/>
      <c r="X187" s="3"/>
      <c r="Y187" s="3"/>
    </row>
    <row r="188" spans="1:25" s="7" customFormat="1" ht="12.75" x14ac:dyDescent="0.2">
      <c r="A188" s="281"/>
      <c r="B188" s="59">
        <v>59</v>
      </c>
      <c r="C188" s="94"/>
      <c r="D188" s="278"/>
      <c r="E188" s="62"/>
      <c r="F188" s="291"/>
      <c r="G188" s="281"/>
      <c r="H188" s="63">
        <f t="shared" si="9"/>
        <v>0</v>
      </c>
      <c r="I188" s="281"/>
      <c r="J188" s="3"/>
      <c r="K188" s="3"/>
      <c r="L188" s="3"/>
      <c r="M188" s="3"/>
      <c r="N188" s="3"/>
      <c r="O188" s="3"/>
      <c r="P188" s="3"/>
      <c r="Q188" s="3"/>
      <c r="R188" s="3"/>
      <c r="S188" s="3"/>
      <c r="T188" s="3"/>
      <c r="U188" s="3"/>
      <c r="V188" s="3"/>
      <c r="W188" s="3"/>
      <c r="X188" s="3"/>
      <c r="Y188" s="3"/>
    </row>
    <row r="189" spans="1:25" s="7" customFormat="1" ht="12.75" x14ac:dyDescent="0.2">
      <c r="A189" s="281"/>
      <c r="B189" s="59">
        <v>60</v>
      </c>
      <c r="C189" s="94"/>
      <c r="D189" s="278"/>
      <c r="E189" s="62"/>
      <c r="F189" s="291"/>
      <c r="G189" s="281"/>
      <c r="H189" s="63">
        <f t="shared" si="9"/>
        <v>0</v>
      </c>
      <c r="I189" s="281"/>
      <c r="J189" s="3"/>
      <c r="K189" s="3"/>
      <c r="L189" s="3"/>
      <c r="M189" s="3"/>
      <c r="N189" s="3"/>
      <c r="O189" s="3"/>
      <c r="P189" s="3"/>
      <c r="Q189" s="3"/>
      <c r="R189" s="3"/>
      <c r="S189" s="3"/>
      <c r="T189" s="3"/>
      <c r="U189" s="3"/>
      <c r="V189" s="3"/>
      <c r="W189" s="3"/>
      <c r="X189" s="3"/>
      <c r="Y189" s="3"/>
    </row>
    <row r="190" spans="1:25" s="7" customFormat="1" ht="12.75" x14ac:dyDescent="0.2">
      <c r="A190" s="281"/>
      <c r="B190" s="59">
        <v>61</v>
      </c>
      <c r="C190" s="94"/>
      <c r="D190" s="278"/>
      <c r="E190" s="62"/>
      <c r="F190" s="291"/>
      <c r="G190" s="281"/>
      <c r="H190" s="63">
        <f t="shared" si="9"/>
        <v>0</v>
      </c>
      <c r="I190" s="281"/>
      <c r="J190" s="3"/>
      <c r="K190" s="3"/>
      <c r="L190" s="3"/>
      <c r="M190" s="3"/>
      <c r="N190" s="3"/>
      <c r="O190" s="3"/>
      <c r="P190" s="3"/>
      <c r="Q190" s="3"/>
      <c r="R190" s="3"/>
      <c r="S190" s="3"/>
      <c r="T190" s="3"/>
      <c r="U190" s="3"/>
      <c r="V190" s="3"/>
      <c r="W190" s="3"/>
      <c r="X190" s="3"/>
      <c r="Y190" s="3"/>
    </row>
    <row r="191" spans="1:25" s="7" customFormat="1" ht="12.75" x14ac:dyDescent="0.2">
      <c r="A191" s="281"/>
      <c r="B191" s="59">
        <v>62</v>
      </c>
      <c r="C191" s="94"/>
      <c r="D191" s="278"/>
      <c r="E191" s="62"/>
      <c r="F191" s="291"/>
      <c r="G191" s="281"/>
      <c r="H191" s="63">
        <f t="shared" si="9"/>
        <v>0</v>
      </c>
      <c r="I191" s="281"/>
      <c r="J191" s="3"/>
      <c r="K191" s="3"/>
      <c r="L191" s="3"/>
      <c r="M191" s="3"/>
      <c r="N191" s="3"/>
      <c r="O191" s="3"/>
      <c r="P191" s="3"/>
      <c r="Q191" s="3"/>
      <c r="R191" s="3"/>
      <c r="S191" s="3"/>
      <c r="T191" s="3"/>
      <c r="U191" s="3"/>
      <c r="V191" s="3"/>
      <c r="W191" s="3"/>
      <c r="X191" s="3"/>
      <c r="Y191" s="3"/>
    </row>
    <row r="192" spans="1:25" s="7" customFormat="1" ht="12.75" x14ac:dyDescent="0.2">
      <c r="A192" s="281"/>
      <c r="B192" s="59">
        <v>63</v>
      </c>
      <c r="C192" s="94"/>
      <c r="D192" s="278"/>
      <c r="E192" s="62"/>
      <c r="F192" s="291"/>
      <c r="G192" s="281"/>
      <c r="H192" s="63">
        <f t="shared" si="9"/>
        <v>0</v>
      </c>
      <c r="I192" s="281"/>
      <c r="J192" s="3"/>
      <c r="K192" s="3"/>
      <c r="L192" s="3"/>
      <c r="M192" s="3"/>
      <c r="N192" s="3"/>
      <c r="O192" s="3"/>
      <c r="P192" s="3"/>
      <c r="Q192" s="3"/>
      <c r="R192" s="3"/>
      <c r="S192" s="3"/>
      <c r="T192" s="3"/>
      <c r="U192" s="3"/>
      <c r="V192" s="3"/>
      <c r="W192" s="3"/>
      <c r="X192" s="3"/>
      <c r="Y192" s="3"/>
    </row>
    <row r="193" spans="1:25" s="7" customFormat="1" ht="12.75" x14ac:dyDescent="0.2">
      <c r="A193" s="281"/>
      <c r="B193" s="59">
        <v>64</v>
      </c>
      <c r="C193" s="94"/>
      <c r="D193" s="278"/>
      <c r="E193" s="62"/>
      <c r="F193" s="291"/>
      <c r="G193" s="281"/>
      <c r="H193" s="63">
        <f t="shared" si="9"/>
        <v>0</v>
      </c>
      <c r="I193" s="281"/>
      <c r="J193" s="3"/>
      <c r="K193" s="3"/>
      <c r="L193" s="3"/>
      <c r="M193" s="3"/>
      <c r="N193" s="3"/>
      <c r="O193" s="3"/>
      <c r="P193" s="3"/>
      <c r="Q193" s="3"/>
      <c r="R193" s="3"/>
      <c r="S193" s="3"/>
      <c r="T193" s="3"/>
      <c r="U193" s="3"/>
      <c r="V193" s="3"/>
      <c r="W193" s="3"/>
      <c r="X193" s="3"/>
      <c r="Y193" s="3"/>
    </row>
    <row r="194" spans="1:25" s="7" customFormat="1" ht="12.75" x14ac:dyDescent="0.2">
      <c r="A194" s="281"/>
      <c r="B194" s="59">
        <v>65</v>
      </c>
      <c r="C194" s="94"/>
      <c r="D194" s="278"/>
      <c r="E194" s="62"/>
      <c r="F194" s="291"/>
      <c r="G194" s="281"/>
      <c r="H194" s="63">
        <f t="shared" si="9"/>
        <v>0</v>
      </c>
      <c r="I194" s="281"/>
      <c r="J194" s="3"/>
      <c r="K194" s="3"/>
      <c r="L194" s="3"/>
      <c r="M194" s="3"/>
      <c r="N194" s="3"/>
      <c r="O194" s="3"/>
      <c r="P194" s="3"/>
      <c r="Q194" s="3"/>
      <c r="R194" s="3"/>
      <c r="S194" s="3"/>
      <c r="T194" s="3"/>
      <c r="U194" s="3"/>
      <c r="V194" s="3"/>
      <c r="W194" s="3"/>
      <c r="X194" s="3"/>
      <c r="Y194" s="3"/>
    </row>
    <row r="195" spans="1:25" s="7" customFormat="1" ht="12.75" x14ac:dyDescent="0.2">
      <c r="A195" s="281"/>
      <c r="B195" s="59">
        <v>66</v>
      </c>
      <c r="C195" s="94"/>
      <c r="D195" s="278"/>
      <c r="E195" s="62"/>
      <c r="F195" s="291"/>
      <c r="G195" s="281"/>
      <c r="H195" s="63">
        <f t="shared" si="9"/>
        <v>0</v>
      </c>
      <c r="I195" s="281"/>
      <c r="J195" s="3"/>
      <c r="K195" s="3"/>
      <c r="L195" s="3"/>
      <c r="M195" s="3"/>
      <c r="N195" s="3"/>
      <c r="O195" s="3"/>
      <c r="P195" s="3"/>
      <c r="Q195" s="3"/>
      <c r="R195" s="3"/>
      <c r="S195" s="3"/>
      <c r="T195" s="3"/>
      <c r="U195" s="3"/>
      <c r="V195" s="3"/>
      <c r="W195" s="3"/>
      <c r="X195" s="3"/>
      <c r="Y195" s="3"/>
    </row>
    <row r="196" spans="1:25" s="7" customFormat="1" ht="12.75" x14ac:dyDescent="0.2">
      <c r="A196" s="281"/>
      <c r="B196" s="59">
        <v>67</v>
      </c>
      <c r="C196" s="94"/>
      <c r="D196" s="278"/>
      <c r="E196" s="62"/>
      <c r="F196" s="291"/>
      <c r="G196" s="281"/>
      <c r="H196" s="63">
        <f t="shared" si="9"/>
        <v>0</v>
      </c>
      <c r="I196" s="281"/>
      <c r="J196" s="3"/>
      <c r="K196" s="3"/>
      <c r="L196" s="3"/>
      <c r="M196" s="3"/>
      <c r="N196" s="3"/>
      <c r="O196" s="3"/>
      <c r="P196" s="3"/>
      <c r="Q196" s="3"/>
      <c r="R196" s="3"/>
      <c r="S196" s="3"/>
      <c r="T196" s="3"/>
      <c r="U196" s="3"/>
      <c r="V196" s="3"/>
      <c r="W196" s="3"/>
      <c r="X196" s="3"/>
      <c r="Y196" s="3"/>
    </row>
    <row r="197" spans="1:25" s="7" customFormat="1" ht="12.75" x14ac:dyDescent="0.2">
      <c r="A197" s="281"/>
      <c r="B197" s="59">
        <v>68</v>
      </c>
      <c r="C197" s="94"/>
      <c r="D197" s="278"/>
      <c r="E197" s="62"/>
      <c r="F197" s="291"/>
      <c r="G197" s="281"/>
      <c r="H197" s="63">
        <f t="shared" si="9"/>
        <v>0</v>
      </c>
      <c r="I197" s="281"/>
      <c r="J197" s="3"/>
      <c r="K197" s="3"/>
      <c r="L197" s="3"/>
      <c r="M197" s="3"/>
      <c r="N197" s="3"/>
      <c r="O197" s="3"/>
      <c r="P197" s="3"/>
      <c r="Q197" s="3"/>
      <c r="R197" s="3"/>
      <c r="S197" s="3"/>
      <c r="T197" s="3"/>
      <c r="U197" s="3"/>
      <c r="V197" s="3"/>
      <c r="W197" s="3"/>
      <c r="X197" s="3"/>
      <c r="Y197" s="3"/>
    </row>
    <row r="198" spans="1:25" s="7" customFormat="1" ht="12.75" x14ac:dyDescent="0.2">
      <c r="A198" s="281"/>
      <c r="B198" s="59">
        <v>69</v>
      </c>
      <c r="C198" s="94"/>
      <c r="D198" s="278"/>
      <c r="E198" s="62"/>
      <c r="F198" s="291"/>
      <c r="G198" s="281"/>
      <c r="H198" s="63">
        <f t="shared" si="9"/>
        <v>0</v>
      </c>
      <c r="I198" s="281"/>
      <c r="J198" s="3"/>
      <c r="K198" s="3"/>
      <c r="L198" s="3"/>
      <c r="M198" s="3"/>
      <c r="N198" s="3"/>
      <c r="O198" s="3"/>
      <c r="P198" s="3"/>
      <c r="Q198" s="3"/>
      <c r="R198" s="3"/>
      <c r="S198" s="3"/>
      <c r="T198" s="3"/>
      <c r="U198" s="3"/>
      <c r="V198" s="3"/>
      <c r="W198" s="3"/>
      <c r="X198" s="3"/>
      <c r="Y198" s="3"/>
    </row>
    <row r="199" spans="1:25" s="7" customFormat="1" ht="12.75" x14ac:dyDescent="0.2">
      <c r="A199" s="281"/>
      <c r="B199" s="59">
        <v>70</v>
      </c>
      <c r="C199" s="94"/>
      <c r="D199" s="278"/>
      <c r="E199" s="62"/>
      <c r="F199" s="291"/>
      <c r="G199" s="281"/>
      <c r="H199" s="63">
        <f t="shared" si="9"/>
        <v>0</v>
      </c>
      <c r="I199" s="281"/>
      <c r="J199" s="3"/>
      <c r="K199" s="3"/>
      <c r="L199" s="3"/>
      <c r="M199" s="3"/>
      <c r="N199" s="3"/>
      <c r="O199" s="3"/>
      <c r="P199" s="3"/>
      <c r="Q199" s="3"/>
      <c r="R199" s="3"/>
      <c r="S199" s="3"/>
      <c r="T199" s="3"/>
      <c r="U199" s="3"/>
      <c r="V199" s="3"/>
      <c r="W199" s="3"/>
      <c r="X199" s="3"/>
      <c r="Y199" s="3"/>
    </row>
    <row r="200" spans="1:25" s="7" customFormat="1" ht="12.75" x14ac:dyDescent="0.2">
      <c r="A200" s="281"/>
      <c r="B200" s="59">
        <v>71</v>
      </c>
      <c r="C200" s="94"/>
      <c r="D200" s="278"/>
      <c r="E200" s="62"/>
      <c r="F200" s="291"/>
      <c r="G200" s="281"/>
      <c r="H200" s="63">
        <f t="shared" si="9"/>
        <v>0</v>
      </c>
      <c r="I200" s="281"/>
      <c r="J200" s="3"/>
      <c r="K200" s="3"/>
      <c r="L200" s="3"/>
      <c r="M200" s="3"/>
      <c r="N200" s="3"/>
      <c r="O200" s="3"/>
      <c r="P200" s="3"/>
      <c r="Q200" s="3"/>
      <c r="R200" s="3"/>
      <c r="S200" s="3"/>
      <c r="T200" s="3"/>
      <c r="U200" s="3"/>
      <c r="V200" s="3"/>
      <c r="W200" s="3"/>
      <c r="X200" s="3"/>
      <c r="Y200" s="3"/>
    </row>
    <row r="201" spans="1:25" s="7" customFormat="1" ht="12.75" x14ac:dyDescent="0.2">
      <c r="A201" s="281"/>
      <c r="B201" s="59">
        <v>72</v>
      </c>
      <c r="C201" s="94"/>
      <c r="D201" s="278"/>
      <c r="E201" s="62"/>
      <c r="F201" s="291"/>
      <c r="G201" s="281"/>
      <c r="H201" s="63">
        <f t="shared" si="9"/>
        <v>0</v>
      </c>
      <c r="I201" s="281"/>
      <c r="J201" s="3"/>
      <c r="K201" s="3"/>
      <c r="L201" s="3"/>
      <c r="M201" s="3"/>
      <c r="N201" s="3"/>
      <c r="O201" s="3"/>
      <c r="P201" s="3"/>
      <c r="Q201" s="3"/>
      <c r="R201" s="3"/>
      <c r="S201" s="3"/>
      <c r="T201" s="3"/>
      <c r="U201" s="3"/>
      <c r="V201" s="3"/>
      <c r="W201" s="3"/>
      <c r="X201" s="3"/>
      <c r="Y201" s="3"/>
    </row>
    <row r="202" spans="1:25" s="7" customFormat="1" ht="12.75" x14ac:dyDescent="0.2">
      <c r="A202" s="281"/>
      <c r="B202" s="59">
        <v>73</v>
      </c>
      <c r="C202" s="94"/>
      <c r="D202" s="278"/>
      <c r="E202" s="62"/>
      <c r="F202" s="291"/>
      <c r="G202" s="281"/>
      <c r="H202" s="63">
        <f t="shared" si="9"/>
        <v>0</v>
      </c>
      <c r="I202" s="281"/>
      <c r="J202" s="3"/>
      <c r="K202" s="3"/>
      <c r="L202" s="3"/>
      <c r="M202" s="3"/>
      <c r="N202" s="3"/>
      <c r="O202" s="3"/>
      <c r="P202" s="3"/>
      <c r="Q202" s="3"/>
      <c r="R202" s="3"/>
      <c r="S202" s="3"/>
      <c r="T202" s="3"/>
      <c r="U202" s="3"/>
      <c r="V202" s="3"/>
      <c r="W202" s="3"/>
      <c r="X202" s="3"/>
      <c r="Y202" s="3"/>
    </row>
    <row r="203" spans="1:25" s="7" customFormat="1" ht="12.75" x14ac:dyDescent="0.2">
      <c r="A203" s="281"/>
      <c r="B203" s="59">
        <v>74</v>
      </c>
      <c r="C203" s="94"/>
      <c r="D203" s="278"/>
      <c r="E203" s="62"/>
      <c r="F203" s="291"/>
      <c r="G203" s="281"/>
      <c r="H203" s="63">
        <f t="shared" si="9"/>
        <v>0</v>
      </c>
      <c r="I203" s="281"/>
      <c r="J203" s="3"/>
      <c r="K203" s="3"/>
      <c r="L203" s="3"/>
      <c r="M203" s="3"/>
      <c r="N203" s="3"/>
      <c r="O203" s="3"/>
      <c r="P203" s="3"/>
      <c r="Q203" s="3"/>
      <c r="R203" s="3"/>
      <c r="S203" s="3"/>
      <c r="T203" s="3"/>
      <c r="U203" s="3"/>
      <c r="V203" s="3"/>
      <c r="W203" s="3"/>
      <c r="X203" s="3"/>
      <c r="Y203" s="3"/>
    </row>
    <row r="204" spans="1:25" s="7" customFormat="1" ht="12.75" x14ac:dyDescent="0.2">
      <c r="A204" s="297"/>
      <c r="B204" s="59">
        <v>75</v>
      </c>
      <c r="C204" s="94"/>
      <c r="D204" s="295"/>
      <c r="E204" s="62"/>
      <c r="F204" s="295"/>
      <c r="G204" s="297"/>
      <c r="H204" s="63">
        <f t="shared" ref="H204:H254" si="10">IF(C204=0,0,IF(D204=0,0,IF(E204=0,0,(35+(D204*5)))))</f>
        <v>0</v>
      </c>
      <c r="I204" s="297"/>
      <c r="J204" s="3"/>
      <c r="K204" s="3"/>
      <c r="L204" s="3"/>
      <c r="M204" s="3"/>
      <c r="N204" s="3"/>
      <c r="O204" s="3"/>
      <c r="P204" s="3"/>
      <c r="Q204" s="3"/>
      <c r="R204" s="3"/>
      <c r="S204" s="3"/>
      <c r="T204" s="3"/>
      <c r="U204" s="3"/>
      <c r="V204" s="3"/>
      <c r="W204" s="3"/>
      <c r="X204" s="3"/>
      <c r="Y204" s="3"/>
    </row>
    <row r="205" spans="1:25" s="7" customFormat="1" ht="12.75" x14ac:dyDescent="0.2">
      <c r="A205" s="297"/>
      <c r="B205" s="59">
        <v>76</v>
      </c>
      <c r="C205" s="94"/>
      <c r="D205" s="295"/>
      <c r="E205" s="62"/>
      <c r="F205" s="295"/>
      <c r="G205" s="297"/>
      <c r="H205" s="63">
        <f t="shared" si="10"/>
        <v>0</v>
      </c>
      <c r="I205" s="297"/>
      <c r="J205" s="3"/>
      <c r="K205" s="3"/>
      <c r="L205" s="3"/>
      <c r="M205" s="3"/>
      <c r="N205" s="3"/>
      <c r="O205" s="3"/>
      <c r="P205" s="3"/>
      <c r="Q205" s="3"/>
      <c r="R205" s="3"/>
      <c r="S205" s="3"/>
      <c r="T205" s="3"/>
      <c r="U205" s="3"/>
      <c r="V205" s="3"/>
      <c r="W205" s="3"/>
      <c r="X205" s="3"/>
      <c r="Y205" s="3"/>
    </row>
    <row r="206" spans="1:25" s="7" customFormat="1" ht="12.75" x14ac:dyDescent="0.2">
      <c r="A206" s="297"/>
      <c r="B206" s="59">
        <v>77</v>
      </c>
      <c r="C206" s="94"/>
      <c r="D206" s="295"/>
      <c r="E206" s="62"/>
      <c r="F206" s="295"/>
      <c r="G206" s="297"/>
      <c r="H206" s="63">
        <f t="shared" si="10"/>
        <v>0</v>
      </c>
      <c r="I206" s="297"/>
      <c r="J206" s="3"/>
      <c r="K206" s="3"/>
      <c r="L206" s="3"/>
      <c r="M206" s="3"/>
      <c r="N206" s="3"/>
      <c r="O206" s="3"/>
      <c r="P206" s="3"/>
      <c r="Q206" s="3"/>
      <c r="R206" s="3"/>
      <c r="S206" s="3"/>
      <c r="T206" s="3"/>
      <c r="U206" s="3"/>
      <c r="V206" s="3"/>
      <c r="W206" s="3"/>
      <c r="X206" s="3"/>
      <c r="Y206" s="3"/>
    </row>
    <row r="207" spans="1:25" s="7" customFormat="1" ht="12.75" x14ac:dyDescent="0.2">
      <c r="A207" s="297"/>
      <c r="B207" s="59">
        <v>78</v>
      </c>
      <c r="C207" s="94"/>
      <c r="D207" s="295"/>
      <c r="E207" s="62"/>
      <c r="F207" s="295"/>
      <c r="G207" s="297"/>
      <c r="H207" s="63">
        <f t="shared" si="10"/>
        <v>0</v>
      </c>
      <c r="I207" s="297"/>
      <c r="J207" s="3"/>
      <c r="K207" s="3"/>
      <c r="L207" s="3"/>
      <c r="M207" s="3"/>
      <c r="N207" s="3"/>
      <c r="O207" s="3"/>
      <c r="P207" s="3"/>
      <c r="Q207" s="3"/>
      <c r="R207" s="3"/>
      <c r="S207" s="3"/>
      <c r="T207" s="3"/>
      <c r="U207" s="3"/>
      <c r="V207" s="3"/>
      <c r="W207" s="3"/>
      <c r="X207" s="3"/>
      <c r="Y207" s="3"/>
    </row>
    <row r="208" spans="1:25" s="7" customFormat="1" ht="12.75" x14ac:dyDescent="0.2">
      <c r="A208" s="297"/>
      <c r="B208" s="59">
        <v>79</v>
      </c>
      <c r="C208" s="94"/>
      <c r="D208" s="295"/>
      <c r="E208" s="62"/>
      <c r="F208" s="295"/>
      <c r="G208" s="297"/>
      <c r="H208" s="63">
        <f t="shared" si="10"/>
        <v>0</v>
      </c>
      <c r="I208" s="297"/>
      <c r="J208" s="3"/>
      <c r="K208" s="3"/>
      <c r="L208" s="3"/>
      <c r="M208" s="3"/>
      <c r="N208" s="3"/>
      <c r="O208" s="3"/>
      <c r="P208" s="3"/>
      <c r="Q208" s="3"/>
      <c r="R208" s="3"/>
      <c r="S208" s="3"/>
      <c r="T208" s="3"/>
      <c r="U208" s="3"/>
      <c r="V208" s="3"/>
      <c r="W208" s="3"/>
      <c r="X208" s="3"/>
      <c r="Y208" s="3"/>
    </row>
    <row r="209" spans="1:25" s="7" customFormat="1" ht="12.75" x14ac:dyDescent="0.2">
      <c r="A209" s="297"/>
      <c r="B209" s="59">
        <v>80</v>
      </c>
      <c r="C209" s="94"/>
      <c r="D209" s="295"/>
      <c r="E209" s="62"/>
      <c r="F209" s="295"/>
      <c r="G209" s="297"/>
      <c r="H209" s="63">
        <f t="shared" si="10"/>
        <v>0</v>
      </c>
      <c r="I209" s="297"/>
      <c r="J209" s="3"/>
      <c r="K209" s="3"/>
      <c r="L209" s="3"/>
      <c r="M209" s="3"/>
      <c r="N209" s="3"/>
      <c r="O209" s="3"/>
      <c r="P209" s="3"/>
      <c r="Q209" s="3"/>
      <c r="R209" s="3"/>
      <c r="S209" s="3"/>
      <c r="T209" s="3"/>
      <c r="U209" s="3"/>
      <c r="V209" s="3"/>
      <c r="W209" s="3"/>
      <c r="X209" s="3"/>
      <c r="Y209" s="3"/>
    </row>
    <row r="210" spans="1:25" s="7" customFormat="1" ht="12.75" x14ac:dyDescent="0.2">
      <c r="A210" s="297"/>
      <c r="B210" s="59">
        <v>81</v>
      </c>
      <c r="C210" s="94"/>
      <c r="D210" s="295"/>
      <c r="E210" s="62"/>
      <c r="F210" s="295"/>
      <c r="G210" s="297"/>
      <c r="H210" s="63">
        <f t="shared" si="10"/>
        <v>0</v>
      </c>
      <c r="I210" s="297"/>
      <c r="J210" s="3"/>
      <c r="K210" s="3"/>
      <c r="L210" s="3"/>
      <c r="M210" s="3"/>
      <c r="N210" s="3"/>
      <c r="O210" s="3"/>
      <c r="P210" s="3"/>
      <c r="Q210" s="3"/>
      <c r="R210" s="3"/>
      <c r="S210" s="3"/>
      <c r="T210" s="3"/>
      <c r="U210" s="3"/>
      <c r="V210" s="3"/>
      <c r="W210" s="3"/>
      <c r="X210" s="3"/>
      <c r="Y210" s="3"/>
    </row>
    <row r="211" spans="1:25" s="7" customFormat="1" ht="12.75" x14ac:dyDescent="0.2">
      <c r="A211" s="297"/>
      <c r="B211" s="59">
        <v>82</v>
      </c>
      <c r="C211" s="94"/>
      <c r="D211" s="295"/>
      <c r="E211" s="62"/>
      <c r="F211" s="295"/>
      <c r="G211" s="297"/>
      <c r="H211" s="63">
        <f t="shared" si="10"/>
        <v>0</v>
      </c>
      <c r="I211" s="297"/>
      <c r="J211" s="3"/>
      <c r="K211" s="3"/>
      <c r="L211" s="3"/>
      <c r="M211" s="3"/>
      <c r="N211" s="3"/>
      <c r="O211" s="3"/>
      <c r="P211" s="3"/>
      <c r="Q211" s="3"/>
      <c r="R211" s="3"/>
      <c r="S211" s="3"/>
      <c r="T211" s="3"/>
      <c r="U211" s="3"/>
      <c r="V211" s="3"/>
      <c r="W211" s="3"/>
      <c r="X211" s="3"/>
      <c r="Y211" s="3"/>
    </row>
    <row r="212" spans="1:25" s="7" customFormat="1" ht="12.75" x14ac:dyDescent="0.2">
      <c r="A212" s="297"/>
      <c r="B212" s="59">
        <v>83</v>
      </c>
      <c r="C212" s="94"/>
      <c r="D212" s="295"/>
      <c r="E212" s="62"/>
      <c r="F212" s="295"/>
      <c r="G212" s="297"/>
      <c r="H212" s="63">
        <f t="shared" si="10"/>
        <v>0</v>
      </c>
      <c r="I212" s="297"/>
      <c r="J212" s="3"/>
      <c r="K212" s="3"/>
      <c r="L212" s="3"/>
      <c r="M212" s="3"/>
      <c r="N212" s="3"/>
      <c r="O212" s="3"/>
      <c r="P212" s="3"/>
      <c r="Q212" s="3"/>
      <c r="R212" s="3"/>
      <c r="S212" s="3"/>
      <c r="T212" s="3"/>
      <c r="U212" s="3"/>
      <c r="V212" s="3"/>
      <c r="W212" s="3"/>
      <c r="X212" s="3"/>
      <c r="Y212" s="3"/>
    </row>
    <row r="213" spans="1:25" s="7" customFormat="1" ht="12.75" x14ac:dyDescent="0.2">
      <c r="A213" s="297"/>
      <c r="B213" s="59">
        <v>84</v>
      </c>
      <c r="C213" s="94"/>
      <c r="D213" s="295"/>
      <c r="E213" s="62"/>
      <c r="F213" s="295"/>
      <c r="G213" s="297"/>
      <c r="H213" s="63">
        <f t="shared" si="10"/>
        <v>0</v>
      </c>
      <c r="I213" s="297"/>
      <c r="J213" s="3"/>
      <c r="K213" s="3"/>
      <c r="L213" s="3"/>
      <c r="M213" s="3"/>
      <c r="N213" s="3"/>
      <c r="O213" s="3"/>
      <c r="P213" s="3"/>
      <c r="Q213" s="3"/>
      <c r="R213" s="3"/>
      <c r="S213" s="3"/>
      <c r="T213" s="3"/>
      <c r="U213" s="3"/>
      <c r="V213" s="3"/>
      <c r="W213" s="3"/>
      <c r="X213" s="3"/>
      <c r="Y213" s="3"/>
    </row>
    <row r="214" spans="1:25" s="7" customFormat="1" ht="12.75" x14ac:dyDescent="0.2">
      <c r="A214" s="297"/>
      <c r="B214" s="59">
        <v>85</v>
      </c>
      <c r="C214" s="94"/>
      <c r="D214" s="295"/>
      <c r="E214" s="62"/>
      <c r="F214" s="295"/>
      <c r="G214" s="297"/>
      <c r="H214" s="63">
        <f t="shared" si="10"/>
        <v>0</v>
      </c>
      <c r="I214" s="297"/>
      <c r="J214" s="3"/>
      <c r="K214" s="3"/>
      <c r="L214" s="3"/>
      <c r="M214" s="3"/>
      <c r="N214" s="3"/>
      <c r="O214" s="3"/>
      <c r="P214" s="3"/>
      <c r="Q214" s="3"/>
      <c r="R214" s="3"/>
      <c r="S214" s="3"/>
      <c r="T214" s="3"/>
      <c r="U214" s="3"/>
      <c r="V214" s="3"/>
      <c r="W214" s="3"/>
      <c r="X214" s="3"/>
      <c r="Y214" s="3"/>
    </row>
    <row r="215" spans="1:25" s="7" customFormat="1" ht="12.75" x14ac:dyDescent="0.2">
      <c r="A215" s="297"/>
      <c r="B215" s="59">
        <v>86</v>
      </c>
      <c r="C215" s="94"/>
      <c r="D215" s="295"/>
      <c r="E215" s="62"/>
      <c r="F215" s="295"/>
      <c r="G215" s="297"/>
      <c r="H215" s="63">
        <f t="shared" si="10"/>
        <v>0</v>
      </c>
      <c r="I215" s="297"/>
      <c r="J215" s="3"/>
      <c r="K215" s="3"/>
      <c r="L215" s="3"/>
      <c r="M215" s="3"/>
      <c r="N215" s="3"/>
      <c r="O215" s="3"/>
      <c r="P215" s="3"/>
      <c r="Q215" s="3"/>
      <c r="R215" s="3"/>
      <c r="S215" s="3"/>
      <c r="T215" s="3"/>
      <c r="U215" s="3"/>
      <c r="V215" s="3"/>
      <c r="W215" s="3"/>
      <c r="X215" s="3"/>
      <c r="Y215" s="3"/>
    </row>
    <row r="216" spans="1:25" s="7" customFormat="1" ht="12.75" x14ac:dyDescent="0.2">
      <c r="A216" s="297"/>
      <c r="B216" s="59">
        <v>87</v>
      </c>
      <c r="C216" s="94"/>
      <c r="D216" s="295"/>
      <c r="E216" s="62"/>
      <c r="F216" s="295"/>
      <c r="G216" s="297"/>
      <c r="H216" s="63">
        <f t="shared" si="10"/>
        <v>0</v>
      </c>
      <c r="I216" s="297"/>
      <c r="J216" s="3"/>
      <c r="K216" s="3"/>
      <c r="L216" s="3"/>
      <c r="M216" s="3"/>
      <c r="N216" s="3"/>
      <c r="O216" s="3"/>
      <c r="P216" s="3"/>
      <c r="Q216" s="3"/>
      <c r="R216" s="3"/>
      <c r="S216" s="3"/>
      <c r="T216" s="3"/>
      <c r="U216" s="3"/>
      <c r="V216" s="3"/>
      <c r="W216" s="3"/>
      <c r="X216" s="3"/>
      <c r="Y216" s="3"/>
    </row>
    <row r="217" spans="1:25" s="7" customFormat="1" ht="12.75" x14ac:dyDescent="0.2">
      <c r="A217" s="297"/>
      <c r="B217" s="59">
        <v>88</v>
      </c>
      <c r="C217" s="94"/>
      <c r="D217" s="295"/>
      <c r="E217" s="62"/>
      <c r="F217" s="295"/>
      <c r="G217" s="297"/>
      <c r="H217" s="63">
        <f t="shared" si="10"/>
        <v>0</v>
      </c>
      <c r="I217" s="297"/>
      <c r="J217" s="3"/>
      <c r="K217" s="3"/>
      <c r="L217" s="3"/>
      <c r="M217" s="3"/>
      <c r="N217" s="3"/>
      <c r="O217" s="3"/>
      <c r="P217" s="3"/>
      <c r="Q217" s="3"/>
      <c r="R217" s="3"/>
      <c r="S217" s="3"/>
      <c r="T217" s="3"/>
      <c r="U217" s="3"/>
      <c r="V217" s="3"/>
      <c r="W217" s="3"/>
      <c r="X217" s="3"/>
      <c r="Y217" s="3"/>
    </row>
    <row r="218" spans="1:25" s="7" customFormat="1" ht="12.75" x14ac:dyDescent="0.2">
      <c r="A218" s="297"/>
      <c r="B218" s="59">
        <v>89</v>
      </c>
      <c r="C218" s="94"/>
      <c r="D218" s="295"/>
      <c r="E218" s="62"/>
      <c r="F218" s="295"/>
      <c r="G218" s="297"/>
      <c r="H218" s="63">
        <f t="shared" si="10"/>
        <v>0</v>
      </c>
      <c r="I218" s="297"/>
      <c r="J218" s="3"/>
      <c r="K218" s="3"/>
      <c r="L218" s="3"/>
      <c r="M218" s="3"/>
      <c r="N218" s="3"/>
      <c r="O218" s="3"/>
      <c r="P218" s="3"/>
      <c r="Q218" s="3"/>
      <c r="R218" s="3"/>
      <c r="S218" s="3"/>
      <c r="T218" s="3"/>
      <c r="U218" s="3"/>
      <c r="V218" s="3"/>
      <c r="W218" s="3"/>
      <c r="X218" s="3"/>
      <c r="Y218" s="3"/>
    </row>
    <row r="219" spans="1:25" s="7" customFormat="1" ht="12.75" x14ac:dyDescent="0.2">
      <c r="A219" s="297"/>
      <c r="B219" s="59">
        <v>90</v>
      </c>
      <c r="C219" s="94"/>
      <c r="D219" s="295"/>
      <c r="E219" s="62"/>
      <c r="F219" s="295"/>
      <c r="G219" s="297"/>
      <c r="H219" s="63">
        <f t="shared" si="10"/>
        <v>0</v>
      </c>
      <c r="I219" s="297"/>
      <c r="J219" s="3"/>
      <c r="K219" s="3"/>
      <c r="L219" s="3"/>
      <c r="M219" s="3"/>
      <c r="N219" s="3"/>
      <c r="O219" s="3"/>
      <c r="P219" s="3"/>
      <c r="Q219" s="3"/>
      <c r="R219" s="3"/>
      <c r="S219" s="3"/>
      <c r="T219" s="3"/>
      <c r="U219" s="3"/>
      <c r="V219" s="3"/>
      <c r="W219" s="3"/>
      <c r="X219" s="3"/>
      <c r="Y219" s="3"/>
    </row>
    <row r="220" spans="1:25" s="7" customFormat="1" ht="12.75" x14ac:dyDescent="0.2">
      <c r="A220" s="297"/>
      <c r="B220" s="59">
        <v>91</v>
      </c>
      <c r="C220" s="94"/>
      <c r="D220" s="295"/>
      <c r="E220" s="62"/>
      <c r="F220" s="295"/>
      <c r="G220" s="297"/>
      <c r="H220" s="63">
        <f t="shared" si="10"/>
        <v>0</v>
      </c>
      <c r="I220" s="297"/>
      <c r="J220" s="3"/>
      <c r="K220" s="3"/>
      <c r="L220" s="3"/>
      <c r="M220" s="3"/>
      <c r="N220" s="3"/>
      <c r="O220" s="3"/>
      <c r="P220" s="3"/>
      <c r="Q220" s="3"/>
      <c r="R220" s="3"/>
      <c r="S220" s="3"/>
      <c r="T220" s="3"/>
      <c r="U220" s="3"/>
      <c r="V220" s="3"/>
      <c r="W220" s="3"/>
      <c r="X220" s="3"/>
      <c r="Y220" s="3"/>
    </row>
    <row r="221" spans="1:25" s="7" customFormat="1" ht="12.75" x14ac:dyDescent="0.2">
      <c r="A221" s="297"/>
      <c r="B221" s="59">
        <v>92</v>
      </c>
      <c r="C221" s="94"/>
      <c r="D221" s="295"/>
      <c r="E221" s="62"/>
      <c r="F221" s="295"/>
      <c r="G221" s="297"/>
      <c r="H221" s="63">
        <f t="shared" si="10"/>
        <v>0</v>
      </c>
      <c r="I221" s="297"/>
      <c r="J221" s="3"/>
      <c r="K221" s="3"/>
      <c r="L221" s="3"/>
      <c r="M221" s="3"/>
      <c r="N221" s="3"/>
      <c r="O221" s="3"/>
      <c r="P221" s="3"/>
      <c r="Q221" s="3"/>
      <c r="R221" s="3"/>
      <c r="S221" s="3"/>
      <c r="T221" s="3"/>
      <c r="U221" s="3"/>
      <c r="V221" s="3"/>
      <c r="W221" s="3"/>
      <c r="X221" s="3"/>
      <c r="Y221" s="3"/>
    </row>
    <row r="222" spans="1:25" s="7" customFormat="1" ht="12.75" x14ac:dyDescent="0.2">
      <c r="A222" s="297"/>
      <c r="B222" s="59">
        <v>93</v>
      </c>
      <c r="C222" s="94"/>
      <c r="D222" s="295"/>
      <c r="E222" s="62"/>
      <c r="F222" s="295"/>
      <c r="G222" s="297"/>
      <c r="H222" s="63">
        <f t="shared" si="10"/>
        <v>0</v>
      </c>
      <c r="I222" s="297"/>
      <c r="J222" s="3"/>
      <c r="K222" s="3"/>
      <c r="L222" s="3"/>
      <c r="M222" s="3"/>
      <c r="N222" s="3"/>
      <c r="O222" s="3"/>
      <c r="P222" s="3"/>
      <c r="Q222" s="3"/>
      <c r="R222" s="3"/>
      <c r="S222" s="3"/>
      <c r="T222" s="3"/>
      <c r="U222" s="3"/>
      <c r="V222" s="3"/>
      <c r="W222" s="3"/>
      <c r="X222" s="3"/>
      <c r="Y222" s="3"/>
    </row>
    <row r="223" spans="1:25" s="7" customFormat="1" ht="12.75" x14ac:dyDescent="0.2">
      <c r="A223" s="297"/>
      <c r="B223" s="59">
        <v>94</v>
      </c>
      <c r="C223" s="94"/>
      <c r="D223" s="295"/>
      <c r="E223" s="62"/>
      <c r="F223" s="295"/>
      <c r="G223" s="297"/>
      <c r="H223" s="63">
        <f t="shared" si="10"/>
        <v>0</v>
      </c>
      <c r="I223" s="297"/>
      <c r="J223" s="3"/>
      <c r="K223" s="3"/>
      <c r="L223" s="3"/>
      <c r="M223" s="3"/>
      <c r="N223" s="3"/>
      <c r="O223" s="3"/>
      <c r="P223" s="3"/>
      <c r="Q223" s="3"/>
      <c r="R223" s="3"/>
      <c r="S223" s="3"/>
      <c r="T223" s="3"/>
      <c r="U223" s="3"/>
      <c r="V223" s="3"/>
      <c r="W223" s="3"/>
      <c r="X223" s="3"/>
      <c r="Y223" s="3"/>
    </row>
    <row r="224" spans="1:25" s="7" customFormat="1" ht="12.75" x14ac:dyDescent="0.2">
      <c r="A224" s="297"/>
      <c r="B224" s="59">
        <v>95</v>
      </c>
      <c r="C224" s="94"/>
      <c r="D224" s="295"/>
      <c r="E224" s="62"/>
      <c r="F224" s="295"/>
      <c r="G224" s="297"/>
      <c r="H224" s="63">
        <f t="shared" si="10"/>
        <v>0</v>
      </c>
      <c r="I224" s="297"/>
      <c r="J224" s="3"/>
      <c r="K224" s="3"/>
      <c r="L224" s="3"/>
      <c r="M224" s="3"/>
      <c r="N224" s="3"/>
      <c r="O224" s="3"/>
      <c r="P224" s="3"/>
      <c r="Q224" s="3"/>
      <c r="R224" s="3"/>
      <c r="S224" s="3"/>
      <c r="T224" s="3"/>
      <c r="U224" s="3"/>
      <c r="V224" s="3"/>
      <c r="W224" s="3"/>
      <c r="X224" s="3"/>
      <c r="Y224" s="3"/>
    </row>
    <row r="225" spans="1:25" s="7" customFormat="1" ht="12.75" x14ac:dyDescent="0.2">
      <c r="A225" s="297"/>
      <c r="B225" s="59">
        <v>96</v>
      </c>
      <c r="C225" s="94"/>
      <c r="D225" s="295"/>
      <c r="E225" s="62"/>
      <c r="F225" s="295"/>
      <c r="G225" s="297"/>
      <c r="H225" s="63">
        <f t="shared" si="10"/>
        <v>0</v>
      </c>
      <c r="I225" s="297"/>
      <c r="J225" s="3"/>
      <c r="K225" s="3"/>
      <c r="L225" s="3"/>
      <c r="M225" s="3"/>
      <c r="N225" s="3"/>
      <c r="O225" s="3"/>
      <c r="P225" s="3"/>
      <c r="Q225" s="3"/>
      <c r="R225" s="3"/>
      <c r="S225" s="3"/>
      <c r="T225" s="3"/>
      <c r="U225" s="3"/>
      <c r="V225" s="3"/>
      <c r="W225" s="3"/>
      <c r="X225" s="3"/>
      <c r="Y225" s="3"/>
    </row>
    <row r="226" spans="1:25" s="7" customFormat="1" ht="12.75" x14ac:dyDescent="0.2">
      <c r="A226" s="297"/>
      <c r="B226" s="59">
        <v>97</v>
      </c>
      <c r="C226" s="94"/>
      <c r="D226" s="295"/>
      <c r="E226" s="62"/>
      <c r="F226" s="295"/>
      <c r="G226" s="297"/>
      <c r="H226" s="63">
        <f t="shared" si="10"/>
        <v>0</v>
      </c>
      <c r="I226" s="297"/>
      <c r="J226" s="3"/>
      <c r="K226" s="3"/>
      <c r="L226" s="3"/>
      <c r="M226" s="3"/>
      <c r="N226" s="3"/>
      <c r="O226" s="3"/>
      <c r="P226" s="3"/>
      <c r="Q226" s="3"/>
      <c r="R226" s="3"/>
      <c r="S226" s="3"/>
      <c r="T226" s="3"/>
      <c r="U226" s="3"/>
      <c r="V226" s="3"/>
      <c r="W226" s="3"/>
      <c r="X226" s="3"/>
      <c r="Y226" s="3"/>
    </row>
    <row r="227" spans="1:25" s="7" customFormat="1" ht="12.75" x14ac:dyDescent="0.2">
      <c r="A227" s="297"/>
      <c r="B227" s="59">
        <v>98</v>
      </c>
      <c r="C227" s="94"/>
      <c r="D227" s="295"/>
      <c r="E227" s="62"/>
      <c r="F227" s="295"/>
      <c r="G227" s="297"/>
      <c r="H227" s="63">
        <f t="shared" si="10"/>
        <v>0</v>
      </c>
      <c r="I227" s="297"/>
      <c r="J227" s="3"/>
      <c r="K227" s="3"/>
      <c r="L227" s="3"/>
      <c r="M227" s="3"/>
      <c r="N227" s="3"/>
      <c r="O227" s="3"/>
      <c r="P227" s="3"/>
      <c r="Q227" s="3"/>
      <c r="R227" s="3"/>
      <c r="S227" s="3"/>
      <c r="T227" s="3"/>
      <c r="U227" s="3"/>
      <c r="V227" s="3"/>
      <c r="W227" s="3"/>
      <c r="X227" s="3"/>
      <c r="Y227" s="3"/>
    </row>
    <row r="228" spans="1:25" s="7" customFormat="1" ht="12.75" x14ac:dyDescent="0.2">
      <c r="A228" s="297"/>
      <c r="B228" s="59">
        <v>99</v>
      </c>
      <c r="C228" s="94"/>
      <c r="D228" s="295"/>
      <c r="E228" s="62"/>
      <c r="F228" s="295"/>
      <c r="G228" s="297"/>
      <c r="H228" s="63">
        <f t="shared" si="10"/>
        <v>0</v>
      </c>
      <c r="I228" s="297"/>
      <c r="J228" s="3"/>
      <c r="K228" s="3"/>
      <c r="L228" s="3"/>
      <c r="M228" s="3"/>
      <c r="N228" s="3"/>
      <c r="O228" s="3"/>
      <c r="P228" s="3"/>
      <c r="Q228" s="3"/>
      <c r="R228" s="3"/>
      <c r="S228" s="3"/>
      <c r="T228" s="3"/>
      <c r="U228" s="3"/>
      <c r="V228" s="3"/>
      <c r="W228" s="3"/>
      <c r="X228" s="3"/>
      <c r="Y228" s="3"/>
    </row>
    <row r="229" spans="1:25" s="7" customFormat="1" ht="12.75" x14ac:dyDescent="0.2">
      <c r="A229" s="297"/>
      <c r="B229" s="59">
        <v>100</v>
      </c>
      <c r="C229" s="94"/>
      <c r="D229" s="295"/>
      <c r="E229" s="62"/>
      <c r="F229" s="295"/>
      <c r="G229" s="297"/>
      <c r="H229" s="63">
        <f t="shared" si="10"/>
        <v>0</v>
      </c>
      <c r="I229" s="297"/>
      <c r="J229" s="3"/>
      <c r="K229" s="3"/>
      <c r="L229" s="3"/>
      <c r="M229" s="3"/>
      <c r="N229" s="3"/>
      <c r="O229" s="3"/>
      <c r="P229" s="3"/>
      <c r="Q229" s="3"/>
      <c r="R229" s="3"/>
      <c r="S229" s="3"/>
      <c r="T229" s="3"/>
      <c r="U229" s="3"/>
      <c r="V229" s="3"/>
      <c r="W229" s="3"/>
      <c r="X229" s="3"/>
      <c r="Y229" s="3"/>
    </row>
    <row r="230" spans="1:25" s="7" customFormat="1" ht="12.75" x14ac:dyDescent="0.2">
      <c r="A230" s="297"/>
      <c r="B230" s="59">
        <v>101</v>
      </c>
      <c r="C230" s="94"/>
      <c r="D230" s="295"/>
      <c r="E230" s="62"/>
      <c r="F230" s="295"/>
      <c r="G230" s="297"/>
      <c r="H230" s="63">
        <f t="shared" si="10"/>
        <v>0</v>
      </c>
      <c r="I230" s="297"/>
      <c r="J230" s="3"/>
      <c r="K230" s="3"/>
      <c r="L230" s="3"/>
      <c r="M230" s="3"/>
      <c r="N230" s="3"/>
      <c r="O230" s="3"/>
      <c r="P230" s="3"/>
      <c r="Q230" s="3"/>
      <c r="R230" s="3"/>
      <c r="S230" s="3"/>
      <c r="T230" s="3"/>
      <c r="U230" s="3"/>
      <c r="V230" s="3"/>
      <c r="W230" s="3"/>
      <c r="X230" s="3"/>
      <c r="Y230" s="3"/>
    </row>
    <row r="231" spans="1:25" s="7" customFormat="1" ht="12.75" x14ac:dyDescent="0.2">
      <c r="A231" s="297"/>
      <c r="B231" s="59">
        <v>102</v>
      </c>
      <c r="C231" s="94"/>
      <c r="D231" s="295"/>
      <c r="E231" s="62"/>
      <c r="F231" s="295"/>
      <c r="G231" s="297"/>
      <c r="H231" s="63">
        <f t="shared" si="10"/>
        <v>0</v>
      </c>
      <c r="I231" s="297"/>
      <c r="J231" s="3"/>
      <c r="K231" s="3"/>
      <c r="L231" s="3"/>
      <c r="M231" s="3"/>
      <c r="N231" s="3"/>
      <c r="O231" s="3"/>
      <c r="P231" s="3"/>
      <c r="Q231" s="3"/>
      <c r="R231" s="3"/>
      <c r="S231" s="3"/>
      <c r="T231" s="3"/>
      <c r="U231" s="3"/>
      <c r="V231" s="3"/>
      <c r="W231" s="3"/>
      <c r="X231" s="3"/>
      <c r="Y231" s="3"/>
    </row>
    <row r="232" spans="1:25" s="7" customFormat="1" ht="12.75" x14ac:dyDescent="0.2">
      <c r="A232" s="297"/>
      <c r="B232" s="59">
        <v>103</v>
      </c>
      <c r="C232" s="94"/>
      <c r="D232" s="295"/>
      <c r="E232" s="62"/>
      <c r="F232" s="295"/>
      <c r="G232" s="297"/>
      <c r="H232" s="63">
        <f t="shared" si="10"/>
        <v>0</v>
      </c>
      <c r="I232" s="297"/>
      <c r="J232" s="3"/>
      <c r="K232" s="3"/>
      <c r="L232" s="3"/>
      <c r="M232" s="3"/>
      <c r="N232" s="3"/>
      <c r="O232" s="3"/>
      <c r="P232" s="3"/>
      <c r="Q232" s="3"/>
      <c r="R232" s="3"/>
      <c r="S232" s="3"/>
      <c r="T232" s="3"/>
      <c r="U232" s="3"/>
      <c r="V232" s="3"/>
      <c r="W232" s="3"/>
      <c r="X232" s="3"/>
      <c r="Y232" s="3"/>
    </row>
    <row r="233" spans="1:25" s="7" customFormat="1" ht="12.75" x14ac:dyDescent="0.2">
      <c r="A233" s="297"/>
      <c r="B233" s="59">
        <v>104</v>
      </c>
      <c r="C233" s="94"/>
      <c r="D233" s="295"/>
      <c r="E233" s="62"/>
      <c r="F233" s="295"/>
      <c r="G233" s="297"/>
      <c r="H233" s="63">
        <f t="shared" si="10"/>
        <v>0</v>
      </c>
      <c r="I233" s="297"/>
      <c r="J233" s="3"/>
      <c r="K233" s="3"/>
      <c r="L233" s="3"/>
      <c r="M233" s="3"/>
      <c r="N233" s="3"/>
      <c r="O233" s="3"/>
      <c r="P233" s="3"/>
      <c r="Q233" s="3"/>
      <c r="R233" s="3"/>
      <c r="S233" s="3"/>
      <c r="T233" s="3"/>
      <c r="U233" s="3"/>
      <c r="V233" s="3"/>
      <c r="W233" s="3"/>
      <c r="X233" s="3"/>
      <c r="Y233" s="3"/>
    </row>
    <row r="234" spans="1:25" s="7" customFormat="1" ht="12.75" x14ac:dyDescent="0.2">
      <c r="A234" s="297"/>
      <c r="B234" s="59">
        <v>105</v>
      </c>
      <c r="C234" s="94"/>
      <c r="D234" s="295"/>
      <c r="E234" s="62"/>
      <c r="F234" s="295"/>
      <c r="G234" s="297"/>
      <c r="H234" s="63">
        <f t="shared" si="10"/>
        <v>0</v>
      </c>
      <c r="I234" s="297"/>
      <c r="J234" s="3"/>
      <c r="K234" s="3"/>
      <c r="L234" s="3"/>
      <c r="M234" s="3"/>
      <c r="N234" s="3"/>
      <c r="O234" s="3"/>
      <c r="P234" s="3"/>
      <c r="Q234" s="3"/>
      <c r="R234" s="3"/>
      <c r="S234" s="3"/>
      <c r="T234" s="3"/>
      <c r="U234" s="3"/>
      <c r="V234" s="3"/>
      <c r="W234" s="3"/>
      <c r="X234" s="3"/>
      <c r="Y234" s="3"/>
    </row>
    <row r="235" spans="1:25" s="7" customFormat="1" ht="12.75" x14ac:dyDescent="0.2">
      <c r="A235" s="297"/>
      <c r="B235" s="59">
        <v>106</v>
      </c>
      <c r="C235" s="94"/>
      <c r="D235" s="295"/>
      <c r="E235" s="62"/>
      <c r="F235" s="295"/>
      <c r="G235" s="297"/>
      <c r="H235" s="63">
        <f t="shared" si="10"/>
        <v>0</v>
      </c>
      <c r="I235" s="297"/>
      <c r="J235" s="3"/>
      <c r="K235" s="3"/>
      <c r="L235" s="3"/>
      <c r="M235" s="3"/>
      <c r="N235" s="3"/>
      <c r="O235" s="3"/>
      <c r="P235" s="3"/>
      <c r="Q235" s="3"/>
      <c r="R235" s="3"/>
      <c r="S235" s="3"/>
      <c r="T235" s="3"/>
      <c r="U235" s="3"/>
      <c r="V235" s="3"/>
      <c r="W235" s="3"/>
      <c r="X235" s="3"/>
      <c r="Y235" s="3"/>
    </row>
    <row r="236" spans="1:25" s="7" customFormat="1" ht="12.75" x14ac:dyDescent="0.2">
      <c r="A236" s="297"/>
      <c r="B236" s="59">
        <v>107</v>
      </c>
      <c r="C236" s="94"/>
      <c r="D236" s="295"/>
      <c r="E236" s="62"/>
      <c r="F236" s="295"/>
      <c r="G236" s="297"/>
      <c r="H236" s="63">
        <f t="shared" si="10"/>
        <v>0</v>
      </c>
      <c r="I236" s="297"/>
      <c r="J236" s="3"/>
      <c r="K236" s="3"/>
      <c r="L236" s="3"/>
      <c r="M236" s="3"/>
      <c r="N236" s="3"/>
      <c r="O236" s="3"/>
      <c r="P236" s="3"/>
      <c r="Q236" s="3"/>
      <c r="R236" s="3"/>
      <c r="S236" s="3"/>
      <c r="T236" s="3"/>
      <c r="U236" s="3"/>
      <c r="V236" s="3"/>
      <c r="W236" s="3"/>
      <c r="X236" s="3"/>
      <c r="Y236" s="3"/>
    </row>
    <row r="237" spans="1:25" s="7" customFormat="1" ht="12.75" x14ac:dyDescent="0.2">
      <c r="A237" s="297"/>
      <c r="B237" s="59">
        <v>108</v>
      </c>
      <c r="C237" s="94"/>
      <c r="D237" s="295"/>
      <c r="E237" s="62"/>
      <c r="F237" s="295"/>
      <c r="G237" s="297"/>
      <c r="H237" s="63">
        <f t="shared" si="10"/>
        <v>0</v>
      </c>
      <c r="I237" s="297"/>
      <c r="J237" s="3"/>
      <c r="K237" s="3"/>
      <c r="L237" s="3"/>
      <c r="M237" s="3"/>
      <c r="N237" s="3"/>
      <c r="O237" s="3"/>
      <c r="P237" s="3"/>
      <c r="Q237" s="3"/>
      <c r="R237" s="3"/>
      <c r="S237" s="3"/>
      <c r="T237" s="3"/>
      <c r="U237" s="3"/>
      <c r="V237" s="3"/>
      <c r="W237" s="3"/>
      <c r="X237" s="3"/>
      <c r="Y237" s="3"/>
    </row>
    <row r="238" spans="1:25" s="7" customFormat="1" ht="12.75" x14ac:dyDescent="0.2">
      <c r="A238" s="297"/>
      <c r="B238" s="59">
        <v>109</v>
      </c>
      <c r="C238" s="94"/>
      <c r="D238" s="295"/>
      <c r="E238" s="62"/>
      <c r="F238" s="295"/>
      <c r="G238" s="297"/>
      <c r="H238" s="63">
        <f t="shared" si="10"/>
        <v>0</v>
      </c>
      <c r="I238" s="297"/>
      <c r="J238" s="3"/>
      <c r="K238" s="3"/>
      <c r="L238" s="3"/>
      <c r="M238" s="3"/>
      <c r="N238" s="3"/>
      <c r="O238" s="3"/>
      <c r="P238" s="3"/>
      <c r="Q238" s="3"/>
      <c r="R238" s="3"/>
      <c r="S238" s="3"/>
      <c r="T238" s="3"/>
      <c r="U238" s="3"/>
      <c r="V238" s="3"/>
      <c r="W238" s="3"/>
      <c r="X238" s="3"/>
      <c r="Y238" s="3"/>
    </row>
    <row r="239" spans="1:25" s="7" customFormat="1" ht="12.75" x14ac:dyDescent="0.2">
      <c r="A239" s="297"/>
      <c r="B239" s="59">
        <v>110</v>
      </c>
      <c r="C239" s="94"/>
      <c r="D239" s="295"/>
      <c r="E239" s="62"/>
      <c r="F239" s="295"/>
      <c r="G239" s="297"/>
      <c r="H239" s="63">
        <f t="shared" si="10"/>
        <v>0</v>
      </c>
      <c r="I239" s="297"/>
      <c r="J239" s="3"/>
      <c r="K239" s="3"/>
      <c r="L239" s="3"/>
      <c r="M239" s="3"/>
      <c r="N239" s="3"/>
      <c r="O239" s="3"/>
      <c r="P239" s="3"/>
      <c r="Q239" s="3"/>
      <c r="R239" s="3"/>
      <c r="S239" s="3"/>
      <c r="T239" s="3"/>
      <c r="U239" s="3"/>
      <c r="V239" s="3"/>
      <c r="W239" s="3"/>
      <c r="X239" s="3"/>
      <c r="Y239" s="3"/>
    </row>
    <row r="240" spans="1:25" s="7" customFormat="1" ht="12.75" x14ac:dyDescent="0.2">
      <c r="A240" s="297"/>
      <c r="B240" s="59">
        <v>111</v>
      </c>
      <c r="C240" s="94"/>
      <c r="D240" s="295"/>
      <c r="E240" s="62"/>
      <c r="F240" s="295"/>
      <c r="G240" s="297"/>
      <c r="H240" s="63">
        <f t="shared" si="10"/>
        <v>0</v>
      </c>
      <c r="I240" s="297"/>
      <c r="J240" s="3"/>
      <c r="K240" s="3"/>
      <c r="L240" s="3"/>
      <c r="M240" s="3"/>
      <c r="N240" s="3"/>
      <c r="O240" s="3"/>
      <c r="P240" s="3"/>
      <c r="Q240" s="3"/>
      <c r="R240" s="3"/>
      <c r="S240" s="3"/>
      <c r="T240" s="3"/>
      <c r="U240" s="3"/>
      <c r="V240" s="3"/>
      <c r="W240" s="3"/>
      <c r="X240" s="3"/>
      <c r="Y240" s="3"/>
    </row>
    <row r="241" spans="1:25" s="7" customFormat="1" ht="12.75" x14ac:dyDescent="0.2">
      <c r="A241" s="297"/>
      <c r="B241" s="59">
        <v>112</v>
      </c>
      <c r="C241" s="94"/>
      <c r="D241" s="295"/>
      <c r="E241" s="62"/>
      <c r="F241" s="295"/>
      <c r="G241" s="297"/>
      <c r="H241" s="63">
        <f t="shared" si="10"/>
        <v>0</v>
      </c>
      <c r="I241" s="297"/>
      <c r="J241" s="3"/>
      <c r="K241" s="3"/>
      <c r="L241" s="3"/>
      <c r="M241" s="3"/>
      <c r="N241" s="3"/>
      <c r="O241" s="3"/>
      <c r="P241" s="3"/>
      <c r="Q241" s="3"/>
      <c r="R241" s="3"/>
      <c r="S241" s="3"/>
      <c r="T241" s="3"/>
      <c r="U241" s="3"/>
      <c r="V241" s="3"/>
      <c r="W241" s="3"/>
      <c r="X241" s="3"/>
      <c r="Y241" s="3"/>
    </row>
    <row r="242" spans="1:25" s="7" customFormat="1" ht="12.75" x14ac:dyDescent="0.2">
      <c r="A242" s="297"/>
      <c r="B242" s="59">
        <v>113</v>
      </c>
      <c r="C242" s="94"/>
      <c r="D242" s="295"/>
      <c r="E242" s="62"/>
      <c r="F242" s="295"/>
      <c r="G242" s="297"/>
      <c r="H242" s="63">
        <f t="shared" si="10"/>
        <v>0</v>
      </c>
      <c r="I242" s="297"/>
      <c r="J242" s="3"/>
      <c r="K242" s="3"/>
      <c r="L242" s="3"/>
      <c r="M242" s="3"/>
      <c r="N242" s="3"/>
      <c r="O242" s="3"/>
      <c r="P242" s="3"/>
      <c r="Q242" s="3"/>
      <c r="R242" s="3"/>
      <c r="S242" s="3"/>
      <c r="T242" s="3"/>
      <c r="U242" s="3"/>
      <c r="V242" s="3"/>
      <c r="W242" s="3"/>
      <c r="X242" s="3"/>
      <c r="Y242" s="3"/>
    </row>
    <row r="243" spans="1:25" s="7" customFormat="1" ht="12.75" x14ac:dyDescent="0.2">
      <c r="A243" s="297"/>
      <c r="B243" s="59">
        <v>114</v>
      </c>
      <c r="C243" s="94"/>
      <c r="D243" s="295"/>
      <c r="E243" s="62"/>
      <c r="F243" s="295"/>
      <c r="G243" s="297"/>
      <c r="H243" s="63">
        <f t="shared" si="10"/>
        <v>0</v>
      </c>
      <c r="I243" s="297"/>
      <c r="J243" s="3"/>
      <c r="K243" s="3"/>
      <c r="L243" s="3"/>
      <c r="M243" s="3"/>
      <c r="N243" s="3"/>
      <c r="O243" s="3"/>
      <c r="P243" s="3"/>
      <c r="Q243" s="3"/>
      <c r="R243" s="3"/>
      <c r="S243" s="3"/>
      <c r="T243" s="3"/>
      <c r="U243" s="3"/>
      <c r="V243" s="3"/>
      <c r="W243" s="3"/>
      <c r="X243" s="3"/>
      <c r="Y243" s="3"/>
    </row>
    <row r="244" spans="1:25" s="7" customFormat="1" ht="12.75" x14ac:dyDescent="0.2">
      <c r="A244" s="297"/>
      <c r="B244" s="59">
        <v>115</v>
      </c>
      <c r="C244" s="94"/>
      <c r="D244" s="295"/>
      <c r="E244" s="62"/>
      <c r="F244" s="295"/>
      <c r="G244" s="297"/>
      <c r="H244" s="63">
        <f t="shared" si="10"/>
        <v>0</v>
      </c>
      <c r="I244" s="297"/>
      <c r="J244" s="3"/>
      <c r="K244" s="3"/>
      <c r="L244" s="3"/>
      <c r="M244" s="3"/>
      <c r="N244" s="3"/>
      <c r="O244" s="3"/>
      <c r="P244" s="3"/>
      <c r="Q244" s="3"/>
      <c r="R244" s="3"/>
      <c r="S244" s="3"/>
      <c r="T244" s="3"/>
      <c r="U244" s="3"/>
      <c r="V244" s="3"/>
      <c r="W244" s="3"/>
      <c r="X244" s="3"/>
      <c r="Y244" s="3"/>
    </row>
    <row r="245" spans="1:25" s="7" customFormat="1" ht="12.75" x14ac:dyDescent="0.2">
      <c r="A245" s="297"/>
      <c r="B245" s="59">
        <v>116</v>
      </c>
      <c r="C245" s="94"/>
      <c r="D245" s="295"/>
      <c r="E245" s="62"/>
      <c r="F245" s="295"/>
      <c r="G245" s="297"/>
      <c r="H245" s="63">
        <f t="shared" si="10"/>
        <v>0</v>
      </c>
      <c r="I245" s="297"/>
      <c r="J245" s="3"/>
      <c r="K245" s="3"/>
      <c r="L245" s="3"/>
      <c r="M245" s="3"/>
      <c r="N245" s="3"/>
      <c r="O245" s="3"/>
      <c r="P245" s="3"/>
      <c r="Q245" s="3"/>
      <c r="R245" s="3"/>
      <c r="S245" s="3"/>
      <c r="T245" s="3"/>
      <c r="U245" s="3"/>
      <c r="V245" s="3"/>
      <c r="W245" s="3"/>
      <c r="X245" s="3"/>
      <c r="Y245" s="3"/>
    </row>
    <row r="246" spans="1:25" s="7" customFormat="1" ht="12.75" x14ac:dyDescent="0.2">
      <c r="A246" s="297"/>
      <c r="B246" s="59">
        <v>117</v>
      </c>
      <c r="C246" s="94"/>
      <c r="D246" s="295"/>
      <c r="E246" s="62"/>
      <c r="F246" s="295"/>
      <c r="G246" s="297"/>
      <c r="H246" s="63">
        <f t="shared" si="10"/>
        <v>0</v>
      </c>
      <c r="I246" s="297"/>
      <c r="J246" s="3"/>
      <c r="K246" s="3"/>
      <c r="L246" s="3"/>
      <c r="M246" s="3"/>
      <c r="N246" s="3"/>
      <c r="O246" s="3"/>
      <c r="P246" s="3"/>
      <c r="Q246" s="3"/>
      <c r="R246" s="3"/>
      <c r="S246" s="3"/>
      <c r="T246" s="3"/>
      <c r="U246" s="3"/>
      <c r="V246" s="3"/>
      <c r="W246" s="3"/>
      <c r="X246" s="3"/>
      <c r="Y246" s="3"/>
    </row>
    <row r="247" spans="1:25" s="7" customFormat="1" ht="12.75" x14ac:dyDescent="0.2">
      <c r="A247" s="297"/>
      <c r="B247" s="59">
        <v>118</v>
      </c>
      <c r="C247" s="94"/>
      <c r="D247" s="295"/>
      <c r="E247" s="62"/>
      <c r="F247" s="295"/>
      <c r="G247" s="297"/>
      <c r="H247" s="63">
        <f t="shared" si="10"/>
        <v>0</v>
      </c>
      <c r="I247" s="297"/>
      <c r="J247" s="3"/>
      <c r="K247" s="3"/>
      <c r="L247" s="3"/>
      <c r="M247" s="3"/>
      <c r="N247" s="3"/>
      <c r="O247" s="3"/>
      <c r="P247" s="3"/>
      <c r="Q247" s="3"/>
      <c r="R247" s="3"/>
      <c r="S247" s="3"/>
      <c r="T247" s="3"/>
      <c r="U247" s="3"/>
      <c r="V247" s="3"/>
      <c r="W247" s="3"/>
      <c r="X247" s="3"/>
      <c r="Y247" s="3"/>
    </row>
    <row r="248" spans="1:25" s="7" customFormat="1" ht="12.75" x14ac:dyDescent="0.2">
      <c r="A248" s="297"/>
      <c r="B248" s="59">
        <v>119</v>
      </c>
      <c r="C248" s="94"/>
      <c r="D248" s="295"/>
      <c r="E248" s="62"/>
      <c r="F248" s="295"/>
      <c r="G248" s="297"/>
      <c r="H248" s="63">
        <f t="shared" si="10"/>
        <v>0</v>
      </c>
      <c r="I248" s="297"/>
      <c r="J248" s="3"/>
      <c r="K248" s="3"/>
      <c r="L248" s="3"/>
      <c r="M248" s="3"/>
      <c r="N248" s="3"/>
      <c r="O248" s="3"/>
      <c r="P248" s="3"/>
      <c r="Q248" s="3"/>
      <c r="R248" s="3"/>
      <c r="S248" s="3"/>
      <c r="T248" s="3"/>
      <c r="U248" s="3"/>
      <c r="V248" s="3"/>
      <c r="W248" s="3"/>
      <c r="X248" s="3"/>
      <c r="Y248" s="3"/>
    </row>
    <row r="249" spans="1:25" s="7" customFormat="1" ht="12.75" x14ac:dyDescent="0.2">
      <c r="A249" s="297"/>
      <c r="B249" s="59">
        <v>120</v>
      </c>
      <c r="C249" s="94"/>
      <c r="D249" s="295"/>
      <c r="E249" s="62"/>
      <c r="F249" s="295"/>
      <c r="G249" s="297"/>
      <c r="H249" s="63">
        <f t="shared" si="10"/>
        <v>0</v>
      </c>
      <c r="I249" s="297"/>
      <c r="J249" s="3"/>
      <c r="K249" s="3"/>
      <c r="L249" s="3"/>
      <c r="M249" s="3"/>
      <c r="N249" s="3"/>
      <c r="O249" s="3"/>
      <c r="P249" s="3"/>
      <c r="Q249" s="3"/>
      <c r="R249" s="3"/>
      <c r="S249" s="3"/>
      <c r="T249" s="3"/>
      <c r="U249" s="3"/>
      <c r="V249" s="3"/>
      <c r="W249" s="3"/>
      <c r="X249" s="3"/>
      <c r="Y249" s="3"/>
    </row>
    <row r="250" spans="1:25" s="7" customFormat="1" ht="12.75" x14ac:dyDescent="0.2">
      <c r="A250" s="297"/>
      <c r="B250" s="59">
        <v>121</v>
      </c>
      <c r="C250" s="94"/>
      <c r="D250" s="295"/>
      <c r="E250" s="62"/>
      <c r="F250" s="295"/>
      <c r="G250" s="297"/>
      <c r="H250" s="63">
        <f t="shared" si="10"/>
        <v>0</v>
      </c>
      <c r="I250" s="297"/>
      <c r="J250" s="3"/>
      <c r="K250" s="3"/>
      <c r="L250" s="3"/>
      <c r="M250" s="3"/>
      <c r="N250" s="3"/>
      <c r="O250" s="3"/>
      <c r="P250" s="3"/>
      <c r="Q250" s="3"/>
      <c r="R250" s="3"/>
      <c r="S250" s="3"/>
      <c r="T250" s="3"/>
      <c r="U250" s="3"/>
      <c r="V250" s="3"/>
      <c r="W250" s="3"/>
      <c r="X250" s="3"/>
      <c r="Y250" s="3"/>
    </row>
    <row r="251" spans="1:25" s="7" customFormat="1" ht="12.75" x14ac:dyDescent="0.2">
      <c r="A251" s="297"/>
      <c r="B251" s="59">
        <v>122</v>
      </c>
      <c r="C251" s="94"/>
      <c r="D251" s="295"/>
      <c r="E251" s="62"/>
      <c r="F251" s="295"/>
      <c r="G251" s="297"/>
      <c r="H251" s="63">
        <f t="shared" si="10"/>
        <v>0</v>
      </c>
      <c r="I251" s="297"/>
      <c r="J251" s="3"/>
      <c r="K251" s="3"/>
      <c r="L251" s="3"/>
      <c r="M251" s="3"/>
      <c r="N251" s="3"/>
      <c r="O251" s="3"/>
      <c r="P251" s="3"/>
      <c r="Q251" s="3"/>
      <c r="R251" s="3"/>
      <c r="S251" s="3"/>
      <c r="T251" s="3"/>
      <c r="U251" s="3"/>
      <c r="V251" s="3"/>
      <c r="W251" s="3"/>
      <c r="X251" s="3"/>
      <c r="Y251" s="3"/>
    </row>
    <row r="252" spans="1:25" s="7" customFormat="1" ht="12.75" x14ac:dyDescent="0.2">
      <c r="A252" s="297"/>
      <c r="B252" s="59">
        <v>123</v>
      </c>
      <c r="C252" s="94"/>
      <c r="D252" s="295"/>
      <c r="E252" s="62"/>
      <c r="F252" s="295"/>
      <c r="G252" s="297"/>
      <c r="H252" s="63">
        <f t="shared" si="10"/>
        <v>0</v>
      </c>
      <c r="I252" s="297"/>
      <c r="J252" s="3"/>
      <c r="K252" s="3"/>
      <c r="L252" s="3"/>
      <c r="M252" s="3"/>
      <c r="N252" s="3"/>
      <c r="O252" s="3"/>
      <c r="P252" s="3"/>
      <c r="Q252" s="3"/>
      <c r="R252" s="3"/>
      <c r="S252" s="3"/>
      <c r="T252" s="3"/>
      <c r="U252" s="3"/>
      <c r="V252" s="3"/>
      <c r="W252" s="3"/>
      <c r="X252" s="3"/>
      <c r="Y252" s="3"/>
    </row>
    <row r="253" spans="1:25" s="7" customFormat="1" ht="12.75" x14ac:dyDescent="0.2">
      <c r="A253" s="297"/>
      <c r="B253" s="59">
        <v>124</v>
      </c>
      <c r="C253" s="94"/>
      <c r="D253" s="295"/>
      <c r="E253" s="62"/>
      <c r="F253" s="295"/>
      <c r="G253" s="297"/>
      <c r="H253" s="63">
        <f t="shared" si="10"/>
        <v>0</v>
      </c>
      <c r="I253" s="297"/>
      <c r="J253" s="3"/>
      <c r="K253" s="3"/>
      <c r="L253" s="3"/>
      <c r="M253" s="3"/>
      <c r="N253" s="3"/>
      <c r="O253" s="3"/>
      <c r="P253" s="3"/>
      <c r="Q253" s="3"/>
      <c r="R253" s="3"/>
      <c r="S253" s="3"/>
      <c r="T253" s="3"/>
      <c r="U253" s="3"/>
      <c r="V253" s="3"/>
      <c r="W253" s="3"/>
      <c r="X253" s="3"/>
      <c r="Y253" s="3"/>
    </row>
    <row r="254" spans="1:25" s="7" customFormat="1" ht="13.5" thickBot="1" x14ac:dyDescent="0.25">
      <c r="A254" s="29"/>
      <c r="B254" s="59">
        <v>125</v>
      </c>
      <c r="C254" s="94"/>
      <c r="D254" s="295"/>
      <c r="E254" s="62"/>
      <c r="F254" s="295"/>
      <c r="G254" s="297"/>
      <c r="H254" s="63">
        <f t="shared" si="10"/>
        <v>0</v>
      </c>
      <c r="I254" s="29"/>
      <c r="J254" s="3"/>
      <c r="K254" s="3"/>
      <c r="L254" s="3"/>
      <c r="M254" s="3"/>
      <c r="N254" s="3"/>
      <c r="O254" s="3"/>
      <c r="P254" s="3"/>
      <c r="Q254" s="3"/>
      <c r="R254" s="3"/>
      <c r="S254" s="3"/>
      <c r="T254" s="3"/>
      <c r="U254" s="3"/>
      <c r="V254" s="3"/>
      <c r="W254" s="3"/>
      <c r="X254" s="3"/>
      <c r="Y254" s="3"/>
    </row>
    <row r="255" spans="1:25" s="7" customFormat="1" ht="13.5" thickBot="1" x14ac:dyDescent="0.25">
      <c r="A255" s="29"/>
      <c r="B255" s="90"/>
      <c r="C255" s="90"/>
      <c r="D255" s="90"/>
      <c r="E255" s="90"/>
      <c r="F255" s="91" t="s">
        <v>35</v>
      </c>
      <c r="G255" s="29"/>
      <c r="H255" s="220">
        <f>SUM(H130:H254)</f>
        <v>0</v>
      </c>
      <c r="I255" s="29"/>
      <c r="J255" s="3"/>
      <c r="K255" s="3"/>
      <c r="L255" s="3"/>
      <c r="M255" s="3"/>
      <c r="N255" s="3"/>
      <c r="O255" s="3"/>
      <c r="P255" s="3"/>
      <c r="Q255" s="3"/>
      <c r="R255" s="3"/>
      <c r="S255" s="3"/>
      <c r="T255" s="3"/>
      <c r="U255" s="3"/>
      <c r="V255" s="3"/>
      <c r="W255" s="3"/>
      <c r="X255" s="3"/>
      <c r="Y255" s="3"/>
    </row>
    <row r="256" spans="1:25" s="7" customFormat="1" ht="13.5" thickBot="1" x14ac:dyDescent="0.25">
      <c r="A256" s="1"/>
      <c r="B256" s="31"/>
      <c r="C256" s="1"/>
      <c r="D256" s="1"/>
      <c r="E256" s="1"/>
      <c r="F256" s="78" t="s">
        <v>69</v>
      </c>
      <c r="G256" s="29"/>
      <c r="H256" s="73">
        <f>IF(M256=TRUE,1750,H255)</f>
        <v>0</v>
      </c>
      <c r="I256" s="29"/>
      <c r="J256" s="15" t="str">
        <f>Cover!D32</f>
        <v>Chapter</v>
      </c>
      <c r="K256" s="217">
        <f>SUM(H130:H254)</f>
        <v>0</v>
      </c>
      <c r="L256" s="15">
        <v>1750</v>
      </c>
      <c r="M256" s="15" t="b">
        <f>AND(J256="Chapter",K256&gt;L256)</f>
        <v>0</v>
      </c>
      <c r="N256" s="3"/>
      <c r="O256" s="3"/>
      <c r="P256" s="3"/>
      <c r="Q256" s="3"/>
      <c r="R256" s="3"/>
      <c r="S256" s="3"/>
      <c r="T256" s="3"/>
      <c r="U256" s="3"/>
      <c r="V256" s="3"/>
      <c r="W256" s="3"/>
      <c r="X256" s="3"/>
      <c r="Y256" s="3"/>
    </row>
    <row r="257" spans="1:25" s="7" customFormat="1" ht="12.75" customHeight="1" x14ac:dyDescent="0.2">
      <c r="A257" s="29"/>
      <c r="B257" s="29"/>
      <c r="C257" s="29"/>
      <c r="D257" s="29"/>
      <c r="E257" s="29"/>
      <c r="F257" s="29"/>
      <c r="G257" s="29"/>
      <c r="H257" s="29"/>
      <c r="I257" s="29"/>
      <c r="J257" s="3"/>
      <c r="K257" s="3"/>
      <c r="L257" s="3"/>
      <c r="M257" s="3"/>
      <c r="N257" s="3"/>
      <c r="O257" s="3"/>
      <c r="P257" s="3"/>
      <c r="Q257" s="3"/>
      <c r="R257" s="3"/>
      <c r="S257" s="3"/>
      <c r="T257" s="3"/>
      <c r="U257" s="3"/>
      <c r="V257" s="3"/>
      <c r="W257" s="3"/>
      <c r="X257" s="3"/>
      <c r="Y257" s="3"/>
    </row>
    <row r="258" spans="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sheetData>
  <sheetProtection algorithmName="SHA-512" hashValue="aDRKGvNz5MBQLtQpcwyj1YZQBBWOblhHQuOpAIjgv49EwYBdtuZdJnCHCZINVZK0rvXSbLQ/HiAtg4LLMeFHbA==" saltValue="ascZocMalQiTV5FiTNXAHw==" spinCount="100000" sheet="1" objects="1" scenarios="1"/>
  <mergeCells count="9">
    <mergeCell ref="B127:H127"/>
    <mergeCell ref="B102:H102"/>
    <mergeCell ref="B4:I4"/>
    <mergeCell ref="A1:D1"/>
    <mergeCell ref="A2:H2"/>
    <mergeCell ref="B7:H7"/>
    <mergeCell ref="B62:H62"/>
    <mergeCell ref="B77:H77"/>
    <mergeCell ref="B5:E5"/>
  </mergeCells>
  <dataValidations count="9">
    <dataValidation type="list" allowBlank="1" showInputMessage="1" showErrorMessage="1" sqref="WVL10:WVL59 IZ10:IZ59 SV10:SV59 ACR10:ACR59 AMN10:AMN59 AWJ10:AWJ59 BGF10:BGF59 BQB10:BQB59 BZX10:BZX59 CJT10:CJT59 CTP10:CTP59 DDL10:DDL59 DNH10:DNH59 DXD10:DXD59 EGZ10:EGZ59 EQV10:EQV59 FAR10:FAR59 FKN10:FKN59 FUJ10:FUJ59 GEF10:GEF59 GOB10:GOB59 GXX10:GXX59 HHT10:HHT59 HRP10:HRP59 IBL10:IBL59 ILH10:ILH59 IVD10:IVD59 JEZ10:JEZ59 JOV10:JOV59 JYR10:JYR59 KIN10:KIN59 KSJ10:KSJ59 LCF10:LCF59 LMB10:LMB59 LVX10:LVX59 MFT10:MFT59 MPP10:MPP59 MZL10:MZL59 NJH10:NJH59 NTD10:NTD59 OCZ10:OCZ59 OMV10:OMV59 OWR10:OWR59 PGN10:PGN59 PQJ10:PQJ59 QAF10:QAF59 QKB10:QKB59 QTX10:QTX59 RDT10:RDT59 RNP10:RNP59 RXL10:RXL59 SHH10:SHH59 SRD10:SRD59 TAZ10:TAZ59 TKV10:TKV59 TUR10:TUR59 UEN10:UEN59 UOJ10:UOJ59 UYF10:UYF59 VIB10:VIB59 VRX10:VRX59 WBT10:WBT59 WLP10:WLP59 D10:D59" xr:uid="{3FD505C1-2264-4DEE-99BD-572A5D7EFBB3}">
      <formula1>"Law Enforcement, Life Saving, Fire Safety, EMS, Heroism"</formula1>
    </dataValidation>
    <dataValidation type="list" allowBlank="1" showInputMessage="1" showErrorMessage="1" sqref="WVK80:WVK99 IY80:IY99 SU80:SU99 ACQ80:ACQ99 AMM80:AMM99 AWI80:AWI99 BGE80:BGE99 BQA80:BQA99 BZW80:BZW99 CJS80:CJS99 CTO80:CTO99 DDK80:DDK99 DNG80:DNG99 DXC80:DXC99 EGY80:EGY99 EQU80:EQU99 FAQ80:FAQ99 FKM80:FKM99 FUI80:FUI99 GEE80:GEE99 GOA80:GOA99 GXW80:GXW99 HHS80:HHS99 HRO80:HRO99 IBK80:IBK99 ILG80:ILG99 IVC80:IVC99 JEY80:JEY99 JOU80:JOU99 JYQ80:JYQ99 KIM80:KIM99 KSI80:KSI99 LCE80:LCE99 LMA80:LMA99 LVW80:LVW99 MFS80:MFS99 MPO80:MPO99 MZK80:MZK99 NJG80:NJG99 NTC80:NTC99 OCY80:OCY99 OMU80:OMU99 OWQ80:OWQ99 PGM80:PGM99 PQI80:PQI99 QAE80:QAE99 QKA80:QKA99 QTW80:QTW99 RDS80:RDS99 RNO80:RNO99 RXK80:RXK99 SHG80:SHG99 SRC80:SRC99 TAY80:TAY99 TKU80:TKU99 TUQ80:TUQ99 UEM80:UEM99 UOI80:UOI99 UYE80:UYE99 VIA80:VIA99 VRW80:VRW99 WBS80:WBS99 WLO80:WLO99" xr:uid="{2ECD9F00-A1A3-4DC1-85B7-EA14081AC8FB}">
      <formula1>"Museum, Library, School, Public Building, Public Space"</formula1>
    </dataValidation>
    <dataValidation type="whole" allowBlank="1" showInputMessage="1" showErrorMessage="1" sqref="SW80:SW99 WVM10:WVM59 WLQ10:WLQ59 WBU10:WBU59 VRY10:VRY59 VIC10:VIC59 UYG10:UYG59 UOK10:UOK59 UEO10:UEO59 TUS10:TUS59 TKW10:TKW59 TBA10:TBA59 SRE10:SRE59 SHI10:SHI59 RXM10:RXM59 RNQ10:RNQ59 RDU10:RDU59 QTY10:QTY59 QKC10:QKC59 QAG10:QAG59 PQK10:PQK59 PGO10:PGO59 OWS10:OWS59 OMW10:OMW59 ODA10:ODA59 NTE10:NTE59 NJI10:NJI59 MZM10:MZM59 MPQ10:MPQ59 MFU10:MFU59 LVY10:LVY59 LMC10:LMC59 LCG10:LCG59 KSK10:KSK59 KIO10:KIO59 JYS10:JYS59 JOW10:JOW59 JFA10:JFA59 IVE10:IVE59 ILI10:ILI59 IBM10:IBM59 HRQ10:HRQ59 HHU10:HHU59 GXY10:GXY59 GOC10:GOC59 GEG10:GEG59 FUK10:FUK59 FKO10:FKO59 FAS10:FAS59 EQW10:EQW59 EHA10:EHA59 DXE10:DXE59 DNI10:DNI59 DDM10:DDM59 CTQ10:CTQ59 CJU10:CJU59 BZY10:BZY59 BQC10:BQC59 BGG10:BGG59 AWK10:AWK59 AMO10:AMO59 ACS10:ACS59 SW10:SW59 JA10:JA59 JA80:JA99 WVM105:WVM124 WLQ105:WLQ124 WBU105:WBU124 VRY105:VRY124 VIC105:VIC124 UYG105:UYG124 UOK105:UOK124 UEO105:UEO124 TUS105:TUS124 TKW105:TKW124 TBA105:TBA124 SRE105:SRE124 SHI105:SHI124 RXM105:RXM124 RNQ105:RNQ124 RDU105:RDU124 QTY105:QTY124 QKC105:QKC124 QAG105:QAG124 PQK105:PQK124 PGO105:PGO124 OWS105:OWS124 OMW105:OMW124 ODA105:ODA124 NTE105:NTE124 NJI105:NJI124 MZM105:MZM124 MPQ105:MPQ124 MFU105:MFU124 LVY105:LVY124 LMC105:LMC124 LCG105:LCG124 KSK105:KSK124 KIO105:KIO124 JYS105:JYS124 JOW105:JOW124 JFA105:JFA124 IVE105:IVE124 ILI105:ILI124 IBM105:IBM124 HRQ105:HRQ124 HHU105:HHU124 GXY105:GXY124 GOC105:GOC124 GEG105:GEG124 FUK105:FUK124 FKO105:FKO124 FAS105:FAS124 EQW105:EQW124 EHA105:EHA124 DXE105:DXE124 DNI105:DNI124 DDM105:DDM124 CTQ105:CTQ124 CJU105:CJU124 BZY105:BZY124 BQC105:BQC124 BGG105:BGG124 AWK105:AWK124 AMO105:AMO124 ACS105:ACS124 SW105:SW124 JA105:JA124 ACS80:ACS99 WVM130:WVM254 WLQ130:WLQ254 WBU130:WBU254 VRY130:VRY254 VIC130:VIC254 UYG130:UYG254 UOK130:UOK254 UEO130:UEO254 TUS130:TUS254 TKW130:TKW254 TBA130:TBA254 SRE130:SRE254 SHI130:SHI254 RXM130:RXM254 RNQ130:RNQ254 RDU130:RDU254 QTY130:QTY254 QKC130:QKC254 QAG130:QAG254 PQK130:PQK254 PGO130:PGO254 OWS130:OWS254 OMW130:OMW254 ODA130:ODA254 NTE130:NTE254 NJI130:NJI254 MZM130:MZM254 MPQ130:MPQ254 MFU130:MFU254 LVY130:LVY254 LMC130:LMC254 LCG130:LCG254 KSK130:KSK254 KIO130:KIO254 JYS130:JYS254 JOW130:JOW254 JFA130:JFA254 IVE130:IVE254 ILI130:ILI254 IBM130:IBM254 HRQ130:HRQ254 HHU130:HHU254 GXY130:GXY254 GOC130:GOC254 GEG130:GEG254 FUK130:FUK254 FKO130:FKO254 FAS130:FAS254 EQW130:EQW254 EHA130:EHA254 DXE130:DXE254 DNI130:DNI254 DDM130:DDM254 CTQ130:CTQ254 CJU130:CJU254 BZY130:BZY254 BQC130:BQC254 BGG130:BGG254 AWK130:AWK254 AMO130:AMO254 ACS130:ACS254 SW130:SW254 JA130:JA254 AMO80:AMO99 WVM80:WVM99 WLQ80:WLQ99 WBU80:WBU99 VRY80:VRY99 VIC80:VIC99 UYG80:UYG99 UOK80:UOK99 UEO80:UEO99 TUS80:TUS99 TKW80:TKW99 TBA80:TBA99 SRE80:SRE99 SHI80:SHI99 RXM80:RXM99 RNQ80:RNQ99 RDU80:RDU99 QTY80:QTY99 QKC80:QKC99 QAG80:QAG99 PQK80:PQK99 PGO80:PGO99 OWS80:OWS99 OMW80:OMW99 ODA80:ODA99 NTE80:NTE99 NJI80:NJI99 MZM80:MZM99 MPQ80:MPQ99 MFU80:MFU99 LVY80:LVY99 LMC80:LMC99 LCG80:LCG99 KSK80:KSK99 KIO80:KIO99 JYS80:JYS99 JOW80:JOW99 JFA80:JFA99 IVE80:IVE99 ILI80:ILI99 IBM80:IBM99 HRQ80:HRQ99 HHU80:HHU99 GXY80:GXY99 GOC80:GOC99 GEG80:GEG99 FUK80:FUK99 FKO80:FKO99 FAS80:FAS99 EQW80:EQW99 EHA80:EHA99 DXE80:DXE99 DNI80:DNI99 DDM80:DDM99 CTQ80:CTQ99 CJU80:CJU99 BZY80:BZY99 BQC80:BQC99 BGG80:BGG99 AWK80:AWK99" xr:uid="{C0F0FC55-A2E7-4DB9-A3E5-F128DEDC306B}">
      <formula1>$V$1</formula1>
      <formula2>$W$1</formula2>
    </dataValidation>
    <dataValidation type="whole" allowBlank="1" showInputMessage="1" showErrorMessage="1" sqref="E10:E59 E80:E99 E105:E124 E130:E254" xr:uid="{A9DB7DE3-FF20-5A4D-8E0E-05004B81BC54}">
      <formula1>$T$1</formula1>
      <formula2>$U$1</formula2>
    </dataValidation>
    <dataValidation type="list" allowBlank="1" showInputMessage="1" showErrorMessage="1" sqref="D80:D99" xr:uid="{A66A8B65-FB54-1A4C-85AD-38BF2FEE1A2E}">
      <formula1>$O$79:$O$92</formula1>
    </dataValidation>
    <dataValidation type="textLength" allowBlank="1" showInputMessage="1" showErrorMessage="1" sqref="C10:C59 C65:D74 C80:C99 C105:C124 C130:C254" xr:uid="{F5C39EB3-AD6F-FF41-87CA-EF527EB24F19}">
      <formula1>3</formula1>
      <formula2>100</formula2>
    </dataValidation>
    <dataValidation type="whole" allowBlank="1" showInputMessage="1" showErrorMessage="1" sqref="D105:D124 D130:D254" xr:uid="{0DC98332-ECAB-6D44-988A-BE815F67222A}">
      <formula1>0</formula1>
      <formula2>3000</formula2>
    </dataValidation>
    <dataValidation type="whole" allowBlank="1" showInputMessage="1" showErrorMessage="1" sqref="F5" xr:uid="{CA796C76-8528-E34A-9B54-12DA49E51CB7}">
      <formula1>0</formula1>
      <formula2>1000000</formula2>
    </dataValidation>
    <dataValidation type="list" allowBlank="1" showInputMessage="1" showErrorMessage="1" sqref="F130:F254" xr:uid="{9B1311BC-E155-5647-AB1E-4BDDB5D04611}">
      <formula1>"Yes, No"</formula1>
    </dataValidation>
  </dataValidations>
  <pageMargins left="0.7" right="0.7" top="0.75" bottom="0.75" header="0.3" footer="0.3"/>
  <pageSetup scale="84" orientation="portrait" r:id="rId1"/>
  <headerFooter>
    <oddFooter>&amp;L&amp;1#&amp;"Calibri"&amp;10&amp;K000000Internal</oddFooter>
  </headerFooter>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CA33-A0B5-4EEE-AF54-41BF3B8040A5}">
  <dimension ref="A1:Y286"/>
  <sheetViews>
    <sheetView zoomScaleNormal="100" workbookViewId="0">
      <pane ySplit="2" topLeftCell="A3" activePane="bottomLeft" state="frozen"/>
      <selection activeCell="N7" sqref="N7"/>
      <selection pane="bottomLeft" activeCell="E12" sqref="E12"/>
    </sheetView>
  </sheetViews>
  <sheetFormatPr defaultColWidth="8.85546875" defaultRowHeight="15" x14ac:dyDescent="0.25"/>
  <cols>
    <col min="1" max="1" width="4.42578125" customWidth="1"/>
    <col min="2" max="2" width="5.42578125" customWidth="1"/>
    <col min="3" max="3" width="42.28515625" customWidth="1"/>
    <col min="4" max="4" width="11.42578125" customWidth="1"/>
    <col min="5" max="5" width="21.28515625" customWidth="1"/>
    <col min="6" max="6" width="8.140625" customWidth="1"/>
    <col min="7" max="7" width="12" customWidth="1"/>
    <col min="8" max="8" width="4.7109375" customWidth="1"/>
    <col min="10" max="10" width="4.7109375" customWidth="1"/>
  </cols>
  <sheetData>
    <row r="1" spans="1:25" s="7" customFormat="1" ht="12.75" x14ac:dyDescent="0.2">
      <c r="A1" s="379" t="s">
        <v>38</v>
      </c>
      <c r="B1" s="379"/>
      <c r="C1" s="379"/>
      <c r="D1" s="51"/>
      <c r="E1" s="50"/>
      <c r="F1" s="50"/>
      <c r="G1" s="50"/>
      <c r="H1" s="51" t="s">
        <v>35</v>
      </c>
      <c r="I1" s="52">
        <f>I57+I103+I88+I73</f>
        <v>0</v>
      </c>
      <c r="J1" s="50"/>
      <c r="K1" s="3"/>
      <c r="L1" s="3"/>
      <c r="M1" s="3"/>
      <c r="N1" s="3"/>
      <c r="O1" s="3"/>
      <c r="P1" s="3"/>
      <c r="Q1" s="3"/>
      <c r="R1" s="3"/>
      <c r="S1" s="15">
        <f>'1 - Media Publicity'!$S$1</f>
        <v>2021</v>
      </c>
      <c r="T1" s="16">
        <f>'1 - Media Publicity'!$T$1</f>
        <v>44197</v>
      </c>
      <c r="U1" s="16">
        <f>'1 - Media Publicity'!$U$1</f>
        <v>44561</v>
      </c>
      <c r="V1" s="3"/>
      <c r="W1" s="3"/>
      <c r="X1" s="3"/>
      <c r="Y1" s="3"/>
    </row>
    <row r="2" spans="1:25" s="7" customFormat="1" ht="12.75" customHeight="1" x14ac:dyDescent="0.25">
      <c r="A2" s="371" t="s">
        <v>543</v>
      </c>
      <c r="B2" s="368"/>
      <c r="C2" s="368"/>
      <c r="D2" s="368"/>
      <c r="E2" s="368"/>
      <c r="F2" s="368"/>
      <c r="G2" s="368"/>
      <c r="H2" s="368"/>
      <c r="I2" s="368"/>
      <c r="J2" s="29"/>
      <c r="K2" s="3"/>
      <c r="L2" s="3"/>
      <c r="M2" s="3"/>
      <c r="N2" s="3"/>
      <c r="O2" s="3"/>
      <c r="P2" s="3"/>
      <c r="Q2" s="3"/>
      <c r="R2" s="3"/>
      <c r="S2" s="3"/>
      <c r="T2" s="3"/>
      <c r="U2" s="3"/>
      <c r="V2" s="3"/>
      <c r="W2" s="3"/>
      <c r="X2" s="3"/>
      <c r="Y2" s="3"/>
    </row>
    <row r="3" spans="1:25" s="7" customFormat="1" ht="92.25" customHeight="1" x14ac:dyDescent="0.2">
      <c r="A3" s="57" t="s">
        <v>72</v>
      </c>
      <c r="B3" s="369" t="s">
        <v>545</v>
      </c>
      <c r="C3" s="369"/>
      <c r="D3" s="369"/>
      <c r="E3" s="369"/>
      <c r="F3" s="368"/>
      <c r="G3" s="368"/>
      <c r="H3" s="368"/>
      <c r="I3" s="368"/>
      <c r="J3" s="29"/>
      <c r="K3" s="3"/>
      <c r="L3" s="3"/>
      <c r="M3" s="3"/>
      <c r="N3" s="3"/>
      <c r="O3" s="3"/>
      <c r="P3" s="3"/>
      <c r="Q3" s="3"/>
      <c r="R3" s="3"/>
      <c r="S3" s="3"/>
      <c r="T3" s="3"/>
      <c r="U3" s="3"/>
      <c r="V3" s="3"/>
      <c r="W3" s="3"/>
      <c r="X3" s="3"/>
      <c r="Y3" s="3"/>
    </row>
    <row r="4" spans="1:25" s="7" customFormat="1" ht="3" customHeight="1" x14ac:dyDescent="0.2">
      <c r="A4" s="64"/>
      <c r="B4" s="120"/>
      <c r="C4" s="119"/>
      <c r="D4" s="108"/>
      <c r="E4" s="64"/>
      <c r="F4" s="29"/>
      <c r="G4" s="29"/>
      <c r="H4" s="29"/>
      <c r="I4" s="69"/>
      <c r="J4" s="29"/>
      <c r="K4" s="3"/>
      <c r="L4" s="3"/>
      <c r="M4" s="3"/>
      <c r="N4" s="3"/>
      <c r="O4" s="3"/>
      <c r="P4" s="3"/>
      <c r="Q4" s="3"/>
      <c r="R4" s="3"/>
      <c r="S4" s="3"/>
      <c r="T4" s="3"/>
      <c r="U4" s="3"/>
      <c r="V4" s="3"/>
      <c r="W4" s="3"/>
      <c r="X4" s="3"/>
      <c r="Y4" s="3"/>
    </row>
    <row r="5" spans="1:25" s="7" customFormat="1" ht="35.25" customHeight="1" x14ac:dyDescent="0.2">
      <c r="A5" s="29"/>
      <c r="B5" s="118"/>
      <c r="C5" s="118" t="s">
        <v>118</v>
      </c>
      <c r="D5" s="108" t="s">
        <v>47</v>
      </c>
      <c r="E5" s="64" t="s">
        <v>105</v>
      </c>
      <c r="F5" s="109" t="s">
        <v>110</v>
      </c>
      <c r="G5" s="109" t="s">
        <v>111</v>
      </c>
      <c r="H5" s="29"/>
      <c r="I5" s="110"/>
      <c r="J5" s="29"/>
      <c r="K5" s="76"/>
      <c r="L5" s="215"/>
      <c r="M5" s="9" t="s">
        <v>112</v>
      </c>
      <c r="N5" s="9" t="s">
        <v>113</v>
      </c>
      <c r="O5" s="9" t="s">
        <v>114</v>
      </c>
      <c r="P5" s="9" t="s">
        <v>115</v>
      </c>
      <c r="Q5" s="76"/>
      <c r="R5" s="76"/>
      <c r="S5" s="76"/>
      <c r="T5" s="3"/>
      <c r="U5" s="3"/>
      <c r="V5" s="3"/>
      <c r="W5" s="3"/>
      <c r="X5" s="3"/>
      <c r="Y5" s="3"/>
    </row>
    <row r="6" spans="1:25" s="7" customFormat="1" ht="0.6" customHeight="1" x14ac:dyDescent="0.2">
      <c r="A6" s="29"/>
      <c r="B6" s="64"/>
      <c r="C6" s="29"/>
      <c r="D6" s="29"/>
      <c r="E6" s="68"/>
      <c r="F6" s="29"/>
      <c r="G6" s="29"/>
      <c r="H6" s="29"/>
      <c r="I6" s="110"/>
      <c r="J6" s="29"/>
      <c r="K6" s="3"/>
      <c r="L6" s="3"/>
      <c r="M6" s="15"/>
      <c r="N6" s="15"/>
      <c r="O6" s="15"/>
      <c r="P6" s="15"/>
      <c r="Q6" s="3"/>
      <c r="R6" s="3"/>
      <c r="S6" s="3"/>
      <c r="T6" s="3"/>
      <c r="U6" s="3"/>
      <c r="V6" s="3"/>
      <c r="W6" s="3"/>
      <c r="X6" s="3"/>
      <c r="Y6" s="3"/>
    </row>
    <row r="7" spans="1:25" s="7" customFormat="1" ht="12.75" customHeight="1" x14ac:dyDescent="0.2">
      <c r="A7" s="29"/>
      <c r="B7" s="111">
        <v>1</v>
      </c>
      <c r="C7" s="94"/>
      <c r="D7" s="62"/>
      <c r="E7" s="75"/>
      <c r="F7" s="106"/>
      <c r="G7" s="106"/>
      <c r="H7" s="29"/>
      <c r="I7" s="112">
        <f>IF(C7="",0,IF(D7=0,0,IF(E7=0,0,IF(F7=0,0,IF(G7=0,0,P7)))))</f>
        <v>0</v>
      </c>
      <c r="J7" s="29"/>
      <c r="K7" s="76"/>
      <c r="L7" s="76"/>
      <c r="M7" s="9">
        <f t="shared" ref="M7:M56" si="0">IF(E7=0,0,E7*5)</f>
        <v>0</v>
      </c>
      <c r="N7" s="9">
        <f t="shared" ref="N7:N56" si="1">IF(F7=0,0,IF(F7="Yes",50,0))</f>
        <v>0</v>
      </c>
      <c r="O7" s="9">
        <f t="shared" ref="O7:O56" si="2">IF(F7="no",0,IF(G7=0,0,IF(G7="Yes",25,0)))</f>
        <v>0</v>
      </c>
      <c r="P7" s="9">
        <f t="shared" ref="P7:P56" si="3">SUM(M7:O7)</f>
        <v>0</v>
      </c>
      <c r="Q7" s="76"/>
      <c r="R7" s="76"/>
      <c r="S7" s="76"/>
      <c r="T7" s="76"/>
      <c r="U7" s="76"/>
      <c r="V7" s="76"/>
      <c r="W7" s="3"/>
      <c r="X7" s="3"/>
      <c r="Y7" s="3"/>
    </row>
    <row r="8" spans="1:25" s="7" customFormat="1" ht="12.75" customHeight="1" x14ac:dyDescent="0.2">
      <c r="A8" s="29"/>
      <c r="B8" s="111">
        <v>2</v>
      </c>
      <c r="C8" s="94"/>
      <c r="D8" s="62"/>
      <c r="E8" s="75"/>
      <c r="F8" s="106"/>
      <c r="G8" s="197"/>
      <c r="H8" s="29"/>
      <c r="I8" s="112">
        <f t="shared" ref="I8:I56" si="4">IF(C8="",0,IF(D8=0,0,IF(E8=0,0,IF(F8=0,0,IF(G8=0,0,P8)))))</f>
        <v>0</v>
      </c>
      <c r="J8" s="29"/>
      <c r="K8" s="3"/>
      <c r="L8" s="76"/>
      <c r="M8" s="9">
        <f t="shared" si="0"/>
        <v>0</v>
      </c>
      <c r="N8" s="9">
        <f t="shared" si="1"/>
        <v>0</v>
      </c>
      <c r="O8" s="9">
        <f t="shared" si="2"/>
        <v>0</v>
      </c>
      <c r="P8" s="9">
        <f t="shared" si="3"/>
        <v>0</v>
      </c>
      <c r="Q8" s="76"/>
      <c r="R8" s="76"/>
      <c r="S8" s="76"/>
      <c r="T8" s="76"/>
      <c r="U8" s="76"/>
      <c r="V8" s="76"/>
      <c r="W8" s="3"/>
      <c r="X8" s="3"/>
      <c r="Y8" s="3"/>
    </row>
    <row r="9" spans="1:25" s="7" customFormat="1" ht="12.75" customHeight="1" x14ac:dyDescent="0.2">
      <c r="A9" s="29"/>
      <c r="B9" s="111">
        <v>3</v>
      </c>
      <c r="C9" s="94"/>
      <c r="D9" s="62"/>
      <c r="E9" s="75"/>
      <c r="F9" s="197"/>
      <c r="G9" s="197"/>
      <c r="H9" s="29"/>
      <c r="I9" s="112">
        <f t="shared" si="4"/>
        <v>0</v>
      </c>
      <c r="J9" s="29"/>
      <c r="K9" s="76"/>
      <c r="L9" s="76"/>
      <c r="M9" s="9">
        <f t="shared" si="0"/>
        <v>0</v>
      </c>
      <c r="N9" s="9">
        <f t="shared" si="1"/>
        <v>0</v>
      </c>
      <c r="O9" s="9">
        <f t="shared" si="2"/>
        <v>0</v>
      </c>
      <c r="P9" s="9">
        <f t="shared" si="3"/>
        <v>0</v>
      </c>
      <c r="Q9" s="76"/>
      <c r="R9" s="76"/>
      <c r="S9" s="76"/>
      <c r="T9" s="76"/>
      <c r="U9" s="76"/>
      <c r="V9" s="76"/>
      <c r="W9" s="3"/>
      <c r="X9" s="3"/>
      <c r="Y9" s="3"/>
    </row>
    <row r="10" spans="1:25" s="7" customFormat="1" ht="12.75" customHeight="1" x14ac:dyDescent="0.2">
      <c r="A10" s="29"/>
      <c r="B10" s="111">
        <v>4</v>
      </c>
      <c r="C10" s="94"/>
      <c r="D10" s="62"/>
      <c r="E10" s="75"/>
      <c r="F10" s="250"/>
      <c r="G10" s="106"/>
      <c r="H10" s="29"/>
      <c r="I10" s="112">
        <f t="shared" si="4"/>
        <v>0</v>
      </c>
      <c r="J10" s="29"/>
      <c r="K10" s="76"/>
      <c r="L10" s="76"/>
      <c r="M10" s="9">
        <f t="shared" si="0"/>
        <v>0</v>
      </c>
      <c r="N10" s="9">
        <f t="shared" si="1"/>
        <v>0</v>
      </c>
      <c r="O10" s="9">
        <f t="shared" si="2"/>
        <v>0</v>
      </c>
      <c r="P10" s="9">
        <f t="shared" si="3"/>
        <v>0</v>
      </c>
      <c r="Q10" s="76"/>
      <c r="R10" s="76"/>
      <c r="S10" s="76"/>
      <c r="T10" s="76"/>
      <c r="U10" s="76"/>
      <c r="V10" s="76"/>
      <c r="W10" s="3"/>
      <c r="X10" s="3"/>
      <c r="Y10" s="3"/>
    </row>
    <row r="11" spans="1:25" s="7" customFormat="1" ht="12.75" customHeight="1" x14ac:dyDescent="0.2">
      <c r="A11" s="29"/>
      <c r="B11" s="111">
        <v>5</v>
      </c>
      <c r="C11" s="94"/>
      <c r="D11" s="62"/>
      <c r="E11" s="75"/>
      <c r="F11" s="250"/>
      <c r="G11" s="250"/>
      <c r="H11" s="29"/>
      <c r="I11" s="112">
        <f t="shared" si="4"/>
        <v>0</v>
      </c>
      <c r="J11" s="29"/>
      <c r="K11" s="3"/>
      <c r="L11" s="76"/>
      <c r="M11" s="9">
        <f t="shared" si="0"/>
        <v>0</v>
      </c>
      <c r="N11" s="9">
        <f t="shared" si="1"/>
        <v>0</v>
      </c>
      <c r="O11" s="9">
        <f t="shared" si="2"/>
        <v>0</v>
      </c>
      <c r="P11" s="9">
        <f t="shared" si="3"/>
        <v>0</v>
      </c>
      <c r="Q11" s="76"/>
      <c r="R11" s="76"/>
      <c r="S11" s="76"/>
      <c r="T11" s="76"/>
      <c r="U11" s="76"/>
      <c r="V11" s="76"/>
      <c r="W11" s="3"/>
      <c r="X11" s="3"/>
      <c r="Y11" s="3"/>
    </row>
    <row r="12" spans="1:25" s="7" customFormat="1" ht="12.75" customHeight="1" x14ac:dyDescent="0.2">
      <c r="A12" s="29"/>
      <c r="B12" s="111">
        <v>6</v>
      </c>
      <c r="C12" s="94"/>
      <c r="D12" s="62"/>
      <c r="E12" s="75"/>
      <c r="F12" s="250"/>
      <c r="G12" s="250"/>
      <c r="H12" s="29"/>
      <c r="I12" s="112">
        <f t="shared" si="4"/>
        <v>0</v>
      </c>
      <c r="J12" s="29"/>
      <c r="K12" s="3"/>
      <c r="L12" s="76"/>
      <c r="M12" s="9">
        <f t="shared" si="0"/>
        <v>0</v>
      </c>
      <c r="N12" s="9">
        <f t="shared" si="1"/>
        <v>0</v>
      </c>
      <c r="O12" s="9">
        <f t="shared" si="2"/>
        <v>0</v>
      </c>
      <c r="P12" s="9">
        <f t="shared" si="3"/>
        <v>0</v>
      </c>
      <c r="Q12" s="76"/>
      <c r="R12" s="76"/>
      <c r="S12" s="76"/>
      <c r="T12" s="76"/>
      <c r="U12" s="76"/>
      <c r="V12" s="76"/>
      <c r="W12" s="3"/>
      <c r="X12" s="3"/>
      <c r="Y12" s="3"/>
    </row>
    <row r="13" spans="1:25" s="7" customFormat="1" ht="12.75" customHeight="1" x14ac:dyDescent="0.2">
      <c r="A13" s="29"/>
      <c r="B13" s="111">
        <v>7</v>
      </c>
      <c r="C13" s="94"/>
      <c r="D13" s="62"/>
      <c r="E13" s="75"/>
      <c r="F13" s="250"/>
      <c r="G13" s="106"/>
      <c r="H13" s="29"/>
      <c r="I13" s="112">
        <f t="shared" si="4"/>
        <v>0</v>
      </c>
      <c r="J13" s="29"/>
      <c r="K13" s="3"/>
      <c r="L13" s="76"/>
      <c r="M13" s="9">
        <f t="shared" si="0"/>
        <v>0</v>
      </c>
      <c r="N13" s="9">
        <f t="shared" si="1"/>
        <v>0</v>
      </c>
      <c r="O13" s="9">
        <f t="shared" si="2"/>
        <v>0</v>
      </c>
      <c r="P13" s="9">
        <f t="shared" si="3"/>
        <v>0</v>
      </c>
      <c r="Q13" s="76"/>
      <c r="R13" s="76"/>
      <c r="S13" s="76"/>
      <c r="T13" s="76"/>
      <c r="U13" s="76"/>
      <c r="V13" s="76"/>
      <c r="W13" s="3"/>
      <c r="X13" s="3"/>
      <c r="Y13" s="3"/>
    </row>
    <row r="14" spans="1:25" s="7" customFormat="1" ht="12.75" customHeight="1" x14ac:dyDescent="0.2">
      <c r="A14" s="29"/>
      <c r="B14" s="111">
        <v>8</v>
      </c>
      <c r="C14" s="94"/>
      <c r="D14" s="62"/>
      <c r="E14" s="75"/>
      <c r="F14" s="250"/>
      <c r="G14" s="106"/>
      <c r="H14" s="29"/>
      <c r="I14" s="112">
        <f t="shared" si="4"/>
        <v>0</v>
      </c>
      <c r="J14" s="29"/>
      <c r="K14" s="3"/>
      <c r="L14" s="76"/>
      <c r="M14" s="9">
        <f t="shared" si="0"/>
        <v>0</v>
      </c>
      <c r="N14" s="9">
        <f t="shared" si="1"/>
        <v>0</v>
      </c>
      <c r="O14" s="9">
        <f t="shared" si="2"/>
        <v>0</v>
      </c>
      <c r="P14" s="9">
        <f t="shared" si="3"/>
        <v>0</v>
      </c>
      <c r="Q14" s="76"/>
      <c r="R14" s="76"/>
      <c r="S14" s="76"/>
      <c r="T14" s="76"/>
      <c r="U14" s="76"/>
      <c r="V14" s="76"/>
      <c r="W14" s="3"/>
      <c r="X14" s="3"/>
      <c r="Y14" s="3"/>
    </row>
    <row r="15" spans="1:25" s="7" customFormat="1" ht="12.75" customHeight="1" x14ac:dyDescent="0.2">
      <c r="A15" s="29"/>
      <c r="B15" s="111">
        <v>9</v>
      </c>
      <c r="C15" s="94"/>
      <c r="D15" s="62"/>
      <c r="E15" s="75"/>
      <c r="F15" s="250"/>
      <c r="G15" s="106"/>
      <c r="H15" s="29"/>
      <c r="I15" s="112">
        <f t="shared" si="4"/>
        <v>0</v>
      </c>
      <c r="J15" s="29"/>
      <c r="K15" s="3"/>
      <c r="L15" s="76"/>
      <c r="M15" s="9">
        <f t="shared" si="0"/>
        <v>0</v>
      </c>
      <c r="N15" s="9">
        <f t="shared" si="1"/>
        <v>0</v>
      </c>
      <c r="O15" s="9">
        <f t="shared" si="2"/>
        <v>0</v>
      </c>
      <c r="P15" s="9">
        <f t="shared" si="3"/>
        <v>0</v>
      </c>
      <c r="Q15" s="76"/>
      <c r="R15" s="76"/>
      <c r="S15" s="76"/>
      <c r="T15" s="76"/>
      <c r="U15" s="76"/>
      <c r="V15" s="76"/>
      <c r="W15" s="3"/>
      <c r="X15" s="3"/>
      <c r="Y15" s="3"/>
    </row>
    <row r="16" spans="1:25" s="7" customFormat="1" ht="12.75" customHeight="1" x14ac:dyDescent="0.2">
      <c r="A16" s="29"/>
      <c r="B16" s="111">
        <v>10</v>
      </c>
      <c r="C16" s="94"/>
      <c r="D16" s="62"/>
      <c r="E16" s="75"/>
      <c r="F16" s="250"/>
      <c r="G16" s="250"/>
      <c r="H16" s="29"/>
      <c r="I16" s="112">
        <f t="shared" si="4"/>
        <v>0</v>
      </c>
      <c r="J16" s="29"/>
      <c r="K16" s="3"/>
      <c r="L16" s="76"/>
      <c r="M16" s="9">
        <f t="shared" si="0"/>
        <v>0</v>
      </c>
      <c r="N16" s="9">
        <f t="shared" si="1"/>
        <v>0</v>
      </c>
      <c r="O16" s="9">
        <f t="shared" si="2"/>
        <v>0</v>
      </c>
      <c r="P16" s="9">
        <f t="shared" si="3"/>
        <v>0</v>
      </c>
      <c r="Q16" s="76"/>
      <c r="R16" s="76"/>
      <c r="S16" s="76"/>
      <c r="T16" s="76"/>
      <c r="U16" s="76"/>
      <c r="V16" s="76"/>
      <c r="W16" s="3"/>
      <c r="X16" s="3"/>
      <c r="Y16" s="3"/>
    </row>
    <row r="17" spans="1:25" s="7" customFormat="1" ht="12.75" customHeight="1" x14ac:dyDescent="0.2">
      <c r="A17" s="29"/>
      <c r="B17" s="111">
        <v>11</v>
      </c>
      <c r="C17" s="94"/>
      <c r="D17" s="62"/>
      <c r="E17" s="75"/>
      <c r="F17" s="250"/>
      <c r="G17" s="250"/>
      <c r="H17" s="29"/>
      <c r="I17" s="112">
        <f t="shared" si="4"/>
        <v>0</v>
      </c>
      <c r="J17" s="29"/>
      <c r="K17" s="3"/>
      <c r="L17" s="76"/>
      <c r="M17" s="9">
        <f t="shared" si="0"/>
        <v>0</v>
      </c>
      <c r="N17" s="9">
        <f t="shared" si="1"/>
        <v>0</v>
      </c>
      <c r="O17" s="9">
        <f t="shared" si="2"/>
        <v>0</v>
      </c>
      <c r="P17" s="9">
        <f t="shared" si="3"/>
        <v>0</v>
      </c>
      <c r="Q17" s="76"/>
      <c r="R17" s="76"/>
      <c r="S17" s="76"/>
      <c r="T17" s="76"/>
      <c r="U17" s="76"/>
      <c r="V17" s="76"/>
      <c r="W17" s="3"/>
      <c r="X17" s="3"/>
      <c r="Y17" s="3"/>
    </row>
    <row r="18" spans="1:25" s="7" customFormat="1" ht="12.75" customHeight="1" x14ac:dyDescent="0.2">
      <c r="A18" s="29"/>
      <c r="B18" s="111">
        <v>12</v>
      </c>
      <c r="C18" s="94"/>
      <c r="D18" s="62"/>
      <c r="E18" s="75"/>
      <c r="F18" s="250"/>
      <c r="G18" s="250"/>
      <c r="H18" s="29"/>
      <c r="I18" s="112">
        <f t="shared" si="4"/>
        <v>0</v>
      </c>
      <c r="J18" s="29"/>
      <c r="K18" s="3"/>
      <c r="L18" s="76"/>
      <c r="M18" s="9">
        <f t="shared" si="0"/>
        <v>0</v>
      </c>
      <c r="N18" s="9">
        <f t="shared" si="1"/>
        <v>0</v>
      </c>
      <c r="O18" s="9">
        <f t="shared" si="2"/>
        <v>0</v>
      </c>
      <c r="P18" s="9">
        <f t="shared" si="3"/>
        <v>0</v>
      </c>
      <c r="Q18" s="76"/>
      <c r="R18" s="76"/>
      <c r="S18" s="76"/>
      <c r="T18" s="76"/>
      <c r="U18" s="76"/>
      <c r="V18" s="76"/>
      <c r="W18" s="3"/>
      <c r="X18" s="3"/>
      <c r="Y18" s="3"/>
    </row>
    <row r="19" spans="1:25" s="7" customFormat="1" ht="12.75" customHeight="1" x14ac:dyDescent="0.2">
      <c r="A19" s="29"/>
      <c r="B19" s="111">
        <v>13</v>
      </c>
      <c r="C19" s="94"/>
      <c r="D19" s="62"/>
      <c r="E19" s="75"/>
      <c r="F19" s="250"/>
      <c r="G19" s="250"/>
      <c r="H19" s="29"/>
      <c r="I19" s="112">
        <f t="shared" si="4"/>
        <v>0</v>
      </c>
      <c r="J19" s="29"/>
      <c r="K19" s="3"/>
      <c r="L19" s="76"/>
      <c r="M19" s="9">
        <f t="shared" si="0"/>
        <v>0</v>
      </c>
      <c r="N19" s="9">
        <f t="shared" si="1"/>
        <v>0</v>
      </c>
      <c r="O19" s="9">
        <f t="shared" si="2"/>
        <v>0</v>
      </c>
      <c r="P19" s="9">
        <f t="shared" si="3"/>
        <v>0</v>
      </c>
      <c r="Q19" s="76"/>
      <c r="R19" s="76"/>
      <c r="S19" s="76"/>
      <c r="T19" s="76"/>
      <c r="U19" s="76"/>
      <c r="V19" s="76"/>
      <c r="W19" s="3"/>
      <c r="X19" s="3"/>
      <c r="Y19" s="3"/>
    </row>
    <row r="20" spans="1:25" s="7" customFormat="1" ht="12.75" customHeight="1" x14ac:dyDescent="0.2">
      <c r="A20" s="29"/>
      <c r="B20" s="111">
        <v>14</v>
      </c>
      <c r="C20" s="94"/>
      <c r="D20" s="62"/>
      <c r="E20" s="75"/>
      <c r="F20" s="250"/>
      <c r="G20" s="250"/>
      <c r="H20" s="29"/>
      <c r="I20" s="112">
        <f t="shared" si="4"/>
        <v>0</v>
      </c>
      <c r="J20" s="29"/>
      <c r="K20" s="3"/>
      <c r="L20" s="76"/>
      <c r="M20" s="9">
        <f t="shared" si="0"/>
        <v>0</v>
      </c>
      <c r="N20" s="9">
        <f t="shared" si="1"/>
        <v>0</v>
      </c>
      <c r="O20" s="9">
        <f t="shared" si="2"/>
        <v>0</v>
      </c>
      <c r="P20" s="9">
        <f t="shared" si="3"/>
        <v>0</v>
      </c>
      <c r="Q20" s="76"/>
      <c r="R20" s="76"/>
      <c r="S20" s="76"/>
      <c r="T20" s="76"/>
      <c r="U20" s="76"/>
      <c r="V20" s="76"/>
      <c r="W20" s="3"/>
      <c r="X20" s="3"/>
      <c r="Y20" s="3"/>
    </row>
    <row r="21" spans="1:25" s="7" customFormat="1" ht="12.75" customHeight="1" x14ac:dyDescent="0.2">
      <c r="A21" s="29"/>
      <c r="B21" s="111">
        <v>15</v>
      </c>
      <c r="C21" s="94"/>
      <c r="D21" s="62"/>
      <c r="E21" s="75"/>
      <c r="F21" s="250"/>
      <c r="G21" s="250"/>
      <c r="H21" s="29"/>
      <c r="I21" s="112">
        <f t="shared" si="4"/>
        <v>0</v>
      </c>
      <c r="J21" s="29"/>
      <c r="K21" s="3"/>
      <c r="L21" s="76"/>
      <c r="M21" s="9">
        <f t="shared" si="0"/>
        <v>0</v>
      </c>
      <c r="N21" s="9">
        <f t="shared" si="1"/>
        <v>0</v>
      </c>
      <c r="O21" s="9">
        <f t="shared" si="2"/>
        <v>0</v>
      </c>
      <c r="P21" s="9">
        <f t="shared" si="3"/>
        <v>0</v>
      </c>
      <c r="Q21" s="76"/>
      <c r="R21" s="76"/>
      <c r="S21" s="76"/>
      <c r="T21" s="76"/>
      <c r="U21" s="76"/>
      <c r="V21" s="76"/>
      <c r="W21" s="3"/>
      <c r="X21" s="3"/>
      <c r="Y21" s="3"/>
    </row>
    <row r="22" spans="1:25" s="7" customFormat="1" ht="12.75" customHeight="1" x14ac:dyDescent="0.2">
      <c r="A22" s="29"/>
      <c r="B22" s="111">
        <v>16</v>
      </c>
      <c r="C22" s="94"/>
      <c r="D22" s="62"/>
      <c r="E22" s="75"/>
      <c r="F22" s="250"/>
      <c r="G22" s="250"/>
      <c r="H22" s="29"/>
      <c r="I22" s="112">
        <f t="shared" si="4"/>
        <v>0</v>
      </c>
      <c r="J22" s="29"/>
      <c r="K22" s="3"/>
      <c r="L22" s="76"/>
      <c r="M22" s="9">
        <f t="shared" si="0"/>
        <v>0</v>
      </c>
      <c r="N22" s="9">
        <f t="shared" si="1"/>
        <v>0</v>
      </c>
      <c r="O22" s="9">
        <f t="shared" si="2"/>
        <v>0</v>
      </c>
      <c r="P22" s="9">
        <f t="shared" si="3"/>
        <v>0</v>
      </c>
      <c r="Q22" s="76"/>
      <c r="R22" s="76"/>
      <c r="S22" s="76"/>
      <c r="T22" s="76"/>
      <c r="U22" s="76"/>
      <c r="V22" s="76"/>
      <c r="W22" s="3"/>
      <c r="X22" s="3"/>
      <c r="Y22" s="3"/>
    </row>
    <row r="23" spans="1:25" s="7" customFormat="1" ht="12.75" customHeight="1" x14ac:dyDescent="0.2">
      <c r="A23" s="29"/>
      <c r="B23" s="111">
        <v>17</v>
      </c>
      <c r="C23" s="94"/>
      <c r="D23" s="62"/>
      <c r="E23" s="75"/>
      <c r="F23" s="250"/>
      <c r="G23" s="250"/>
      <c r="H23" s="29"/>
      <c r="I23" s="112">
        <f t="shared" si="4"/>
        <v>0</v>
      </c>
      <c r="J23" s="29"/>
      <c r="K23" s="3"/>
      <c r="L23" s="76"/>
      <c r="M23" s="9">
        <f t="shared" si="0"/>
        <v>0</v>
      </c>
      <c r="N23" s="9">
        <f t="shared" si="1"/>
        <v>0</v>
      </c>
      <c r="O23" s="9">
        <f t="shared" si="2"/>
        <v>0</v>
      </c>
      <c r="P23" s="9">
        <f t="shared" si="3"/>
        <v>0</v>
      </c>
      <c r="Q23" s="76"/>
      <c r="R23" s="76"/>
      <c r="S23" s="76"/>
      <c r="T23" s="76"/>
      <c r="U23" s="76"/>
      <c r="V23" s="76"/>
      <c r="W23" s="3"/>
      <c r="X23" s="3"/>
      <c r="Y23" s="3"/>
    </row>
    <row r="24" spans="1:25" s="7" customFormat="1" ht="12.75" customHeight="1" x14ac:dyDescent="0.2">
      <c r="A24" s="29"/>
      <c r="B24" s="111">
        <v>18</v>
      </c>
      <c r="C24" s="94"/>
      <c r="D24" s="62"/>
      <c r="E24" s="75"/>
      <c r="F24" s="250"/>
      <c r="G24" s="250"/>
      <c r="H24" s="29"/>
      <c r="I24" s="112">
        <f t="shared" si="4"/>
        <v>0</v>
      </c>
      <c r="J24" s="29"/>
      <c r="K24" s="3"/>
      <c r="L24" s="76"/>
      <c r="M24" s="9">
        <f t="shared" si="0"/>
        <v>0</v>
      </c>
      <c r="N24" s="9">
        <f t="shared" si="1"/>
        <v>0</v>
      </c>
      <c r="O24" s="9">
        <f t="shared" si="2"/>
        <v>0</v>
      </c>
      <c r="P24" s="9">
        <f t="shared" si="3"/>
        <v>0</v>
      </c>
      <c r="Q24" s="76"/>
      <c r="R24" s="76"/>
      <c r="S24" s="76"/>
      <c r="T24" s="76"/>
      <c r="U24" s="76"/>
      <c r="V24" s="76"/>
      <c r="W24" s="3"/>
      <c r="X24" s="3"/>
      <c r="Y24" s="3"/>
    </row>
    <row r="25" spans="1:25" s="7" customFormat="1" ht="12.75" customHeight="1" x14ac:dyDescent="0.2">
      <c r="A25" s="29"/>
      <c r="B25" s="111">
        <v>19</v>
      </c>
      <c r="C25" s="94"/>
      <c r="D25" s="62"/>
      <c r="E25" s="75"/>
      <c r="F25" s="250"/>
      <c r="G25" s="250"/>
      <c r="H25" s="29"/>
      <c r="I25" s="112">
        <f t="shared" si="4"/>
        <v>0</v>
      </c>
      <c r="J25" s="29"/>
      <c r="K25" s="3"/>
      <c r="L25" s="76"/>
      <c r="M25" s="9">
        <f t="shared" si="0"/>
        <v>0</v>
      </c>
      <c r="N25" s="9">
        <f t="shared" si="1"/>
        <v>0</v>
      </c>
      <c r="O25" s="9">
        <f t="shared" si="2"/>
        <v>0</v>
      </c>
      <c r="P25" s="9">
        <f t="shared" si="3"/>
        <v>0</v>
      </c>
      <c r="Q25" s="76"/>
      <c r="R25" s="76"/>
      <c r="S25" s="76"/>
      <c r="T25" s="76"/>
      <c r="U25" s="76"/>
      <c r="V25" s="76"/>
      <c r="W25" s="3"/>
      <c r="X25" s="3"/>
      <c r="Y25" s="3"/>
    </row>
    <row r="26" spans="1:25" s="7" customFormat="1" ht="12.75" customHeight="1" x14ac:dyDescent="0.2">
      <c r="A26" s="29"/>
      <c r="B26" s="111">
        <v>20</v>
      </c>
      <c r="C26" s="94"/>
      <c r="D26" s="62"/>
      <c r="E26" s="75"/>
      <c r="F26" s="250"/>
      <c r="G26" s="250"/>
      <c r="H26" s="29"/>
      <c r="I26" s="112">
        <f t="shared" si="4"/>
        <v>0</v>
      </c>
      <c r="J26" s="29"/>
      <c r="K26" s="3"/>
      <c r="L26" s="76"/>
      <c r="M26" s="9">
        <f t="shared" si="0"/>
        <v>0</v>
      </c>
      <c r="N26" s="9">
        <f t="shared" si="1"/>
        <v>0</v>
      </c>
      <c r="O26" s="9">
        <f t="shared" si="2"/>
        <v>0</v>
      </c>
      <c r="P26" s="9">
        <f t="shared" si="3"/>
        <v>0</v>
      </c>
      <c r="Q26" s="76"/>
      <c r="R26" s="76"/>
      <c r="S26" s="76"/>
      <c r="T26" s="76"/>
      <c r="U26" s="76"/>
      <c r="V26" s="76"/>
      <c r="W26" s="3"/>
      <c r="X26" s="3"/>
      <c r="Y26" s="3"/>
    </row>
    <row r="27" spans="1:25" s="7" customFormat="1" ht="12.75" customHeight="1" x14ac:dyDescent="0.2">
      <c r="A27" s="29"/>
      <c r="B27" s="111">
        <v>21</v>
      </c>
      <c r="C27" s="94"/>
      <c r="D27" s="62"/>
      <c r="E27" s="75"/>
      <c r="F27" s="250"/>
      <c r="G27" s="250"/>
      <c r="H27" s="29"/>
      <c r="I27" s="112">
        <f t="shared" si="4"/>
        <v>0</v>
      </c>
      <c r="J27" s="29"/>
      <c r="K27" s="3"/>
      <c r="L27" s="76"/>
      <c r="M27" s="9">
        <f t="shared" si="0"/>
        <v>0</v>
      </c>
      <c r="N27" s="9">
        <f t="shared" si="1"/>
        <v>0</v>
      </c>
      <c r="O27" s="9">
        <f t="shared" si="2"/>
        <v>0</v>
      </c>
      <c r="P27" s="9">
        <f t="shared" si="3"/>
        <v>0</v>
      </c>
      <c r="Q27" s="76"/>
      <c r="R27" s="76"/>
      <c r="S27" s="76"/>
      <c r="T27" s="76"/>
      <c r="U27" s="76"/>
      <c r="V27" s="76"/>
      <c r="W27" s="3"/>
      <c r="X27" s="3"/>
      <c r="Y27" s="3"/>
    </row>
    <row r="28" spans="1:25" s="7" customFormat="1" ht="12.75" customHeight="1" x14ac:dyDescent="0.2">
      <c r="A28" s="29"/>
      <c r="B28" s="111">
        <v>22</v>
      </c>
      <c r="C28" s="94"/>
      <c r="D28" s="62"/>
      <c r="E28" s="75"/>
      <c r="F28" s="250"/>
      <c r="G28" s="250"/>
      <c r="H28" s="29"/>
      <c r="I28" s="112">
        <f t="shared" si="4"/>
        <v>0</v>
      </c>
      <c r="J28" s="29"/>
      <c r="K28" s="3"/>
      <c r="L28" s="76"/>
      <c r="M28" s="9">
        <f t="shared" si="0"/>
        <v>0</v>
      </c>
      <c r="N28" s="9">
        <f t="shared" si="1"/>
        <v>0</v>
      </c>
      <c r="O28" s="9">
        <f t="shared" si="2"/>
        <v>0</v>
      </c>
      <c r="P28" s="9">
        <f t="shared" si="3"/>
        <v>0</v>
      </c>
      <c r="Q28" s="76"/>
      <c r="R28" s="76"/>
      <c r="S28" s="76"/>
      <c r="T28" s="76"/>
      <c r="U28" s="76"/>
      <c r="V28" s="76"/>
      <c r="W28" s="3"/>
      <c r="X28" s="3"/>
      <c r="Y28" s="3"/>
    </row>
    <row r="29" spans="1:25" s="7" customFormat="1" ht="12.75" customHeight="1" x14ac:dyDescent="0.2">
      <c r="A29" s="29"/>
      <c r="B29" s="111">
        <v>23</v>
      </c>
      <c r="C29" s="94"/>
      <c r="D29" s="62"/>
      <c r="E29" s="75"/>
      <c r="F29" s="250"/>
      <c r="G29" s="250"/>
      <c r="H29" s="29"/>
      <c r="I29" s="112">
        <f t="shared" si="4"/>
        <v>0</v>
      </c>
      <c r="J29" s="29"/>
      <c r="K29" s="3"/>
      <c r="L29" s="76"/>
      <c r="M29" s="9">
        <f t="shared" si="0"/>
        <v>0</v>
      </c>
      <c r="N29" s="9">
        <f t="shared" si="1"/>
        <v>0</v>
      </c>
      <c r="O29" s="9">
        <f t="shared" si="2"/>
        <v>0</v>
      </c>
      <c r="P29" s="9">
        <f t="shared" si="3"/>
        <v>0</v>
      </c>
      <c r="Q29" s="76"/>
      <c r="R29" s="76"/>
      <c r="S29" s="76"/>
      <c r="T29" s="76"/>
      <c r="U29" s="76"/>
      <c r="V29" s="76"/>
      <c r="W29" s="3"/>
      <c r="X29" s="3"/>
      <c r="Y29" s="3"/>
    </row>
    <row r="30" spans="1:25" s="7" customFormat="1" ht="12.75" customHeight="1" x14ac:dyDescent="0.2">
      <c r="A30" s="29"/>
      <c r="B30" s="111">
        <v>24</v>
      </c>
      <c r="C30" s="94"/>
      <c r="D30" s="62"/>
      <c r="E30" s="75"/>
      <c r="F30" s="250"/>
      <c r="G30" s="250"/>
      <c r="H30" s="29"/>
      <c r="I30" s="112">
        <f t="shared" si="4"/>
        <v>0</v>
      </c>
      <c r="J30" s="29"/>
      <c r="K30" s="3"/>
      <c r="L30" s="76"/>
      <c r="M30" s="9">
        <f t="shared" si="0"/>
        <v>0</v>
      </c>
      <c r="N30" s="9">
        <f t="shared" si="1"/>
        <v>0</v>
      </c>
      <c r="O30" s="9">
        <f t="shared" si="2"/>
        <v>0</v>
      </c>
      <c r="P30" s="9">
        <f t="shared" si="3"/>
        <v>0</v>
      </c>
      <c r="Q30" s="76"/>
      <c r="R30" s="76"/>
      <c r="S30" s="76"/>
      <c r="T30" s="76"/>
      <c r="U30" s="76"/>
      <c r="V30" s="76"/>
      <c r="W30" s="3"/>
      <c r="X30" s="3"/>
      <c r="Y30" s="3"/>
    </row>
    <row r="31" spans="1:25" s="7" customFormat="1" ht="12.75" customHeight="1" x14ac:dyDescent="0.2">
      <c r="A31" s="258"/>
      <c r="B31" s="111">
        <v>25</v>
      </c>
      <c r="C31" s="94"/>
      <c r="D31" s="62"/>
      <c r="E31" s="75"/>
      <c r="F31" s="257"/>
      <c r="G31" s="257"/>
      <c r="H31" s="258"/>
      <c r="I31" s="112">
        <f t="shared" ref="I31:I44" si="5">IF(C31="",0,IF(D31=0,0,IF(E31=0,0,IF(F31=0,0,IF(G31=0,0,P31)))))</f>
        <v>0</v>
      </c>
      <c r="J31" s="258"/>
      <c r="K31" s="3"/>
      <c r="L31" s="76"/>
      <c r="M31" s="9">
        <f t="shared" ref="M31:M44" si="6">IF(E31=0,0,E31*5)</f>
        <v>0</v>
      </c>
      <c r="N31" s="9">
        <f t="shared" ref="N31:N44" si="7">IF(F31=0,0,IF(F31="Yes",50,0))</f>
        <v>0</v>
      </c>
      <c r="O31" s="9">
        <f t="shared" ref="O31:O44" si="8">IF(F31="no",0,IF(G31=0,0,IF(G31="Yes",25,0)))</f>
        <v>0</v>
      </c>
      <c r="P31" s="9">
        <f t="shared" ref="P31:P44" si="9">SUM(M31:O31)</f>
        <v>0</v>
      </c>
      <c r="Q31" s="76"/>
      <c r="R31" s="76"/>
      <c r="S31" s="76"/>
      <c r="T31" s="76"/>
      <c r="U31" s="76"/>
      <c r="V31" s="76"/>
      <c r="W31" s="3"/>
      <c r="X31" s="3"/>
      <c r="Y31" s="3"/>
    </row>
    <row r="32" spans="1:25" s="7" customFormat="1" ht="12.75" customHeight="1" x14ac:dyDescent="0.2">
      <c r="A32" s="258"/>
      <c r="B32" s="111">
        <v>26</v>
      </c>
      <c r="C32" s="94"/>
      <c r="D32" s="62"/>
      <c r="E32" s="75"/>
      <c r="F32" s="257"/>
      <c r="G32" s="257"/>
      <c r="H32" s="258"/>
      <c r="I32" s="112">
        <f t="shared" si="5"/>
        <v>0</v>
      </c>
      <c r="J32" s="258"/>
      <c r="K32" s="3"/>
      <c r="L32" s="76"/>
      <c r="M32" s="9">
        <f t="shared" si="6"/>
        <v>0</v>
      </c>
      <c r="N32" s="9">
        <f t="shared" si="7"/>
        <v>0</v>
      </c>
      <c r="O32" s="9">
        <f t="shared" si="8"/>
        <v>0</v>
      </c>
      <c r="P32" s="9">
        <f t="shared" si="9"/>
        <v>0</v>
      </c>
      <c r="Q32" s="76"/>
      <c r="R32" s="76"/>
      <c r="S32" s="76"/>
      <c r="T32" s="76"/>
      <c r="U32" s="76"/>
      <c r="V32" s="76"/>
      <c r="W32" s="3"/>
      <c r="X32" s="3"/>
      <c r="Y32" s="3"/>
    </row>
    <row r="33" spans="1:25" s="7" customFormat="1" ht="12.75" customHeight="1" x14ac:dyDescent="0.2">
      <c r="A33" s="258"/>
      <c r="B33" s="111">
        <v>27</v>
      </c>
      <c r="C33" s="94"/>
      <c r="D33" s="62"/>
      <c r="E33" s="75"/>
      <c r="F33" s="257"/>
      <c r="G33" s="257"/>
      <c r="H33" s="258"/>
      <c r="I33" s="112">
        <f t="shared" si="5"/>
        <v>0</v>
      </c>
      <c r="J33" s="258"/>
      <c r="K33" s="3"/>
      <c r="L33" s="76"/>
      <c r="M33" s="9">
        <f t="shared" si="6"/>
        <v>0</v>
      </c>
      <c r="N33" s="9">
        <f t="shared" si="7"/>
        <v>0</v>
      </c>
      <c r="O33" s="9">
        <f t="shared" si="8"/>
        <v>0</v>
      </c>
      <c r="P33" s="9">
        <f t="shared" si="9"/>
        <v>0</v>
      </c>
      <c r="Q33" s="76"/>
      <c r="R33" s="76"/>
      <c r="S33" s="76"/>
      <c r="T33" s="76"/>
      <c r="U33" s="76"/>
      <c r="V33" s="76"/>
      <c r="W33" s="3"/>
      <c r="X33" s="3"/>
      <c r="Y33" s="3"/>
    </row>
    <row r="34" spans="1:25" s="7" customFormat="1" ht="12.75" customHeight="1" x14ac:dyDescent="0.2">
      <c r="A34" s="258"/>
      <c r="B34" s="111">
        <v>28</v>
      </c>
      <c r="C34" s="94"/>
      <c r="D34" s="62"/>
      <c r="E34" s="75"/>
      <c r="F34" s="257"/>
      <c r="G34" s="257"/>
      <c r="H34" s="258"/>
      <c r="I34" s="112">
        <f t="shared" si="5"/>
        <v>0</v>
      </c>
      <c r="J34" s="258"/>
      <c r="K34" s="3"/>
      <c r="L34" s="76"/>
      <c r="M34" s="9">
        <f t="shared" si="6"/>
        <v>0</v>
      </c>
      <c r="N34" s="9">
        <f t="shared" si="7"/>
        <v>0</v>
      </c>
      <c r="O34" s="9">
        <f t="shared" si="8"/>
        <v>0</v>
      </c>
      <c r="P34" s="9">
        <f t="shared" si="9"/>
        <v>0</v>
      </c>
      <c r="Q34" s="76"/>
      <c r="R34" s="76"/>
      <c r="S34" s="76"/>
      <c r="T34" s="76"/>
      <c r="U34" s="76"/>
      <c r="V34" s="76"/>
      <c r="W34" s="3"/>
      <c r="X34" s="3"/>
      <c r="Y34" s="3"/>
    </row>
    <row r="35" spans="1:25" s="7" customFormat="1" ht="12.75" customHeight="1" x14ac:dyDescent="0.2">
      <c r="A35" s="258"/>
      <c r="B35" s="111">
        <v>29</v>
      </c>
      <c r="C35" s="94"/>
      <c r="D35" s="62"/>
      <c r="E35" s="75"/>
      <c r="F35" s="257"/>
      <c r="G35" s="257"/>
      <c r="H35" s="258"/>
      <c r="I35" s="112">
        <f t="shared" si="5"/>
        <v>0</v>
      </c>
      <c r="J35" s="258"/>
      <c r="K35" s="3"/>
      <c r="L35" s="76"/>
      <c r="M35" s="9">
        <f t="shared" si="6"/>
        <v>0</v>
      </c>
      <c r="N35" s="9">
        <f t="shared" si="7"/>
        <v>0</v>
      </c>
      <c r="O35" s="9">
        <f t="shared" si="8"/>
        <v>0</v>
      </c>
      <c r="P35" s="9">
        <f t="shared" si="9"/>
        <v>0</v>
      </c>
      <c r="Q35" s="76"/>
      <c r="R35" s="76"/>
      <c r="S35" s="76"/>
      <c r="T35" s="76"/>
      <c r="U35" s="76"/>
      <c r="V35" s="76"/>
      <c r="W35" s="3"/>
      <c r="X35" s="3"/>
      <c r="Y35" s="3"/>
    </row>
    <row r="36" spans="1:25" s="7" customFormat="1" ht="12.75" customHeight="1" x14ac:dyDescent="0.2">
      <c r="A36" s="258"/>
      <c r="B36" s="111">
        <v>30</v>
      </c>
      <c r="C36" s="94"/>
      <c r="D36" s="62"/>
      <c r="E36" s="75"/>
      <c r="F36" s="257"/>
      <c r="G36" s="257"/>
      <c r="H36" s="258"/>
      <c r="I36" s="112">
        <f t="shared" si="5"/>
        <v>0</v>
      </c>
      <c r="J36" s="258"/>
      <c r="K36" s="3"/>
      <c r="L36" s="76"/>
      <c r="M36" s="9">
        <f t="shared" si="6"/>
        <v>0</v>
      </c>
      <c r="N36" s="9">
        <f t="shared" si="7"/>
        <v>0</v>
      </c>
      <c r="O36" s="9">
        <f t="shared" si="8"/>
        <v>0</v>
      </c>
      <c r="P36" s="9">
        <f t="shared" si="9"/>
        <v>0</v>
      </c>
      <c r="Q36" s="76"/>
      <c r="R36" s="76"/>
      <c r="S36" s="76"/>
      <c r="T36" s="76"/>
      <c r="U36" s="76"/>
      <c r="V36" s="76"/>
      <c r="W36" s="3"/>
      <c r="X36" s="3"/>
      <c r="Y36" s="3"/>
    </row>
    <row r="37" spans="1:25" s="7" customFormat="1" ht="12.75" customHeight="1" x14ac:dyDescent="0.2">
      <c r="A37" s="258"/>
      <c r="B37" s="111">
        <v>31</v>
      </c>
      <c r="C37" s="94"/>
      <c r="D37" s="62"/>
      <c r="E37" s="75"/>
      <c r="F37" s="257"/>
      <c r="G37" s="257"/>
      <c r="H37" s="258"/>
      <c r="I37" s="112">
        <f t="shared" si="5"/>
        <v>0</v>
      </c>
      <c r="J37" s="258"/>
      <c r="K37" s="3"/>
      <c r="L37" s="76"/>
      <c r="M37" s="9">
        <f t="shared" si="6"/>
        <v>0</v>
      </c>
      <c r="N37" s="9">
        <f t="shared" si="7"/>
        <v>0</v>
      </c>
      <c r="O37" s="9">
        <f t="shared" si="8"/>
        <v>0</v>
      </c>
      <c r="P37" s="9">
        <f t="shared" si="9"/>
        <v>0</v>
      </c>
      <c r="Q37" s="76"/>
      <c r="R37" s="76"/>
      <c r="S37" s="76"/>
      <c r="T37" s="76"/>
      <c r="U37" s="76"/>
      <c r="V37" s="76"/>
      <c r="W37" s="3"/>
      <c r="X37" s="3"/>
      <c r="Y37" s="3"/>
    </row>
    <row r="38" spans="1:25" s="7" customFormat="1" ht="12.75" customHeight="1" x14ac:dyDescent="0.2">
      <c r="A38" s="258"/>
      <c r="B38" s="111">
        <v>32</v>
      </c>
      <c r="C38" s="94"/>
      <c r="D38" s="62"/>
      <c r="E38" s="75"/>
      <c r="F38" s="257"/>
      <c r="G38" s="257"/>
      <c r="H38" s="258"/>
      <c r="I38" s="112">
        <f t="shared" si="5"/>
        <v>0</v>
      </c>
      <c r="J38" s="258"/>
      <c r="K38" s="3"/>
      <c r="L38" s="76"/>
      <c r="M38" s="9">
        <f t="shared" si="6"/>
        <v>0</v>
      </c>
      <c r="N38" s="9">
        <f t="shared" si="7"/>
        <v>0</v>
      </c>
      <c r="O38" s="9">
        <f t="shared" si="8"/>
        <v>0</v>
      </c>
      <c r="P38" s="9">
        <f t="shared" si="9"/>
        <v>0</v>
      </c>
      <c r="Q38" s="76"/>
      <c r="R38" s="76"/>
      <c r="S38" s="76"/>
      <c r="T38" s="76"/>
      <c r="U38" s="76"/>
      <c r="V38" s="76"/>
      <c r="W38" s="3"/>
      <c r="X38" s="3"/>
      <c r="Y38" s="3"/>
    </row>
    <row r="39" spans="1:25" s="7" customFormat="1" ht="12.75" customHeight="1" x14ac:dyDescent="0.2">
      <c r="A39" s="258"/>
      <c r="B39" s="111">
        <v>33</v>
      </c>
      <c r="C39" s="94"/>
      <c r="D39" s="62"/>
      <c r="E39" s="75"/>
      <c r="F39" s="257"/>
      <c r="G39" s="257"/>
      <c r="H39" s="258"/>
      <c r="I39" s="112">
        <f t="shared" si="5"/>
        <v>0</v>
      </c>
      <c r="J39" s="258"/>
      <c r="K39" s="3"/>
      <c r="L39" s="76"/>
      <c r="M39" s="9">
        <f t="shared" si="6"/>
        <v>0</v>
      </c>
      <c r="N39" s="9">
        <f t="shared" si="7"/>
        <v>0</v>
      </c>
      <c r="O39" s="9">
        <f t="shared" si="8"/>
        <v>0</v>
      </c>
      <c r="P39" s="9">
        <f t="shared" si="9"/>
        <v>0</v>
      </c>
      <c r="Q39" s="76"/>
      <c r="R39" s="76"/>
      <c r="S39" s="76"/>
      <c r="T39" s="76"/>
      <c r="U39" s="76"/>
      <c r="V39" s="76"/>
      <c r="W39" s="3"/>
      <c r="X39" s="3"/>
      <c r="Y39" s="3"/>
    </row>
    <row r="40" spans="1:25" s="7" customFormat="1" ht="12.75" customHeight="1" x14ac:dyDescent="0.2">
      <c r="A40" s="258"/>
      <c r="B40" s="111">
        <v>34</v>
      </c>
      <c r="C40" s="94"/>
      <c r="D40" s="62"/>
      <c r="E40" s="75"/>
      <c r="F40" s="257"/>
      <c r="G40" s="257"/>
      <c r="H40" s="258"/>
      <c r="I40" s="112">
        <f t="shared" si="5"/>
        <v>0</v>
      </c>
      <c r="J40" s="258"/>
      <c r="K40" s="3"/>
      <c r="L40" s="76"/>
      <c r="M40" s="9">
        <f t="shared" si="6"/>
        <v>0</v>
      </c>
      <c r="N40" s="9">
        <f t="shared" si="7"/>
        <v>0</v>
      </c>
      <c r="O40" s="9">
        <f t="shared" si="8"/>
        <v>0</v>
      </c>
      <c r="P40" s="9">
        <f t="shared" si="9"/>
        <v>0</v>
      </c>
      <c r="Q40" s="76"/>
      <c r="R40" s="76"/>
      <c r="S40" s="76"/>
      <c r="T40" s="76"/>
      <c r="U40" s="76"/>
      <c r="V40" s="76"/>
      <c r="W40" s="3"/>
      <c r="X40" s="3"/>
      <c r="Y40" s="3"/>
    </row>
    <row r="41" spans="1:25" s="7" customFormat="1" ht="12.75" customHeight="1" x14ac:dyDescent="0.2">
      <c r="A41" s="258"/>
      <c r="B41" s="111">
        <v>35</v>
      </c>
      <c r="C41" s="94"/>
      <c r="D41" s="62"/>
      <c r="E41" s="75"/>
      <c r="F41" s="257"/>
      <c r="G41" s="257"/>
      <c r="H41" s="258"/>
      <c r="I41" s="112">
        <f t="shared" si="5"/>
        <v>0</v>
      </c>
      <c r="J41" s="258"/>
      <c r="K41" s="3"/>
      <c r="L41" s="76"/>
      <c r="M41" s="9">
        <f t="shared" si="6"/>
        <v>0</v>
      </c>
      <c r="N41" s="9">
        <f t="shared" si="7"/>
        <v>0</v>
      </c>
      <c r="O41" s="9">
        <f t="shared" si="8"/>
        <v>0</v>
      </c>
      <c r="P41" s="9">
        <f t="shared" si="9"/>
        <v>0</v>
      </c>
      <c r="Q41" s="76"/>
      <c r="R41" s="76"/>
      <c r="S41" s="76"/>
      <c r="T41" s="76"/>
      <c r="U41" s="76"/>
      <c r="V41" s="76"/>
      <c r="W41" s="3"/>
      <c r="X41" s="3"/>
      <c r="Y41" s="3"/>
    </row>
    <row r="42" spans="1:25" s="7" customFormat="1" ht="12.75" customHeight="1" x14ac:dyDescent="0.2">
      <c r="A42" s="258"/>
      <c r="B42" s="111">
        <v>36</v>
      </c>
      <c r="C42" s="94"/>
      <c r="D42" s="62"/>
      <c r="E42" s="75"/>
      <c r="F42" s="257"/>
      <c r="G42" s="257"/>
      <c r="H42" s="258"/>
      <c r="I42" s="112">
        <f t="shared" si="5"/>
        <v>0</v>
      </c>
      <c r="J42" s="258"/>
      <c r="K42" s="3"/>
      <c r="L42" s="76"/>
      <c r="M42" s="9">
        <f t="shared" si="6"/>
        <v>0</v>
      </c>
      <c r="N42" s="9">
        <f t="shared" si="7"/>
        <v>0</v>
      </c>
      <c r="O42" s="9">
        <f t="shared" si="8"/>
        <v>0</v>
      </c>
      <c r="P42" s="9">
        <f t="shared" si="9"/>
        <v>0</v>
      </c>
      <c r="Q42" s="76"/>
      <c r="R42" s="76"/>
      <c r="S42" s="76"/>
      <c r="T42" s="76"/>
      <c r="U42" s="76"/>
      <c r="V42" s="76"/>
      <c r="W42" s="3"/>
      <c r="X42" s="3"/>
      <c r="Y42" s="3"/>
    </row>
    <row r="43" spans="1:25" s="7" customFormat="1" ht="12.75" customHeight="1" x14ac:dyDescent="0.2">
      <c r="A43" s="258"/>
      <c r="B43" s="111">
        <v>37</v>
      </c>
      <c r="C43" s="94"/>
      <c r="D43" s="62"/>
      <c r="E43" s="75"/>
      <c r="F43" s="257"/>
      <c r="G43" s="257"/>
      <c r="H43" s="258"/>
      <c r="I43" s="112">
        <f t="shared" si="5"/>
        <v>0</v>
      </c>
      <c r="J43" s="258"/>
      <c r="K43" s="3"/>
      <c r="L43" s="76"/>
      <c r="M43" s="9">
        <f t="shared" si="6"/>
        <v>0</v>
      </c>
      <c r="N43" s="9">
        <f t="shared" si="7"/>
        <v>0</v>
      </c>
      <c r="O43" s="9">
        <f t="shared" si="8"/>
        <v>0</v>
      </c>
      <c r="P43" s="9">
        <f t="shared" si="9"/>
        <v>0</v>
      </c>
      <c r="Q43" s="76"/>
      <c r="R43" s="76"/>
      <c r="S43" s="76"/>
      <c r="T43" s="76"/>
      <c r="U43" s="76"/>
      <c r="V43" s="76"/>
      <c r="W43" s="3"/>
      <c r="X43" s="3"/>
      <c r="Y43" s="3"/>
    </row>
    <row r="44" spans="1:25" s="7" customFormat="1" ht="12.75" customHeight="1" x14ac:dyDescent="0.2">
      <c r="A44" s="258"/>
      <c r="B44" s="111">
        <v>38</v>
      </c>
      <c r="C44" s="94"/>
      <c r="D44" s="62"/>
      <c r="E44" s="75"/>
      <c r="F44" s="257"/>
      <c r="G44" s="257"/>
      <c r="H44" s="258"/>
      <c r="I44" s="112">
        <f t="shared" si="5"/>
        <v>0</v>
      </c>
      <c r="J44" s="258"/>
      <c r="K44" s="3"/>
      <c r="L44" s="76"/>
      <c r="M44" s="9">
        <f t="shared" si="6"/>
        <v>0</v>
      </c>
      <c r="N44" s="9">
        <f t="shared" si="7"/>
        <v>0</v>
      </c>
      <c r="O44" s="9">
        <f t="shared" si="8"/>
        <v>0</v>
      </c>
      <c r="P44" s="9">
        <f t="shared" si="9"/>
        <v>0</v>
      </c>
      <c r="Q44" s="76"/>
      <c r="R44" s="76"/>
      <c r="S44" s="76"/>
      <c r="T44" s="76"/>
      <c r="U44" s="76"/>
      <c r="V44" s="76"/>
      <c r="W44" s="3"/>
      <c r="X44" s="3"/>
      <c r="Y44" s="3"/>
    </row>
    <row r="45" spans="1:25" s="7" customFormat="1" ht="12.75" customHeight="1" x14ac:dyDescent="0.2">
      <c r="A45" s="258"/>
      <c r="B45" s="111">
        <v>39</v>
      </c>
      <c r="C45" s="94"/>
      <c r="D45" s="62"/>
      <c r="E45" s="75"/>
      <c r="F45" s="257"/>
      <c r="G45" s="257"/>
      <c r="H45" s="258"/>
      <c r="I45" s="112">
        <f t="shared" ref="I45:I55" si="10">IF(C45="",0,IF(D45=0,0,IF(E45=0,0,IF(F45=0,0,IF(G45=0,0,P45)))))</f>
        <v>0</v>
      </c>
      <c r="J45" s="281"/>
      <c r="K45" s="3"/>
      <c r="L45" s="76"/>
      <c r="M45" s="9">
        <f t="shared" ref="M45:M55" si="11">IF(E45=0,0,E45*5)</f>
        <v>0</v>
      </c>
      <c r="N45" s="9">
        <f t="shared" ref="N45:N55" si="12">IF(F45=0,0,IF(F45="Yes",50,0))</f>
        <v>0</v>
      </c>
      <c r="O45" s="9">
        <f t="shared" ref="O45:O55" si="13">IF(F45="no",0,IF(G45=0,0,IF(G45="Yes",25,0)))</f>
        <v>0</v>
      </c>
      <c r="P45" s="9">
        <f t="shared" ref="P45:P55" si="14">SUM(M45:O45)</f>
        <v>0</v>
      </c>
      <c r="Q45" s="76"/>
      <c r="R45" s="76"/>
      <c r="S45" s="76"/>
      <c r="T45" s="76"/>
      <c r="U45" s="76"/>
      <c r="V45" s="76"/>
      <c r="W45" s="3"/>
      <c r="X45" s="3"/>
      <c r="Y45" s="3"/>
    </row>
    <row r="46" spans="1:25" s="7" customFormat="1" ht="12.75" customHeight="1" x14ac:dyDescent="0.2">
      <c r="A46" s="281"/>
      <c r="B46" s="111">
        <v>40</v>
      </c>
      <c r="C46" s="94"/>
      <c r="D46" s="62"/>
      <c r="E46" s="75"/>
      <c r="F46" s="278"/>
      <c r="G46" s="278"/>
      <c r="H46" s="281"/>
      <c r="I46" s="112">
        <f t="shared" si="10"/>
        <v>0</v>
      </c>
      <c r="J46" s="281"/>
      <c r="K46" s="3"/>
      <c r="L46" s="76"/>
      <c r="M46" s="9">
        <f t="shared" si="11"/>
        <v>0</v>
      </c>
      <c r="N46" s="9">
        <f t="shared" si="12"/>
        <v>0</v>
      </c>
      <c r="O46" s="9">
        <f t="shared" si="13"/>
        <v>0</v>
      </c>
      <c r="P46" s="9">
        <f t="shared" si="14"/>
        <v>0</v>
      </c>
      <c r="Q46" s="76"/>
      <c r="R46" s="76"/>
      <c r="S46" s="76"/>
      <c r="T46" s="76"/>
      <c r="U46" s="76"/>
      <c r="V46" s="76"/>
      <c r="W46" s="3"/>
      <c r="X46" s="3"/>
      <c r="Y46" s="3"/>
    </row>
    <row r="47" spans="1:25" s="7" customFormat="1" ht="12.75" customHeight="1" x14ac:dyDescent="0.2">
      <c r="A47" s="281"/>
      <c r="B47" s="111">
        <v>41</v>
      </c>
      <c r="C47" s="94"/>
      <c r="D47" s="62"/>
      <c r="E47" s="75"/>
      <c r="F47" s="278"/>
      <c r="G47" s="278"/>
      <c r="H47" s="281"/>
      <c r="I47" s="112">
        <f t="shared" si="10"/>
        <v>0</v>
      </c>
      <c r="J47" s="281"/>
      <c r="K47" s="3"/>
      <c r="L47" s="76"/>
      <c r="M47" s="9">
        <f t="shared" si="11"/>
        <v>0</v>
      </c>
      <c r="N47" s="9">
        <f t="shared" si="12"/>
        <v>0</v>
      </c>
      <c r="O47" s="9">
        <f t="shared" si="13"/>
        <v>0</v>
      </c>
      <c r="P47" s="9">
        <f t="shared" si="14"/>
        <v>0</v>
      </c>
      <c r="Q47" s="76"/>
      <c r="R47" s="76"/>
      <c r="S47" s="76"/>
      <c r="T47" s="76"/>
      <c r="U47" s="76"/>
      <c r="V47" s="76"/>
      <c r="W47" s="3"/>
      <c r="X47" s="3"/>
      <c r="Y47" s="3"/>
    </row>
    <row r="48" spans="1:25" s="7" customFormat="1" ht="12.75" customHeight="1" x14ac:dyDescent="0.2">
      <c r="A48" s="281"/>
      <c r="B48" s="111">
        <v>42</v>
      </c>
      <c r="C48" s="94"/>
      <c r="D48" s="62"/>
      <c r="E48" s="75"/>
      <c r="F48" s="278"/>
      <c r="G48" s="278"/>
      <c r="H48" s="281"/>
      <c r="I48" s="112">
        <f t="shared" si="10"/>
        <v>0</v>
      </c>
      <c r="J48" s="281"/>
      <c r="K48" s="3"/>
      <c r="L48" s="76"/>
      <c r="M48" s="9">
        <f t="shared" si="11"/>
        <v>0</v>
      </c>
      <c r="N48" s="9">
        <f t="shared" si="12"/>
        <v>0</v>
      </c>
      <c r="O48" s="9">
        <f t="shared" si="13"/>
        <v>0</v>
      </c>
      <c r="P48" s="9">
        <f t="shared" si="14"/>
        <v>0</v>
      </c>
      <c r="Q48" s="76"/>
      <c r="R48" s="76"/>
      <c r="S48" s="76"/>
      <c r="T48" s="76"/>
      <c r="U48" s="76"/>
      <c r="V48" s="76"/>
      <c r="W48" s="3"/>
      <c r="X48" s="3"/>
      <c r="Y48" s="3"/>
    </row>
    <row r="49" spans="1:25" s="7" customFormat="1" ht="12.75" customHeight="1" x14ac:dyDescent="0.2">
      <c r="A49" s="281"/>
      <c r="B49" s="111">
        <v>43</v>
      </c>
      <c r="C49" s="94"/>
      <c r="D49" s="62"/>
      <c r="E49" s="75"/>
      <c r="F49" s="278"/>
      <c r="G49" s="278"/>
      <c r="H49" s="281"/>
      <c r="I49" s="112">
        <f t="shared" si="10"/>
        <v>0</v>
      </c>
      <c r="J49" s="281"/>
      <c r="K49" s="3"/>
      <c r="L49" s="76"/>
      <c r="M49" s="9">
        <f t="shared" si="11"/>
        <v>0</v>
      </c>
      <c r="N49" s="9">
        <f t="shared" si="12"/>
        <v>0</v>
      </c>
      <c r="O49" s="9">
        <f t="shared" si="13"/>
        <v>0</v>
      </c>
      <c r="P49" s="9">
        <f t="shared" si="14"/>
        <v>0</v>
      </c>
      <c r="Q49" s="76"/>
      <c r="R49" s="76"/>
      <c r="S49" s="76"/>
      <c r="T49" s="76"/>
      <c r="U49" s="76"/>
      <c r="V49" s="76"/>
      <c r="W49" s="3"/>
      <c r="X49" s="3"/>
      <c r="Y49" s="3"/>
    </row>
    <row r="50" spans="1:25" s="7" customFormat="1" ht="12.75" customHeight="1" x14ac:dyDescent="0.2">
      <c r="A50" s="281"/>
      <c r="B50" s="111">
        <v>44</v>
      </c>
      <c r="C50" s="94"/>
      <c r="D50" s="62"/>
      <c r="E50" s="75"/>
      <c r="F50" s="278"/>
      <c r="G50" s="278"/>
      <c r="H50" s="281"/>
      <c r="I50" s="112">
        <f t="shared" si="10"/>
        <v>0</v>
      </c>
      <c r="J50" s="281"/>
      <c r="K50" s="3"/>
      <c r="L50" s="76"/>
      <c r="M50" s="9">
        <f t="shared" si="11"/>
        <v>0</v>
      </c>
      <c r="N50" s="9">
        <f t="shared" si="12"/>
        <v>0</v>
      </c>
      <c r="O50" s="9">
        <f t="shared" si="13"/>
        <v>0</v>
      </c>
      <c r="P50" s="9">
        <f t="shared" si="14"/>
        <v>0</v>
      </c>
      <c r="Q50" s="76"/>
      <c r="R50" s="76"/>
      <c r="S50" s="76"/>
      <c r="T50" s="76"/>
      <c r="U50" s="76"/>
      <c r="V50" s="76"/>
      <c r="W50" s="3"/>
      <c r="X50" s="3"/>
      <c r="Y50" s="3"/>
    </row>
    <row r="51" spans="1:25" s="7" customFormat="1" ht="12.75" customHeight="1" x14ac:dyDescent="0.2">
      <c r="A51" s="281"/>
      <c r="B51" s="111">
        <v>45</v>
      </c>
      <c r="C51" s="94"/>
      <c r="D51" s="62"/>
      <c r="E51" s="75"/>
      <c r="F51" s="278"/>
      <c r="G51" s="278"/>
      <c r="H51" s="281"/>
      <c r="I51" s="112">
        <f t="shared" si="10"/>
        <v>0</v>
      </c>
      <c r="J51" s="281"/>
      <c r="K51" s="3"/>
      <c r="L51" s="76"/>
      <c r="M51" s="9">
        <f t="shared" si="11"/>
        <v>0</v>
      </c>
      <c r="N51" s="9">
        <f t="shared" si="12"/>
        <v>0</v>
      </c>
      <c r="O51" s="9">
        <f t="shared" si="13"/>
        <v>0</v>
      </c>
      <c r="P51" s="9">
        <f t="shared" si="14"/>
        <v>0</v>
      </c>
      <c r="Q51" s="76"/>
      <c r="R51" s="76"/>
      <c r="S51" s="76"/>
      <c r="T51" s="76"/>
      <c r="U51" s="76"/>
      <c r="V51" s="76"/>
      <c r="W51" s="3"/>
      <c r="X51" s="3"/>
      <c r="Y51" s="3"/>
    </row>
    <row r="52" spans="1:25" s="7" customFormat="1" ht="12.75" customHeight="1" x14ac:dyDescent="0.2">
      <c r="A52" s="281"/>
      <c r="B52" s="111">
        <v>46</v>
      </c>
      <c r="C52" s="94"/>
      <c r="D52" s="62"/>
      <c r="E52" s="75"/>
      <c r="F52" s="278"/>
      <c r="G52" s="278"/>
      <c r="H52" s="281"/>
      <c r="I52" s="112">
        <f t="shared" si="10"/>
        <v>0</v>
      </c>
      <c r="J52" s="281"/>
      <c r="K52" s="3"/>
      <c r="L52" s="76"/>
      <c r="M52" s="9">
        <f t="shared" si="11"/>
        <v>0</v>
      </c>
      <c r="N52" s="9">
        <f t="shared" si="12"/>
        <v>0</v>
      </c>
      <c r="O52" s="9">
        <f t="shared" si="13"/>
        <v>0</v>
      </c>
      <c r="P52" s="9">
        <f t="shared" si="14"/>
        <v>0</v>
      </c>
      <c r="Q52" s="76"/>
      <c r="R52" s="76"/>
      <c r="S52" s="76"/>
      <c r="T52" s="76"/>
      <c r="U52" s="76"/>
      <c r="V52" s="76"/>
      <c r="W52" s="3"/>
      <c r="X52" s="3"/>
      <c r="Y52" s="3"/>
    </row>
    <row r="53" spans="1:25" s="7" customFormat="1" ht="12.75" customHeight="1" x14ac:dyDescent="0.2">
      <c r="A53" s="281"/>
      <c r="B53" s="111">
        <v>47</v>
      </c>
      <c r="C53" s="94"/>
      <c r="D53" s="62"/>
      <c r="E53" s="75"/>
      <c r="F53" s="278"/>
      <c r="G53" s="278"/>
      <c r="H53" s="281"/>
      <c r="I53" s="112">
        <f t="shared" si="10"/>
        <v>0</v>
      </c>
      <c r="J53" s="281"/>
      <c r="K53" s="3"/>
      <c r="L53" s="76"/>
      <c r="M53" s="9">
        <f t="shared" si="11"/>
        <v>0</v>
      </c>
      <c r="N53" s="9">
        <f t="shared" si="12"/>
        <v>0</v>
      </c>
      <c r="O53" s="9">
        <f t="shared" si="13"/>
        <v>0</v>
      </c>
      <c r="P53" s="9">
        <f t="shared" si="14"/>
        <v>0</v>
      </c>
      <c r="Q53" s="76"/>
      <c r="R53" s="76"/>
      <c r="S53" s="76"/>
      <c r="T53" s="76"/>
      <c r="U53" s="76"/>
      <c r="V53" s="76"/>
      <c r="W53" s="3"/>
      <c r="X53" s="3"/>
      <c r="Y53" s="3"/>
    </row>
    <row r="54" spans="1:25" s="7" customFormat="1" ht="12.75" customHeight="1" x14ac:dyDescent="0.2">
      <c r="A54" s="281"/>
      <c r="B54" s="111">
        <v>48</v>
      </c>
      <c r="C54" s="94"/>
      <c r="D54" s="62"/>
      <c r="E54" s="75"/>
      <c r="F54" s="278"/>
      <c r="G54" s="278"/>
      <c r="H54" s="281"/>
      <c r="I54" s="112">
        <f t="shared" si="10"/>
        <v>0</v>
      </c>
      <c r="J54" s="281"/>
      <c r="K54" s="3"/>
      <c r="L54" s="76"/>
      <c r="M54" s="9">
        <f t="shared" si="11"/>
        <v>0</v>
      </c>
      <c r="N54" s="9">
        <f t="shared" si="12"/>
        <v>0</v>
      </c>
      <c r="O54" s="9">
        <f t="shared" si="13"/>
        <v>0</v>
      </c>
      <c r="P54" s="9">
        <f t="shared" si="14"/>
        <v>0</v>
      </c>
      <c r="Q54" s="76"/>
      <c r="R54" s="76"/>
      <c r="S54" s="76"/>
      <c r="T54" s="76"/>
      <c r="U54" s="76"/>
      <c r="V54" s="76"/>
      <c r="W54" s="3"/>
      <c r="X54" s="3"/>
      <c r="Y54" s="3"/>
    </row>
    <row r="55" spans="1:25" s="7" customFormat="1" ht="12.75" customHeight="1" x14ac:dyDescent="0.2">
      <c r="A55" s="281"/>
      <c r="B55" s="111">
        <v>49</v>
      </c>
      <c r="C55" s="94"/>
      <c r="D55" s="62"/>
      <c r="E55" s="75"/>
      <c r="F55" s="278"/>
      <c r="G55" s="278"/>
      <c r="H55" s="281"/>
      <c r="I55" s="112">
        <f t="shared" si="10"/>
        <v>0</v>
      </c>
      <c r="J55" s="281"/>
      <c r="K55" s="3"/>
      <c r="L55" s="76"/>
      <c r="M55" s="9">
        <f t="shared" si="11"/>
        <v>0</v>
      </c>
      <c r="N55" s="9">
        <f t="shared" si="12"/>
        <v>0</v>
      </c>
      <c r="O55" s="9">
        <f t="shared" si="13"/>
        <v>0</v>
      </c>
      <c r="P55" s="9">
        <f t="shared" si="14"/>
        <v>0</v>
      </c>
      <c r="Q55" s="76"/>
      <c r="R55" s="76"/>
      <c r="S55" s="76"/>
      <c r="T55" s="76"/>
      <c r="U55" s="76"/>
      <c r="V55" s="76"/>
      <c r="W55" s="3"/>
      <c r="X55" s="3"/>
      <c r="Y55" s="3"/>
    </row>
    <row r="56" spans="1:25" s="7" customFormat="1" ht="12.75" customHeight="1" thickBot="1" x14ac:dyDescent="0.25">
      <c r="A56" s="29"/>
      <c r="B56" s="111">
        <v>50</v>
      </c>
      <c r="C56" s="94"/>
      <c r="D56" s="62"/>
      <c r="E56" s="75"/>
      <c r="F56" s="106"/>
      <c r="G56" s="250"/>
      <c r="H56" s="29"/>
      <c r="I56" s="112">
        <f t="shared" si="4"/>
        <v>0</v>
      </c>
      <c r="J56" s="29"/>
      <c r="K56" s="3"/>
      <c r="L56" s="3"/>
      <c r="M56" s="9">
        <f t="shared" si="0"/>
        <v>0</v>
      </c>
      <c r="N56" s="9">
        <f t="shared" si="1"/>
        <v>0</v>
      </c>
      <c r="O56" s="9">
        <f t="shared" si="2"/>
        <v>0</v>
      </c>
      <c r="P56" s="9">
        <f t="shared" si="3"/>
        <v>0</v>
      </c>
      <c r="Q56" s="3"/>
      <c r="R56" s="3"/>
      <c r="S56" s="3"/>
      <c r="T56" s="3"/>
      <c r="U56" s="3"/>
      <c r="V56" s="3"/>
      <c r="W56" s="3"/>
      <c r="X56" s="3"/>
      <c r="Y56" s="3"/>
    </row>
    <row r="57" spans="1:25" s="7" customFormat="1" ht="13.5" thickBot="1" x14ac:dyDescent="0.25">
      <c r="A57" s="113"/>
      <c r="B57" s="114"/>
      <c r="C57" s="114"/>
      <c r="D57" s="115"/>
      <c r="E57" s="113"/>
      <c r="F57" s="113"/>
      <c r="G57" s="116" t="s">
        <v>35</v>
      </c>
      <c r="H57" s="29"/>
      <c r="I57" s="73">
        <f>SUM(I7:I56)</f>
        <v>0</v>
      </c>
      <c r="J57" s="29"/>
      <c r="K57" s="3"/>
      <c r="L57" s="3"/>
      <c r="M57" s="3"/>
      <c r="N57" s="3"/>
      <c r="O57" s="3"/>
      <c r="P57" s="3"/>
      <c r="Q57" s="3"/>
      <c r="R57" s="3"/>
      <c r="S57" s="3"/>
      <c r="T57" s="3"/>
      <c r="U57" s="3"/>
      <c r="V57" s="3"/>
      <c r="W57" s="3"/>
      <c r="X57" s="3"/>
      <c r="Y57" s="3"/>
    </row>
    <row r="58" spans="1:25" s="7" customFormat="1" ht="3" customHeight="1" x14ac:dyDescent="0.2">
      <c r="A58" s="29"/>
      <c r="B58" s="29"/>
      <c r="C58" s="29"/>
      <c r="D58" s="29"/>
      <c r="E58" s="29"/>
      <c r="F58" s="29"/>
      <c r="G58" s="29"/>
      <c r="H58" s="29"/>
      <c r="I58" s="29"/>
      <c r="J58" s="29"/>
      <c r="K58" s="3"/>
      <c r="L58" s="3"/>
      <c r="M58" s="3"/>
      <c r="N58" s="3"/>
      <c r="O58" s="3"/>
      <c r="P58" s="3"/>
      <c r="Q58" s="3"/>
      <c r="R58" s="3"/>
      <c r="S58" s="3"/>
      <c r="T58" s="3"/>
      <c r="U58" s="3"/>
      <c r="V58" s="3"/>
      <c r="W58" s="3"/>
      <c r="X58" s="3"/>
      <c r="Y58" s="3"/>
    </row>
    <row r="59" spans="1:25" s="7" customFormat="1" ht="12.75" x14ac:dyDescent="0.2">
      <c r="A59" s="69" t="s">
        <v>84</v>
      </c>
      <c r="B59" s="369" t="s">
        <v>544</v>
      </c>
      <c r="C59" s="369"/>
      <c r="D59" s="369"/>
      <c r="E59" s="369"/>
      <c r="F59" s="369"/>
      <c r="G59" s="369"/>
      <c r="H59" s="369"/>
      <c r="I59" s="369"/>
      <c r="J59" s="29"/>
      <c r="K59" s="3"/>
      <c r="L59" s="3"/>
      <c r="M59" s="3"/>
      <c r="N59" s="3"/>
      <c r="O59" s="3"/>
      <c r="P59" s="3"/>
      <c r="Q59" s="3"/>
      <c r="R59" s="3"/>
      <c r="S59" s="3"/>
      <c r="T59" s="3"/>
      <c r="U59" s="3"/>
      <c r="V59" s="3"/>
      <c r="W59" s="3"/>
      <c r="X59" s="3"/>
      <c r="Y59" s="3"/>
    </row>
    <row r="60" spans="1:25" s="7" customFormat="1" x14ac:dyDescent="0.25">
      <c r="A60" s="29"/>
      <c r="B60" s="69">
        <v>1</v>
      </c>
      <c r="C60" s="368" t="s">
        <v>119</v>
      </c>
      <c r="D60" s="368"/>
      <c r="E60" s="368"/>
      <c r="F60" s="324"/>
      <c r="G60" s="324"/>
      <c r="H60" s="29"/>
      <c r="I60" s="64"/>
      <c r="J60" s="29"/>
      <c r="K60" s="3"/>
      <c r="L60" s="3"/>
      <c r="M60" s="3"/>
      <c r="N60" s="3"/>
      <c r="O60" s="3"/>
      <c r="P60" s="3"/>
      <c r="Q60" s="3"/>
      <c r="R60" s="3"/>
      <c r="S60" s="3"/>
      <c r="T60" s="3"/>
      <c r="U60" s="3"/>
      <c r="V60" s="3"/>
      <c r="W60" s="3"/>
      <c r="X60" s="3"/>
      <c r="Y60" s="3"/>
    </row>
    <row r="61" spans="1:25" s="7" customFormat="1" ht="12.75" x14ac:dyDescent="0.2">
      <c r="A61" s="117"/>
      <c r="B61" s="117"/>
      <c r="C61" s="64" t="s">
        <v>51</v>
      </c>
      <c r="D61" s="68" t="s">
        <v>117</v>
      </c>
      <c r="E61" s="64"/>
      <c r="F61" s="69"/>
      <c r="G61" s="69" t="s">
        <v>47</v>
      </c>
      <c r="H61" s="29"/>
      <c r="I61" s="69" t="s">
        <v>49</v>
      </c>
      <c r="J61" s="29"/>
      <c r="K61" s="3"/>
      <c r="L61" s="76"/>
      <c r="M61" s="76"/>
      <c r="N61" s="76"/>
      <c r="O61" s="76"/>
      <c r="P61" s="76"/>
      <c r="Q61" s="76"/>
      <c r="R61" s="76"/>
      <c r="S61" s="76"/>
      <c r="T61" s="76"/>
      <c r="U61" s="76"/>
      <c r="V61" s="76"/>
      <c r="W61" s="76"/>
      <c r="X61" s="76"/>
      <c r="Y61" s="3"/>
    </row>
    <row r="62" spans="1:25" s="7" customFormat="1" ht="0.6" customHeight="1" x14ac:dyDescent="0.2">
      <c r="A62" s="117"/>
      <c r="B62" s="117"/>
      <c r="C62" s="64"/>
      <c r="D62" s="68"/>
      <c r="E62" s="64"/>
      <c r="F62" s="69"/>
      <c r="G62" s="69"/>
      <c r="H62" s="29"/>
      <c r="I62" s="69"/>
      <c r="J62" s="29"/>
      <c r="K62" s="3"/>
      <c r="L62" s="76"/>
      <c r="M62" s="76"/>
      <c r="N62" s="76"/>
      <c r="O62" s="76"/>
      <c r="P62" s="76"/>
      <c r="Q62" s="76"/>
      <c r="R62" s="76"/>
      <c r="S62" s="76"/>
      <c r="T62" s="76"/>
      <c r="U62" s="76"/>
      <c r="V62" s="76"/>
      <c r="W62" s="76"/>
      <c r="X62" s="76"/>
      <c r="Y62" s="3"/>
    </row>
    <row r="63" spans="1:25" s="7" customFormat="1" ht="12.75" x14ac:dyDescent="0.2">
      <c r="A63" s="29"/>
      <c r="B63" s="29"/>
      <c r="C63" s="70"/>
      <c r="D63" s="392"/>
      <c r="E63" s="349"/>
      <c r="F63" s="349"/>
      <c r="G63" s="62"/>
      <c r="H63" s="29"/>
      <c r="I63" s="63">
        <f>IF(C63=0,0,IF(D63=0,0,IF(G63=0,0,20)))</f>
        <v>0</v>
      </c>
      <c r="J63" s="29"/>
      <c r="K63" s="3"/>
      <c r="L63" s="76"/>
      <c r="M63" s="76"/>
      <c r="N63" s="76"/>
      <c r="O63" s="76"/>
      <c r="P63" s="76"/>
      <c r="Q63" s="76"/>
      <c r="R63" s="76"/>
      <c r="S63" s="76"/>
      <c r="T63" s="76"/>
      <c r="U63" s="76"/>
      <c r="V63" s="76"/>
      <c r="W63" s="76"/>
      <c r="X63" s="76"/>
      <c r="Y63" s="3"/>
    </row>
    <row r="64" spans="1:25" s="7" customFormat="1" ht="12.75" x14ac:dyDescent="0.2">
      <c r="A64" s="29"/>
      <c r="B64" s="29"/>
      <c r="C64" s="201"/>
      <c r="D64" s="392"/>
      <c r="E64" s="349"/>
      <c r="F64" s="349"/>
      <c r="G64" s="62"/>
      <c r="H64" s="29"/>
      <c r="I64" s="63">
        <f t="shared" ref="I64:I72" si="15">IF(C64=0,0,IF(D64=0,0,IF(G64=0,0,20)))</f>
        <v>0</v>
      </c>
      <c r="J64" s="29"/>
      <c r="K64" s="3"/>
      <c r="L64" s="76"/>
      <c r="M64" s="76"/>
      <c r="N64" s="76"/>
      <c r="O64" s="76"/>
      <c r="P64" s="76"/>
      <c r="Q64" s="76"/>
      <c r="R64" s="76"/>
      <c r="S64" s="76"/>
      <c r="T64" s="76"/>
      <c r="U64" s="76"/>
      <c r="V64" s="76"/>
      <c r="W64" s="76"/>
      <c r="X64" s="76"/>
      <c r="Y64" s="3"/>
    </row>
    <row r="65" spans="1:25" s="7" customFormat="1" ht="12.75" x14ac:dyDescent="0.2">
      <c r="A65" s="29"/>
      <c r="B65" s="29"/>
      <c r="C65" s="201"/>
      <c r="D65" s="392"/>
      <c r="E65" s="349"/>
      <c r="F65" s="349"/>
      <c r="G65" s="62"/>
      <c r="H65" s="29"/>
      <c r="I65" s="63">
        <f t="shared" si="15"/>
        <v>0</v>
      </c>
      <c r="J65" s="29"/>
      <c r="K65" s="3"/>
      <c r="L65" s="76"/>
      <c r="M65" s="76"/>
      <c r="N65" s="76"/>
      <c r="O65" s="76"/>
      <c r="P65" s="76"/>
      <c r="Q65" s="76"/>
      <c r="R65" s="76"/>
      <c r="S65" s="76"/>
      <c r="T65" s="76"/>
      <c r="U65" s="76"/>
      <c r="V65" s="76"/>
      <c r="W65" s="76"/>
      <c r="X65" s="76"/>
      <c r="Y65" s="3"/>
    </row>
    <row r="66" spans="1:25" s="7" customFormat="1" ht="12.75" x14ac:dyDescent="0.2">
      <c r="A66" s="29"/>
      <c r="B66" s="29"/>
      <c r="C66" s="201"/>
      <c r="D66" s="392"/>
      <c r="E66" s="349"/>
      <c r="F66" s="349"/>
      <c r="G66" s="62"/>
      <c r="H66" s="29"/>
      <c r="I66" s="63">
        <f t="shared" si="15"/>
        <v>0</v>
      </c>
      <c r="J66" s="29"/>
      <c r="K66" s="3"/>
      <c r="L66" s="76"/>
      <c r="M66" s="76"/>
      <c r="N66" s="76"/>
      <c r="O66" s="76"/>
      <c r="P66" s="76"/>
      <c r="Q66" s="76"/>
      <c r="R66" s="76"/>
      <c r="S66" s="76"/>
      <c r="T66" s="76"/>
      <c r="U66" s="76"/>
      <c r="V66" s="76"/>
      <c r="W66" s="76"/>
      <c r="X66" s="76"/>
      <c r="Y66" s="3"/>
    </row>
    <row r="67" spans="1:25" s="7" customFormat="1" ht="12.75" x14ac:dyDescent="0.2">
      <c r="A67" s="29"/>
      <c r="B67" s="29"/>
      <c r="C67" s="201"/>
      <c r="D67" s="392"/>
      <c r="E67" s="349"/>
      <c r="F67" s="349"/>
      <c r="G67" s="62"/>
      <c r="H67" s="29"/>
      <c r="I67" s="63">
        <f t="shared" si="15"/>
        <v>0</v>
      </c>
      <c r="J67" s="29"/>
      <c r="K67" s="3"/>
      <c r="L67" s="76"/>
      <c r="M67" s="76"/>
      <c r="N67" s="76"/>
      <c r="O67" s="76"/>
      <c r="P67" s="76"/>
      <c r="Q67" s="76"/>
      <c r="R67" s="76"/>
      <c r="S67" s="76"/>
      <c r="T67" s="76"/>
      <c r="U67" s="76"/>
      <c r="V67" s="76"/>
      <c r="W67" s="76"/>
      <c r="X67" s="76"/>
      <c r="Y67" s="3"/>
    </row>
    <row r="68" spans="1:25" s="7" customFormat="1" ht="12.75" x14ac:dyDescent="0.2">
      <c r="A68" s="29"/>
      <c r="B68" s="29"/>
      <c r="C68" s="201"/>
      <c r="D68" s="392"/>
      <c r="E68" s="349"/>
      <c r="F68" s="349"/>
      <c r="G68" s="62"/>
      <c r="H68" s="29"/>
      <c r="I68" s="63">
        <f t="shared" si="15"/>
        <v>0</v>
      </c>
      <c r="J68" s="29"/>
      <c r="K68" s="3"/>
      <c r="L68" s="76"/>
      <c r="M68" s="76"/>
      <c r="N68" s="76"/>
      <c r="O68" s="76"/>
      <c r="P68" s="76"/>
      <c r="Q68" s="76"/>
      <c r="R68" s="76"/>
      <c r="S68" s="76"/>
      <c r="T68" s="76"/>
      <c r="U68" s="76"/>
      <c r="V68" s="76"/>
      <c r="W68" s="76"/>
      <c r="X68" s="76"/>
      <c r="Y68" s="3"/>
    </row>
    <row r="69" spans="1:25" s="7" customFormat="1" ht="12.75" x14ac:dyDescent="0.2">
      <c r="A69" s="29"/>
      <c r="B69" s="29"/>
      <c r="C69" s="201"/>
      <c r="D69" s="392"/>
      <c r="E69" s="349"/>
      <c r="F69" s="349"/>
      <c r="G69" s="62"/>
      <c r="H69" s="29"/>
      <c r="I69" s="63">
        <f t="shared" si="15"/>
        <v>0</v>
      </c>
      <c r="J69" s="29"/>
      <c r="K69" s="3"/>
      <c r="L69" s="76"/>
      <c r="M69" s="76"/>
      <c r="N69" s="76"/>
      <c r="O69" s="76"/>
      <c r="P69" s="76"/>
      <c r="Q69" s="76"/>
      <c r="R69" s="76"/>
      <c r="S69" s="76"/>
      <c r="T69" s="76"/>
      <c r="U69" s="76"/>
      <c r="V69" s="76"/>
      <c r="W69" s="76"/>
      <c r="X69" s="76"/>
      <c r="Y69" s="3"/>
    </row>
    <row r="70" spans="1:25" s="7" customFormat="1" ht="12.75" x14ac:dyDescent="0.2">
      <c r="A70" s="29"/>
      <c r="B70" s="29"/>
      <c r="C70" s="201"/>
      <c r="D70" s="392"/>
      <c r="E70" s="349"/>
      <c r="F70" s="349"/>
      <c r="G70" s="62"/>
      <c r="H70" s="29"/>
      <c r="I70" s="63">
        <f t="shared" si="15"/>
        <v>0</v>
      </c>
      <c r="J70" s="29"/>
      <c r="K70" s="3"/>
      <c r="L70" s="76"/>
      <c r="M70" s="76"/>
      <c r="N70" s="76"/>
      <c r="O70" s="76"/>
      <c r="P70" s="76"/>
      <c r="Q70" s="76"/>
      <c r="R70" s="76"/>
      <c r="S70" s="76"/>
      <c r="T70" s="76"/>
      <c r="U70" s="76"/>
      <c r="V70" s="76"/>
      <c r="W70" s="76"/>
      <c r="X70" s="76"/>
      <c r="Y70" s="3"/>
    </row>
    <row r="71" spans="1:25" s="7" customFormat="1" ht="12.75" x14ac:dyDescent="0.2">
      <c r="A71" s="29"/>
      <c r="B71" s="29"/>
      <c r="C71" s="201"/>
      <c r="D71" s="392"/>
      <c r="E71" s="349"/>
      <c r="F71" s="349"/>
      <c r="G71" s="62"/>
      <c r="H71" s="29"/>
      <c r="I71" s="63">
        <f t="shared" si="15"/>
        <v>0</v>
      </c>
      <c r="J71" s="29"/>
      <c r="K71" s="3"/>
      <c r="L71" s="76"/>
      <c r="M71" s="76"/>
      <c r="N71" s="76"/>
      <c r="O71" s="76"/>
      <c r="P71" s="76"/>
      <c r="Q71" s="76"/>
      <c r="R71" s="76"/>
      <c r="S71" s="76"/>
      <c r="T71" s="76"/>
      <c r="U71" s="76"/>
      <c r="V71" s="76"/>
      <c r="W71" s="76"/>
      <c r="X71" s="76"/>
      <c r="Y71" s="3"/>
    </row>
    <row r="72" spans="1:25" s="7" customFormat="1" ht="13.5" thickBot="1" x14ac:dyDescent="0.25">
      <c r="A72" s="29"/>
      <c r="B72" s="29"/>
      <c r="C72" s="201"/>
      <c r="D72" s="392"/>
      <c r="E72" s="349"/>
      <c r="F72" s="349"/>
      <c r="G72" s="62"/>
      <c r="H72" s="29"/>
      <c r="I72" s="63">
        <f t="shared" si="15"/>
        <v>0</v>
      </c>
      <c r="J72" s="29"/>
      <c r="K72" s="3"/>
      <c r="L72" s="76"/>
      <c r="M72" s="76"/>
      <c r="N72" s="76"/>
      <c r="O72" s="76"/>
      <c r="P72" s="76"/>
      <c r="Q72" s="76"/>
      <c r="R72" s="76"/>
      <c r="S72" s="76"/>
      <c r="T72" s="76"/>
      <c r="U72" s="76"/>
      <c r="V72" s="76"/>
      <c r="W72" s="76"/>
      <c r="X72" s="76"/>
      <c r="Y72" s="3"/>
    </row>
    <row r="73" spans="1:25" s="7" customFormat="1" ht="13.5" thickBot="1" x14ac:dyDescent="0.25">
      <c r="A73" s="29"/>
      <c r="B73" s="29"/>
      <c r="C73" s="29"/>
      <c r="D73" s="29"/>
      <c r="E73" s="29"/>
      <c r="F73" s="29"/>
      <c r="G73" s="116" t="s">
        <v>35</v>
      </c>
      <c r="H73" s="199"/>
      <c r="I73" s="73">
        <f>IF(SUM(I63:I72)&gt;200,200,SUM(I63:I72))</f>
        <v>0</v>
      </c>
      <c r="J73" s="29"/>
      <c r="K73" s="3"/>
      <c r="L73" s="3"/>
      <c r="M73" s="3"/>
      <c r="N73" s="3"/>
      <c r="O73" s="3"/>
      <c r="P73" s="3"/>
      <c r="Q73" s="3"/>
      <c r="R73" s="3"/>
      <c r="S73" s="3"/>
      <c r="T73" s="3"/>
      <c r="U73" s="3"/>
      <c r="V73" s="3"/>
      <c r="W73" s="3"/>
      <c r="X73" s="3"/>
      <c r="Y73" s="3"/>
    </row>
    <row r="74" spans="1:25" s="7" customFormat="1" ht="12.75" x14ac:dyDescent="0.2">
      <c r="A74" s="199"/>
      <c r="B74" s="199"/>
      <c r="C74" s="199"/>
      <c r="D74" s="199"/>
      <c r="E74" s="199"/>
      <c r="F74" s="199"/>
      <c r="G74" s="116"/>
      <c r="H74" s="199"/>
      <c r="I74" s="195"/>
      <c r="J74" s="199"/>
      <c r="K74" s="3"/>
      <c r="L74" s="3"/>
      <c r="M74" s="3"/>
      <c r="N74" s="3"/>
      <c r="O74" s="3"/>
      <c r="P74" s="3"/>
      <c r="Q74" s="3"/>
      <c r="R74" s="3"/>
      <c r="S74" s="3"/>
      <c r="T74" s="3"/>
      <c r="U74" s="3"/>
      <c r="V74" s="3"/>
      <c r="W74" s="3"/>
      <c r="X74" s="3"/>
      <c r="Y74" s="3"/>
    </row>
    <row r="75" spans="1:25" s="7" customFormat="1" ht="12.75" x14ac:dyDescent="0.2">
      <c r="A75" s="29"/>
      <c r="B75" s="69">
        <v>2</v>
      </c>
      <c r="C75" s="29" t="s">
        <v>120</v>
      </c>
      <c r="D75" s="29"/>
      <c r="E75" s="29"/>
      <c r="F75" s="29"/>
      <c r="G75" s="29"/>
      <c r="H75" s="29"/>
      <c r="I75" s="64"/>
      <c r="J75" s="29"/>
      <c r="K75" s="3"/>
      <c r="L75" s="3"/>
      <c r="M75" s="3"/>
      <c r="N75" s="3"/>
      <c r="O75" s="3"/>
      <c r="P75" s="3"/>
      <c r="Q75" s="3"/>
      <c r="R75" s="3"/>
      <c r="S75" s="3"/>
      <c r="T75" s="3"/>
      <c r="U75" s="3"/>
      <c r="V75" s="3"/>
      <c r="W75" s="3"/>
      <c r="X75" s="3"/>
      <c r="Y75" s="3"/>
    </row>
    <row r="76" spans="1:25" s="7" customFormat="1" ht="12.75" x14ac:dyDescent="0.2">
      <c r="A76" s="117"/>
      <c r="B76" s="117"/>
      <c r="C76" s="64" t="s">
        <v>51</v>
      </c>
      <c r="D76" s="68" t="s">
        <v>117</v>
      </c>
      <c r="E76" s="64"/>
      <c r="F76" s="69"/>
      <c r="G76" s="69" t="s">
        <v>47</v>
      </c>
      <c r="H76" s="29"/>
      <c r="I76" s="69" t="s">
        <v>49</v>
      </c>
      <c r="J76" s="29"/>
      <c r="K76" s="3"/>
      <c r="L76" s="3"/>
      <c r="M76" s="3"/>
      <c r="N76" s="3"/>
      <c r="O76" s="3"/>
      <c r="P76" s="3"/>
      <c r="Q76" s="3"/>
      <c r="R76" s="3"/>
      <c r="S76" s="3"/>
      <c r="T76" s="3"/>
      <c r="U76" s="3"/>
      <c r="V76" s="3"/>
      <c r="W76" s="3"/>
      <c r="X76" s="3"/>
      <c r="Y76" s="3"/>
    </row>
    <row r="77" spans="1:25" s="7" customFormat="1" ht="0.6" customHeight="1" x14ac:dyDescent="0.2">
      <c r="A77" s="117"/>
      <c r="B77" s="117"/>
      <c r="C77" s="64"/>
      <c r="D77" s="68"/>
      <c r="E77" s="64"/>
      <c r="F77" s="69"/>
      <c r="G77" s="69"/>
      <c r="H77" s="29"/>
      <c r="I77" s="69"/>
      <c r="J77" s="29"/>
      <c r="K77" s="3"/>
      <c r="L77" s="3"/>
      <c r="M77" s="3"/>
      <c r="N77" s="3"/>
      <c r="O77" s="3"/>
      <c r="P77" s="3"/>
      <c r="Q77" s="3"/>
      <c r="R77" s="3"/>
      <c r="S77" s="3"/>
      <c r="T77" s="3"/>
      <c r="U77" s="3"/>
      <c r="V77" s="3"/>
      <c r="W77" s="3"/>
      <c r="X77" s="3"/>
      <c r="Y77" s="3"/>
    </row>
    <row r="78" spans="1:25" s="7" customFormat="1" ht="12.75" x14ac:dyDescent="0.2">
      <c r="A78" s="29"/>
      <c r="B78" s="29"/>
      <c r="C78" s="201"/>
      <c r="D78" s="392"/>
      <c r="E78" s="349"/>
      <c r="F78" s="349"/>
      <c r="G78" s="62"/>
      <c r="H78" s="199"/>
      <c r="I78" s="63">
        <f>IF(C78=0,0,IF(D78=0,0,IF(G78=0,0,10)))</f>
        <v>0</v>
      </c>
      <c r="J78" s="29"/>
      <c r="K78" s="3"/>
      <c r="L78" s="3"/>
      <c r="M78" s="3"/>
      <c r="N78" s="3"/>
      <c r="O78" s="3"/>
      <c r="P78" s="3"/>
      <c r="Q78" s="3"/>
      <c r="R78" s="3"/>
      <c r="S78" s="3"/>
      <c r="T78" s="3"/>
      <c r="U78" s="3"/>
      <c r="V78" s="3"/>
      <c r="W78" s="3"/>
      <c r="X78" s="3"/>
      <c r="Y78" s="3"/>
    </row>
    <row r="79" spans="1:25" s="7" customFormat="1" ht="12.75" x14ac:dyDescent="0.2">
      <c r="A79" s="29"/>
      <c r="B79" s="29"/>
      <c r="C79" s="201"/>
      <c r="D79" s="392"/>
      <c r="E79" s="349"/>
      <c r="F79" s="349"/>
      <c r="G79" s="62"/>
      <c r="H79" s="199"/>
      <c r="I79" s="63">
        <f t="shared" ref="I79:I87" si="16">IF(C79=0,0,IF(D79=0,0,IF(G79=0,0,10)))</f>
        <v>0</v>
      </c>
      <c r="J79" s="29"/>
      <c r="K79" s="3"/>
      <c r="L79" s="3"/>
      <c r="M79" s="3"/>
      <c r="N79" s="3"/>
      <c r="O79" s="3"/>
      <c r="P79" s="3"/>
      <c r="Q79" s="3"/>
      <c r="R79" s="3"/>
      <c r="S79" s="3"/>
      <c r="T79" s="3"/>
      <c r="U79" s="3"/>
      <c r="V79" s="3"/>
      <c r="W79" s="3"/>
      <c r="X79" s="3"/>
      <c r="Y79" s="3"/>
    </row>
    <row r="80" spans="1:25" s="7" customFormat="1" ht="12.75" x14ac:dyDescent="0.2">
      <c r="A80" s="29"/>
      <c r="B80" s="29"/>
      <c r="C80" s="201"/>
      <c r="D80" s="392"/>
      <c r="E80" s="349"/>
      <c r="F80" s="349"/>
      <c r="G80" s="62"/>
      <c r="H80" s="199"/>
      <c r="I80" s="63">
        <f t="shared" si="16"/>
        <v>0</v>
      </c>
      <c r="J80" s="29"/>
      <c r="K80" s="3"/>
      <c r="L80" s="3"/>
      <c r="M80" s="3"/>
      <c r="N80" s="3"/>
      <c r="O80" s="3"/>
      <c r="P80" s="3"/>
      <c r="Q80" s="3"/>
      <c r="R80" s="3"/>
      <c r="S80" s="3"/>
      <c r="T80" s="3"/>
      <c r="U80" s="3"/>
      <c r="V80" s="3"/>
      <c r="W80" s="3"/>
      <c r="X80" s="3"/>
      <c r="Y80" s="3"/>
    </row>
    <row r="81" spans="1:25" s="7" customFormat="1" ht="12.75" x14ac:dyDescent="0.2">
      <c r="A81" s="29"/>
      <c r="B81" s="29"/>
      <c r="C81" s="201"/>
      <c r="D81" s="392"/>
      <c r="E81" s="349"/>
      <c r="F81" s="349"/>
      <c r="G81" s="62"/>
      <c r="H81" s="199"/>
      <c r="I81" s="63">
        <f t="shared" si="16"/>
        <v>0</v>
      </c>
      <c r="J81" s="29"/>
      <c r="K81" s="3"/>
      <c r="L81" s="3"/>
      <c r="M81" s="3"/>
      <c r="N81" s="3"/>
      <c r="O81" s="3"/>
      <c r="P81" s="3"/>
      <c r="Q81" s="3"/>
      <c r="R81" s="3"/>
      <c r="S81" s="3"/>
      <c r="T81" s="3"/>
      <c r="U81" s="3"/>
      <c r="V81" s="3"/>
      <c r="W81" s="3"/>
      <c r="X81" s="3"/>
      <c r="Y81" s="3"/>
    </row>
    <row r="82" spans="1:25" s="7" customFormat="1" ht="12.75" x14ac:dyDescent="0.2">
      <c r="A82" s="29"/>
      <c r="B82" s="29"/>
      <c r="C82" s="201"/>
      <c r="D82" s="392"/>
      <c r="E82" s="349"/>
      <c r="F82" s="349"/>
      <c r="G82" s="62"/>
      <c r="H82" s="199"/>
      <c r="I82" s="63">
        <f t="shared" si="16"/>
        <v>0</v>
      </c>
      <c r="J82" s="29"/>
      <c r="K82" s="3"/>
      <c r="L82" s="3"/>
      <c r="M82" s="3"/>
      <c r="N82" s="3"/>
      <c r="O82" s="3"/>
      <c r="P82" s="3"/>
      <c r="Q82" s="3"/>
      <c r="R82" s="3"/>
      <c r="S82" s="3"/>
      <c r="T82" s="3"/>
      <c r="U82" s="3"/>
      <c r="V82" s="3"/>
      <c r="W82" s="3"/>
      <c r="X82" s="3"/>
      <c r="Y82" s="3"/>
    </row>
    <row r="83" spans="1:25" s="7" customFormat="1" ht="12.75" x14ac:dyDescent="0.2">
      <c r="A83" s="29"/>
      <c r="B83" s="29"/>
      <c r="C83" s="201"/>
      <c r="D83" s="392"/>
      <c r="E83" s="349"/>
      <c r="F83" s="349"/>
      <c r="G83" s="62"/>
      <c r="H83" s="199"/>
      <c r="I83" s="63">
        <f t="shared" si="16"/>
        <v>0</v>
      </c>
      <c r="J83" s="29"/>
      <c r="K83" s="3"/>
      <c r="L83" s="3"/>
      <c r="M83" s="3"/>
      <c r="N83" s="3"/>
      <c r="O83" s="3"/>
      <c r="P83" s="3"/>
      <c r="Q83" s="3"/>
      <c r="R83" s="3"/>
      <c r="S83" s="3"/>
      <c r="T83" s="3"/>
      <c r="U83" s="3"/>
      <c r="V83" s="3"/>
      <c r="W83" s="3"/>
      <c r="X83" s="3"/>
      <c r="Y83" s="3"/>
    </row>
    <row r="84" spans="1:25" s="7" customFormat="1" ht="12.75" x14ac:dyDescent="0.2">
      <c r="A84" s="29"/>
      <c r="B84" s="29"/>
      <c r="C84" s="201"/>
      <c r="D84" s="392"/>
      <c r="E84" s="349"/>
      <c r="F84" s="349"/>
      <c r="G84" s="62"/>
      <c r="H84" s="199"/>
      <c r="I84" s="63">
        <f t="shared" si="16"/>
        <v>0</v>
      </c>
      <c r="J84" s="29"/>
      <c r="K84" s="3"/>
      <c r="L84" s="3"/>
      <c r="M84" s="3"/>
      <c r="N84" s="3"/>
      <c r="O84" s="3"/>
      <c r="P84" s="3"/>
      <c r="Q84" s="3"/>
      <c r="R84" s="3"/>
      <c r="S84" s="3"/>
      <c r="T84" s="3"/>
      <c r="U84" s="3"/>
      <c r="V84" s="3"/>
      <c r="W84" s="3"/>
      <c r="X84" s="3"/>
      <c r="Y84" s="3"/>
    </row>
    <row r="85" spans="1:25" s="7" customFormat="1" ht="12.75" x14ac:dyDescent="0.2">
      <c r="A85" s="29"/>
      <c r="B85" s="29"/>
      <c r="C85" s="201"/>
      <c r="D85" s="392"/>
      <c r="E85" s="349"/>
      <c r="F85" s="349"/>
      <c r="G85" s="62"/>
      <c r="H85" s="199"/>
      <c r="I85" s="63">
        <f t="shared" si="16"/>
        <v>0</v>
      </c>
      <c r="J85" s="29"/>
      <c r="K85" s="3"/>
      <c r="L85" s="3"/>
      <c r="M85" s="3"/>
      <c r="N85" s="3"/>
      <c r="O85" s="3"/>
      <c r="P85" s="3"/>
      <c r="Q85" s="3"/>
      <c r="R85" s="3"/>
      <c r="S85" s="3"/>
      <c r="T85" s="3"/>
      <c r="U85" s="3"/>
      <c r="V85" s="3"/>
      <c r="W85" s="3"/>
      <c r="X85" s="3"/>
      <c r="Y85" s="3"/>
    </row>
    <row r="86" spans="1:25" s="7" customFormat="1" ht="12.75" x14ac:dyDescent="0.2">
      <c r="A86" s="29"/>
      <c r="B86" s="29"/>
      <c r="C86" s="201"/>
      <c r="D86" s="392"/>
      <c r="E86" s="349"/>
      <c r="F86" s="349"/>
      <c r="G86" s="62"/>
      <c r="H86" s="199"/>
      <c r="I86" s="63">
        <f t="shared" si="16"/>
        <v>0</v>
      </c>
      <c r="J86" s="29"/>
      <c r="K86" s="3"/>
      <c r="L86" s="3"/>
      <c r="M86" s="3"/>
      <c r="N86" s="3"/>
      <c r="O86" s="3"/>
      <c r="P86" s="3"/>
      <c r="Q86" s="3"/>
      <c r="R86" s="3"/>
      <c r="S86" s="3"/>
      <c r="T86" s="3"/>
      <c r="U86" s="3"/>
      <c r="V86" s="3"/>
      <c r="W86" s="3"/>
      <c r="X86" s="3"/>
      <c r="Y86" s="3"/>
    </row>
    <row r="87" spans="1:25" s="7" customFormat="1" ht="13.5" thickBot="1" x14ac:dyDescent="0.25">
      <c r="A87" s="29"/>
      <c r="B87" s="29"/>
      <c r="C87" s="201"/>
      <c r="D87" s="392"/>
      <c r="E87" s="349"/>
      <c r="F87" s="349"/>
      <c r="G87" s="62"/>
      <c r="H87" s="199"/>
      <c r="I87" s="63">
        <f t="shared" si="16"/>
        <v>0</v>
      </c>
      <c r="J87" s="29"/>
      <c r="K87" s="3"/>
      <c r="L87" s="3"/>
      <c r="M87" s="3"/>
      <c r="N87" s="3"/>
      <c r="O87" s="3"/>
      <c r="P87" s="3"/>
      <c r="Q87" s="3"/>
      <c r="R87" s="3"/>
      <c r="S87" s="3"/>
      <c r="T87" s="3"/>
      <c r="U87" s="3"/>
      <c r="V87" s="3"/>
      <c r="W87" s="3"/>
      <c r="X87" s="3"/>
      <c r="Y87" s="3"/>
    </row>
    <row r="88" spans="1:25" s="7" customFormat="1" ht="13.5" thickBot="1" x14ac:dyDescent="0.25">
      <c r="A88" s="29"/>
      <c r="B88" s="29"/>
      <c r="C88" s="29"/>
      <c r="D88" s="29"/>
      <c r="E88" s="29"/>
      <c r="F88" s="29"/>
      <c r="G88" s="116" t="s">
        <v>35</v>
      </c>
      <c r="H88" s="199"/>
      <c r="I88" s="73">
        <f>IF(SUM(I78:I87)&gt;100,100,SUM(I78:I87))</f>
        <v>0</v>
      </c>
      <c r="J88" s="29"/>
      <c r="K88" s="3"/>
      <c r="L88" s="3"/>
      <c r="M88" s="3"/>
      <c r="N88" s="3"/>
      <c r="O88" s="3"/>
      <c r="P88" s="3"/>
      <c r="Q88" s="3"/>
      <c r="R88" s="3"/>
      <c r="S88" s="3"/>
      <c r="T88" s="3"/>
      <c r="U88" s="3"/>
      <c r="V88" s="3"/>
      <c r="W88" s="3"/>
      <c r="X88" s="3"/>
      <c r="Y88" s="3"/>
    </row>
    <row r="89" spans="1:25" s="7" customFormat="1" ht="12.75" x14ac:dyDescent="0.2">
      <c r="A89" s="199"/>
      <c r="B89" s="199"/>
      <c r="C89" s="199"/>
      <c r="D89" s="199"/>
      <c r="E89" s="199"/>
      <c r="F89" s="199"/>
      <c r="G89" s="116"/>
      <c r="H89" s="199"/>
      <c r="I89" s="195"/>
      <c r="J89" s="199"/>
      <c r="K89" s="3"/>
      <c r="L89" s="3"/>
      <c r="M89" s="3"/>
      <c r="N89" s="3"/>
      <c r="O89" s="3"/>
      <c r="P89" s="3"/>
      <c r="Q89" s="3"/>
      <c r="R89" s="3"/>
      <c r="S89" s="3"/>
      <c r="T89" s="3"/>
      <c r="U89" s="3"/>
      <c r="V89" s="3"/>
      <c r="W89" s="3"/>
      <c r="X89" s="3"/>
      <c r="Y89" s="3"/>
    </row>
    <row r="90" spans="1:25" s="7" customFormat="1" ht="12.75" x14ac:dyDescent="0.2">
      <c r="A90" s="29"/>
      <c r="B90" s="69">
        <v>3</v>
      </c>
      <c r="C90" s="29" t="s">
        <v>423</v>
      </c>
      <c r="D90" s="29"/>
      <c r="E90" s="29"/>
      <c r="F90" s="29"/>
      <c r="G90" s="90"/>
      <c r="H90" s="29"/>
      <c r="I90" s="64"/>
      <c r="J90" s="29"/>
      <c r="K90" s="3"/>
      <c r="L90" s="3"/>
      <c r="M90" s="3"/>
      <c r="N90" s="3"/>
      <c r="O90" s="3"/>
      <c r="P90" s="3"/>
      <c r="Q90" s="3"/>
      <c r="R90" s="3"/>
      <c r="S90" s="3"/>
      <c r="T90" s="3"/>
      <c r="U90" s="3"/>
      <c r="V90" s="3"/>
      <c r="W90" s="3"/>
      <c r="X90" s="3"/>
      <c r="Y90" s="3"/>
    </row>
    <row r="91" spans="1:25" s="7" customFormat="1" ht="12.75" x14ac:dyDescent="0.2">
      <c r="A91" s="117"/>
      <c r="B91" s="117"/>
      <c r="C91" s="64" t="s">
        <v>51</v>
      </c>
      <c r="D91" s="68" t="s">
        <v>117</v>
      </c>
      <c r="E91" s="64"/>
      <c r="F91" s="69"/>
      <c r="G91" s="69" t="s">
        <v>47</v>
      </c>
      <c r="H91" s="29"/>
      <c r="I91" s="69" t="s">
        <v>49</v>
      </c>
      <c r="J91" s="29"/>
      <c r="K91" s="3"/>
      <c r="L91" s="3"/>
      <c r="M91" s="3"/>
      <c r="N91" s="3"/>
      <c r="O91" s="3"/>
      <c r="P91" s="3"/>
      <c r="Q91" s="3"/>
      <c r="R91" s="3"/>
      <c r="S91" s="3"/>
      <c r="T91" s="3"/>
      <c r="U91" s="3"/>
      <c r="V91" s="3"/>
      <c r="W91" s="3"/>
      <c r="X91" s="3"/>
      <c r="Y91" s="3"/>
    </row>
    <row r="92" spans="1:25" s="7" customFormat="1" ht="0.6" customHeight="1" x14ac:dyDescent="0.2">
      <c r="A92" s="117"/>
      <c r="B92" s="117"/>
      <c r="C92" s="64"/>
      <c r="D92" s="68"/>
      <c r="E92" s="64"/>
      <c r="F92" s="69"/>
      <c r="G92" s="69"/>
      <c r="H92" s="29"/>
      <c r="I92" s="69"/>
      <c r="J92" s="29"/>
      <c r="K92" s="3"/>
      <c r="L92" s="3"/>
      <c r="M92" s="3"/>
      <c r="N92" s="3"/>
      <c r="O92" s="3"/>
      <c r="P92" s="3"/>
      <c r="Q92" s="3"/>
      <c r="R92" s="3"/>
      <c r="S92" s="3"/>
      <c r="T92" s="3"/>
      <c r="U92" s="3"/>
      <c r="V92" s="3"/>
      <c r="W92" s="3"/>
      <c r="X92" s="3"/>
      <c r="Y92" s="3"/>
    </row>
    <row r="93" spans="1:25" s="7" customFormat="1" ht="12.75" x14ac:dyDescent="0.2">
      <c r="A93" s="29"/>
      <c r="B93" s="29"/>
      <c r="C93" s="201"/>
      <c r="D93" s="392"/>
      <c r="E93" s="349"/>
      <c r="F93" s="349"/>
      <c r="G93" s="62"/>
      <c r="H93" s="199"/>
      <c r="I93" s="63">
        <f>IF(C93=0,0,IF(D93=0,0,IF(G93=0,0,5)))</f>
        <v>0</v>
      </c>
      <c r="J93" s="29"/>
      <c r="K93" s="3"/>
      <c r="L93" s="3"/>
      <c r="M93" s="3"/>
      <c r="N93" s="3"/>
      <c r="O93" s="3"/>
      <c r="P93" s="3"/>
      <c r="Q93" s="3"/>
      <c r="R93" s="3"/>
      <c r="S93" s="3"/>
      <c r="T93" s="3"/>
      <c r="U93" s="3"/>
      <c r="V93" s="3"/>
      <c r="W93" s="3"/>
      <c r="X93" s="3"/>
      <c r="Y93" s="3"/>
    </row>
    <row r="94" spans="1:25" s="7" customFormat="1" ht="12.75" x14ac:dyDescent="0.2">
      <c r="A94" s="29"/>
      <c r="B94" s="29"/>
      <c r="C94" s="201"/>
      <c r="D94" s="392"/>
      <c r="E94" s="349"/>
      <c r="F94" s="349"/>
      <c r="G94" s="62"/>
      <c r="H94" s="199"/>
      <c r="I94" s="63">
        <f t="shared" ref="I94:I102" si="17">IF(C94=0,0,IF(D94=0,0,IF(G94=0,0,5)))</f>
        <v>0</v>
      </c>
      <c r="J94" s="29"/>
      <c r="K94" s="3"/>
      <c r="L94" s="3"/>
      <c r="M94" s="3"/>
      <c r="N94" s="3"/>
      <c r="O94" s="3"/>
      <c r="P94" s="3"/>
      <c r="Q94" s="3"/>
      <c r="R94" s="3"/>
      <c r="S94" s="3"/>
      <c r="T94" s="3"/>
      <c r="U94" s="3"/>
      <c r="V94" s="3"/>
      <c r="W94" s="3"/>
      <c r="X94" s="3"/>
      <c r="Y94" s="3"/>
    </row>
    <row r="95" spans="1:25" s="7" customFormat="1" ht="12.75" x14ac:dyDescent="0.2">
      <c r="A95" s="29"/>
      <c r="B95" s="29"/>
      <c r="C95" s="201"/>
      <c r="D95" s="392"/>
      <c r="E95" s="349"/>
      <c r="F95" s="349"/>
      <c r="G95" s="62"/>
      <c r="H95" s="199"/>
      <c r="I95" s="63">
        <f t="shared" si="17"/>
        <v>0</v>
      </c>
      <c r="J95" s="29"/>
      <c r="K95" s="3"/>
      <c r="L95" s="3"/>
      <c r="M95" s="3"/>
      <c r="N95" s="3"/>
      <c r="O95" s="3"/>
      <c r="P95" s="3"/>
      <c r="Q95" s="3"/>
      <c r="R95" s="3"/>
      <c r="S95" s="3"/>
      <c r="T95" s="3"/>
      <c r="U95" s="3"/>
      <c r="V95" s="3"/>
      <c r="W95" s="3"/>
      <c r="X95" s="3"/>
      <c r="Y95" s="3"/>
    </row>
    <row r="96" spans="1:25" s="7" customFormat="1" ht="12.75" x14ac:dyDescent="0.2">
      <c r="A96" s="29"/>
      <c r="B96" s="29"/>
      <c r="C96" s="201"/>
      <c r="D96" s="392"/>
      <c r="E96" s="349"/>
      <c r="F96" s="349"/>
      <c r="G96" s="62"/>
      <c r="H96" s="199"/>
      <c r="I96" s="63">
        <f t="shared" si="17"/>
        <v>0</v>
      </c>
      <c r="J96" s="29"/>
      <c r="K96" s="3"/>
      <c r="L96" s="3"/>
      <c r="M96" s="3"/>
      <c r="N96" s="3"/>
      <c r="O96" s="3"/>
      <c r="P96" s="3"/>
      <c r="Q96" s="3"/>
      <c r="R96" s="3"/>
      <c r="S96" s="3"/>
      <c r="T96" s="3"/>
      <c r="U96" s="3"/>
      <c r="V96" s="3"/>
      <c r="W96" s="3"/>
      <c r="X96" s="3"/>
      <c r="Y96" s="3"/>
    </row>
    <row r="97" spans="1:25" s="7" customFormat="1" ht="12.75" x14ac:dyDescent="0.2">
      <c r="A97" s="29"/>
      <c r="B97" s="29"/>
      <c r="C97" s="201"/>
      <c r="D97" s="392"/>
      <c r="E97" s="349"/>
      <c r="F97" s="349"/>
      <c r="G97" s="62"/>
      <c r="H97" s="199"/>
      <c r="I97" s="63">
        <f t="shared" si="17"/>
        <v>0</v>
      </c>
      <c r="J97" s="29"/>
      <c r="K97" s="3"/>
      <c r="L97" s="3"/>
      <c r="M97" s="3"/>
      <c r="N97" s="3"/>
      <c r="O97" s="3"/>
      <c r="P97" s="3"/>
      <c r="Q97" s="3"/>
      <c r="R97" s="3"/>
      <c r="S97" s="3"/>
      <c r="T97" s="3"/>
      <c r="U97" s="3"/>
      <c r="V97" s="3"/>
      <c r="W97" s="3"/>
      <c r="X97" s="3"/>
      <c r="Y97" s="3"/>
    </row>
    <row r="98" spans="1:25" s="7" customFormat="1" ht="12.75" x14ac:dyDescent="0.2">
      <c r="A98" s="29"/>
      <c r="B98" s="29"/>
      <c r="C98" s="201"/>
      <c r="D98" s="392"/>
      <c r="E98" s="349"/>
      <c r="F98" s="349"/>
      <c r="G98" s="62"/>
      <c r="H98" s="199"/>
      <c r="I98" s="63">
        <f t="shared" si="17"/>
        <v>0</v>
      </c>
      <c r="J98" s="29"/>
      <c r="K98" s="3"/>
      <c r="L98" s="3"/>
      <c r="M98" s="3"/>
      <c r="N98" s="3"/>
      <c r="O98" s="3"/>
      <c r="P98" s="3"/>
      <c r="Q98" s="3"/>
      <c r="R98" s="3"/>
      <c r="S98" s="3"/>
      <c r="T98" s="3"/>
      <c r="U98" s="3"/>
      <c r="V98" s="3"/>
      <c r="W98" s="3"/>
      <c r="X98" s="3"/>
      <c r="Y98" s="3"/>
    </row>
    <row r="99" spans="1:25" s="7" customFormat="1" ht="12.75" x14ac:dyDescent="0.2">
      <c r="A99" s="29"/>
      <c r="B99" s="29"/>
      <c r="C99" s="201"/>
      <c r="D99" s="392"/>
      <c r="E99" s="349"/>
      <c r="F99" s="349"/>
      <c r="G99" s="62"/>
      <c r="H99" s="199"/>
      <c r="I99" s="63">
        <f t="shared" si="17"/>
        <v>0</v>
      </c>
      <c r="J99" s="29"/>
      <c r="K99" s="3"/>
      <c r="L99" s="3"/>
      <c r="M99" s="3"/>
      <c r="N99" s="3"/>
      <c r="O99" s="3"/>
      <c r="P99" s="3"/>
      <c r="Q99" s="3"/>
      <c r="R99" s="3"/>
      <c r="S99" s="3"/>
      <c r="T99" s="3"/>
      <c r="U99" s="3"/>
      <c r="V99" s="3"/>
      <c r="W99" s="3"/>
      <c r="X99" s="3"/>
      <c r="Y99" s="3"/>
    </row>
    <row r="100" spans="1:25" s="7" customFormat="1" ht="12.75" x14ac:dyDescent="0.2">
      <c r="A100" s="29"/>
      <c r="B100" s="29"/>
      <c r="C100" s="201"/>
      <c r="D100" s="392"/>
      <c r="E100" s="349"/>
      <c r="F100" s="349"/>
      <c r="G100" s="62"/>
      <c r="H100" s="199"/>
      <c r="I100" s="63">
        <f t="shared" si="17"/>
        <v>0</v>
      </c>
      <c r="J100" s="29"/>
      <c r="K100" s="3"/>
      <c r="L100" s="3"/>
      <c r="M100" s="3"/>
      <c r="N100" s="3"/>
      <c r="O100" s="3"/>
      <c r="P100" s="3"/>
      <c r="Q100" s="3"/>
      <c r="R100" s="3"/>
      <c r="S100" s="3"/>
      <c r="T100" s="3"/>
      <c r="U100" s="3"/>
      <c r="V100" s="3"/>
      <c r="W100" s="3"/>
      <c r="X100" s="3"/>
      <c r="Y100" s="3"/>
    </row>
    <row r="101" spans="1:25" s="7" customFormat="1" ht="12.75" x14ac:dyDescent="0.2">
      <c r="A101" s="29"/>
      <c r="B101" s="29"/>
      <c r="C101" s="201"/>
      <c r="D101" s="392"/>
      <c r="E101" s="349"/>
      <c r="F101" s="349"/>
      <c r="G101" s="62"/>
      <c r="H101" s="199"/>
      <c r="I101" s="63">
        <f t="shared" si="17"/>
        <v>0</v>
      </c>
      <c r="J101" s="29"/>
      <c r="K101" s="3"/>
      <c r="L101" s="3"/>
      <c r="M101" s="3"/>
      <c r="N101" s="3"/>
      <c r="O101" s="3"/>
      <c r="P101" s="3"/>
      <c r="Q101" s="3"/>
      <c r="R101" s="3"/>
      <c r="S101" s="3"/>
      <c r="T101" s="3"/>
      <c r="U101" s="3"/>
      <c r="V101" s="3"/>
      <c r="W101" s="3"/>
      <c r="X101" s="3"/>
      <c r="Y101" s="3"/>
    </row>
    <row r="102" spans="1:25" s="7" customFormat="1" ht="13.5" thickBot="1" x14ac:dyDescent="0.25">
      <c r="A102" s="29"/>
      <c r="B102" s="29"/>
      <c r="C102" s="201"/>
      <c r="D102" s="392"/>
      <c r="E102" s="349"/>
      <c r="F102" s="349"/>
      <c r="G102" s="62"/>
      <c r="H102" s="199"/>
      <c r="I102" s="63">
        <f t="shared" si="17"/>
        <v>0</v>
      </c>
      <c r="J102" s="29"/>
      <c r="K102" s="3"/>
      <c r="L102" s="3"/>
      <c r="M102" s="3"/>
      <c r="N102" s="3"/>
      <c r="O102" s="3"/>
      <c r="P102" s="3"/>
      <c r="Q102" s="3"/>
      <c r="R102" s="3"/>
      <c r="S102" s="3"/>
      <c r="T102" s="3"/>
      <c r="U102" s="3"/>
      <c r="V102" s="3"/>
      <c r="W102" s="3"/>
      <c r="X102" s="3"/>
      <c r="Y102" s="3"/>
    </row>
    <row r="103" spans="1:25" s="7" customFormat="1" ht="12.75" customHeight="1" thickBot="1" x14ac:dyDescent="0.25">
      <c r="A103" s="29"/>
      <c r="B103" s="29"/>
      <c r="C103" s="29"/>
      <c r="D103" s="29"/>
      <c r="E103" s="29"/>
      <c r="F103" s="29"/>
      <c r="G103" s="116" t="s">
        <v>35</v>
      </c>
      <c r="H103" s="199"/>
      <c r="I103" s="73">
        <f>IF(SUM(I93:I102)&gt;50,50,SUM(I93:I102))</f>
        <v>0</v>
      </c>
      <c r="J103" s="29"/>
      <c r="K103" s="3"/>
      <c r="L103" s="3"/>
      <c r="M103" s="3"/>
      <c r="N103" s="3"/>
      <c r="O103" s="3"/>
      <c r="P103" s="3"/>
      <c r="Q103" s="3"/>
      <c r="R103" s="3"/>
      <c r="S103" s="3"/>
      <c r="T103" s="3"/>
      <c r="U103" s="3"/>
      <c r="V103" s="3"/>
      <c r="W103" s="3"/>
      <c r="X103" s="3"/>
      <c r="Y103" s="3"/>
    </row>
    <row r="104" spans="1:25" x14ac:dyDescent="0.25">
      <c r="A104" s="242"/>
      <c r="B104" s="242"/>
      <c r="C104" s="242"/>
      <c r="D104" s="242"/>
      <c r="E104" s="242"/>
      <c r="F104" s="242"/>
      <c r="G104" s="242"/>
      <c r="H104" s="242"/>
      <c r="I104" s="242"/>
      <c r="J104" s="242"/>
      <c r="K104" s="3"/>
      <c r="L104" s="3"/>
      <c r="M104" s="3"/>
      <c r="N104" s="3"/>
      <c r="O104" s="3"/>
      <c r="P104" s="3"/>
      <c r="Q104" s="3"/>
      <c r="R104" s="3"/>
      <c r="S104" s="3"/>
      <c r="T104" s="3"/>
      <c r="U104" s="3"/>
      <c r="V104" s="3"/>
      <c r="W104" s="3"/>
      <c r="X104" s="3"/>
      <c r="Y104" s="3"/>
    </row>
    <row r="105" spans="1:2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sheetData>
  <sheetProtection algorithmName="SHA-512" hashValue="jQHqQDSizOtdHfq15mZlByfl+rqxpfveC7OFe8GAbqkbd8KmDFuYgWaqoCNeodPbdQKqK91SJIrSAaQdXPlbaw==" saltValue="poG2c4nTLOxLQFSbaA/sEw==" spinCount="100000" sheet="1" objects="1" scenarios="1"/>
  <mergeCells count="35">
    <mergeCell ref="B59:I59"/>
    <mergeCell ref="C60:G60"/>
    <mergeCell ref="D63:F63"/>
    <mergeCell ref="D64:F64"/>
    <mergeCell ref="A1:C1"/>
    <mergeCell ref="A2:I2"/>
    <mergeCell ref="B3:I3"/>
    <mergeCell ref="D101:F101"/>
    <mergeCell ref="D65:F65"/>
    <mergeCell ref="D66:F66"/>
    <mergeCell ref="D72:F72"/>
    <mergeCell ref="D78:F78"/>
    <mergeCell ref="D79:F79"/>
    <mergeCell ref="D80:F80"/>
    <mergeCell ref="D100:F100"/>
    <mergeCell ref="D96:F96"/>
    <mergeCell ref="D97:F97"/>
    <mergeCell ref="D98:F98"/>
    <mergeCell ref="D99:F99"/>
    <mergeCell ref="D102:F102"/>
    <mergeCell ref="D67:F67"/>
    <mergeCell ref="D68:F68"/>
    <mergeCell ref="D69:F69"/>
    <mergeCell ref="D70:F70"/>
    <mergeCell ref="D71:F71"/>
    <mergeCell ref="D81:F81"/>
    <mergeCell ref="D82:F82"/>
    <mergeCell ref="D83:F83"/>
    <mergeCell ref="D84:F84"/>
    <mergeCell ref="D86:F86"/>
    <mergeCell ref="D87:F87"/>
    <mergeCell ref="D93:F93"/>
    <mergeCell ref="D94:F94"/>
    <mergeCell ref="D95:F95"/>
    <mergeCell ref="D85:F85"/>
  </mergeCells>
  <dataValidations count="4">
    <dataValidation type="list" allowBlank="1" showInputMessage="1" showErrorMessage="1" sqref="WVN7:WVO56 JB7:JC56 SX7:SY56 ACT7:ACU56 AMP7:AMQ56 AWL7:AWM56 BGH7:BGI56 BQD7:BQE56 BZZ7:CAA56 CJV7:CJW56 CTR7:CTS56 DDN7:DDO56 DNJ7:DNK56 DXF7:DXG56 EHB7:EHC56 EQX7:EQY56 FAT7:FAU56 FKP7:FKQ56 FUL7:FUM56 GEH7:GEI56 GOD7:GOE56 GXZ7:GYA56 HHV7:HHW56 HRR7:HRS56 IBN7:IBO56 ILJ7:ILK56 IVF7:IVG56 JFB7:JFC56 JOX7:JOY56 JYT7:JYU56 KIP7:KIQ56 KSL7:KSM56 LCH7:LCI56 LMD7:LME56 LVZ7:LWA56 MFV7:MFW56 MPR7:MPS56 MZN7:MZO56 NJJ7:NJK56 NTF7:NTG56 ODB7:ODC56 OMX7:OMY56 OWT7:OWU56 PGP7:PGQ56 PQL7:PQM56 QAH7:QAI56 QKD7:QKE56 QTZ7:QUA56 RDV7:RDW56 RNR7:RNS56 RXN7:RXO56 SHJ7:SHK56 SRF7:SRG56 TBB7:TBC56 TKX7:TKY56 TUT7:TUU56 UEP7:UEQ56 UOL7:UOM56 UYH7:UYI56 VID7:VIE56 VRZ7:VSA56 WBV7:WBW56 WLR7:WLS56 F7:G56" xr:uid="{24C65EF1-19EA-44E3-B682-89BF3E427029}">
      <formula1>"Yes, No"</formula1>
    </dataValidation>
    <dataValidation type="whole" allowBlank="1" showInputMessage="1" showErrorMessage="1" sqref="G78:G87 JC93:JC102 SY93:SY102 ACU93:ACU102 AMQ93:AMQ102 AWM93:AWM102 BGI93:BGI102 BQE93:BQE102 CAA93:CAA102 CJW93:CJW102 CTS93:CTS102 DDO93:DDO102 DNK93:DNK102 DXG93:DXG102 EHC93:EHC102 EQY93:EQY102 FAU93:FAU102 FKQ93:FKQ102 FUM93:FUM102 GEI93:GEI102 GOE93:GOE102 GYA93:GYA102 HHW93:HHW102 HRS93:HRS102 IBO93:IBO102 ILK93:ILK102 IVG93:IVG102 JFC93:JFC102 JOY93:JOY102 JYU93:JYU102 KIQ93:KIQ102 KSM93:KSM102 LCI93:LCI102 LME93:LME102 LWA93:LWA102 MFW93:MFW102 MPS93:MPS102 MZO93:MZO102 NJK93:NJK102 NTG93:NTG102 ODC93:ODC102 OMY93:OMY102 OWU93:OWU102 PGQ93:PGQ102 PQM93:PQM102 QAI93:QAI102 QKE93:QKE102 QUA93:QUA102 RDW93:RDW102 RNS93:RNS102 RXO93:RXO102 SHK93:SHK102 SRG93:SRG102 TBC93:TBC102 TKY93:TKY102 TUU93:TUU102 UEQ93:UEQ102 UOM93:UOM102 UYI93:UYI102 VIE93:VIE102 VSA93:VSA102 WBW93:WBW102 WLS93:WLS102 WVO93:WVO102 G93:G102 JC63:JC72 SY63:SY72 ACU63:ACU72 AMQ63:AMQ72 AWM63:AWM72 BGI63:BGI72 BQE63:BQE72 CAA63:CAA72 CJW63:CJW72 CTS63:CTS72 DDO63:DDO72 DNK63:DNK72 DXG63:DXG72 EHC63:EHC72 EQY63:EQY72 FAU63:FAU72 FKQ63:FKQ72 FUM63:FUM72 GEI63:GEI72 GOE63:GOE72 GYA63:GYA72 HHW63:HHW72 HRS63:HRS72 IBO63:IBO72 ILK63:ILK72 IVG63:IVG72 JFC63:JFC72 JOY63:JOY72 JYU63:JYU72 KIQ63:KIQ72 KSM63:KSM72 LCI63:LCI72 LME63:LME72 LWA63:LWA72 MFW63:MFW72 MPS63:MPS72 MZO63:MZO72 NJK63:NJK72 NTG63:NTG72 ODC63:ODC72 OMY63:OMY72 OWU63:OWU72 PGQ63:PGQ72 PQM63:PQM72 QAI63:QAI72 QKE63:QKE72 QUA63:QUA72 RDW63:RDW72 RNS63:RNS72 RXO63:RXO72 SHK63:SHK72 SRG63:SRG72 TBC63:TBC72 TKY63:TKY72 TUU63:TUU72 UEQ63:UEQ72 UOM63:UOM72 UYI63:UYI72 VIE63:VIE72 VSA63:VSA72 WBW63:WBW72 WLS63:WLS72 WVO63:WVO72 WVL7:WVL56 JC78:JC87 SY78:SY87 ACU78:ACU87 AMQ78:AMQ87 AWM78:AWM87 BGI78:BGI87 BQE78:BQE87 CAA78:CAA87 CJW78:CJW87 CTS78:CTS87 DDO78:DDO87 DNK78:DNK87 DXG78:DXG87 EHC78:EHC87 EQY78:EQY87 FAU78:FAU87 FKQ78:FKQ87 FUM78:FUM87 GEI78:GEI87 GOE78:GOE87 GYA78:GYA87 HHW78:HHW87 HRS78:HRS87 IBO78:IBO87 ILK78:ILK87 IVG78:IVG87 JFC78:JFC87 JOY78:JOY87 JYU78:JYU87 KIQ78:KIQ87 KSM78:KSM87 LCI78:LCI87 LME78:LME87 LWA78:LWA87 MFW78:MFW87 MPS78:MPS87 MZO78:MZO87 NJK78:NJK87 NTG78:NTG87 ODC78:ODC87 OMY78:OMY87 OWU78:OWU87 PGQ78:PGQ87 PQM78:PQM87 QAI78:QAI87 QKE78:QKE87 QUA78:QUA87 RDW78:RDW87 RNS78:RNS87 RXO78:RXO87 SHK78:SHK87 SRG78:SRG87 TBC78:TBC87 TKY78:TKY87 TUU78:TUU87 UEQ78:UEQ87 UOM78:UOM87 UYI78:UYI87 VIE78:VIE87 VSA78:VSA87 WBW78:WBW87 WLS78:WLS87 WVO78:WVO87 G63:G72 IZ7:IZ56 SV7:SV56 ACR7:ACR56 AMN7:AMN56 AWJ7:AWJ56 BGF7:BGF56 BQB7:BQB56 BZX7:BZX56 CJT7:CJT56 CTP7:CTP56 DDL7:DDL56 DNH7:DNH56 DXD7:DXD56 EGZ7:EGZ56 EQV7:EQV56 FAR7:FAR56 FKN7:FKN56 FUJ7:FUJ56 GEF7:GEF56 GOB7:GOB56 GXX7:GXX56 HHT7:HHT56 HRP7:HRP56 IBL7:IBL56 ILH7:ILH56 IVD7:IVD56 JEZ7:JEZ56 JOV7:JOV56 JYR7:JYR56 KIN7:KIN56 KSJ7:KSJ56 LCF7:LCF56 LMB7:LMB56 LVX7:LVX56 MFT7:MFT56 MPP7:MPP56 MZL7:MZL56 NJH7:NJH56 NTD7:NTD56 OCZ7:OCZ56 OMV7:OMV56 OWR7:OWR56 PGN7:PGN56 PQJ7:PQJ56 QAF7:QAF56 QKB7:QKB56 QTX7:QTX56 RDT7:RDT56 RNP7:RNP56 RXL7:RXL56 SHH7:SHH56 SRD7:SRD56 TAZ7:TAZ56 TKV7:TKV56 TUR7:TUR56 UEN7:UEN56 UOJ7:UOJ56 UYF7:UYF56 VIB7:VIB56 VRX7:VRX56 WBT7:WBT56 WLP7:WLP56 D7:D56" xr:uid="{0520B09F-3469-469E-85D3-7E4114683274}">
      <formula1>$T$1</formula1>
      <formula2>$U$1</formula2>
    </dataValidation>
    <dataValidation type="textLength" allowBlank="1" showInputMessage="1" showErrorMessage="1" sqref="C93:F102 C63:F72 C78:F87 C7:C56" xr:uid="{35604DEE-D442-E444-AFD4-376BC8A6BBC3}">
      <formula1>3</formula1>
      <formula2>100</formula2>
    </dataValidation>
    <dataValidation type="whole" allowBlank="1" showInputMessage="1" showErrorMessage="1" sqref="E7:E56" xr:uid="{13003D70-CD5C-6241-B724-7DE5ED140AFB}">
      <formula1>1</formula1>
      <formula2>3000</formula2>
    </dataValidation>
  </dataValidations>
  <pageMargins left="0.7" right="0.7" top="0.75" bottom="0.75" header="0.3" footer="0.3"/>
  <pageSetup scale="73" orientation="portrait" r:id="rId1"/>
  <headerFooter>
    <oddFooter>&amp;L&amp;1#&amp;"Calibri"&amp;10&amp;K000000Internal</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8153C-0C0D-4D44-8E00-23939ABD1BF5}">
  <dimension ref="A1:AH545"/>
  <sheetViews>
    <sheetView zoomScaleNormal="100" workbookViewId="0">
      <pane ySplit="2" topLeftCell="A48" activePane="bottomLeft" state="frozen"/>
      <selection activeCell="N7" sqref="N7"/>
      <selection pane="bottomLeft" activeCell="E65" sqref="E65"/>
    </sheetView>
  </sheetViews>
  <sheetFormatPr defaultColWidth="11.42578125" defaultRowHeight="12.75" x14ac:dyDescent="0.2"/>
  <cols>
    <col min="1" max="1" width="4.140625" style="7" customWidth="1"/>
    <col min="2" max="2" width="4.85546875" style="7" customWidth="1"/>
    <col min="3" max="3" width="32.42578125" style="7" customWidth="1"/>
    <col min="4" max="4" width="14.28515625" style="7" customWidth="1"/>
    <col min="5" max="5" width="13.7109375" style="7" customWidth="1"/>
    <col min="6" max="6" width="13.85546875" style="7" customWidth="1"/>
    <col min="7" max="7" width="12.42578125" style="7" customWidth="1"/>
    <col min="8" max="8" width="1.7109375" style="7" customWidth="1"/>
    <col min="9" max="9" width="13.7109375" style="7" customWidth="1"/>
    <col min="10" max="10" width="10.28515625" style="7" customWidth="1"/>
    <col min="11" max="11" width="16.28515625" style="7" customWidth="1"/>
    <col min="12" max="12" width="15.140625" style="7" customWidth="1"/>
    <col min="13" max="13" width="1.7109375" style="7" customWidth="1"/>
    <col min="14" max="14" width="8.42578125" style="7" customWidth="1"/>
    <col min="15" max="15" width="1.7109375" style="7" customWidth="1"/>
    <col min="16" max="256" width="11.42578125" style="7"/>
    <col min="257" max="257" width="4.140625" style="7" customWidth="1"/>
    <col min="258" max="258" width="4.85546875" style="7" customWidth="1"/>
    <col min="259" max="259" width="32.42578125" style="7" customWidth="1"/>
    <col min="260" max="260" width="14.28515625" style="7" customWidth="1"/>
    <col min="261" max="261" width="13.7109375" style="7" customWidth="1"/>
    <col min="262" max="262" width="13.85546875" style="7" customWidth="1"/>
    <col min="263" max="263" width="12.42578125" style="7" customWidth="1"/>
    <col min="264" max="264" width="1.7109375" style="7" customWidth="1"/>
    <col min="265" max="265" width="13.7109375" style="7" customWidth="1"/>
    <col min="266" max="266" width="11.42578125" style="7"/>
    <col min="267" max="268" width="11.7109375" style="7" customWidth="1"/>
    <col min="269" max="269" width="1.7109375" style="7" customWidth="1"/>
    <col min="270" max="270" width="8.42578125" style="7" customWidth="1"/>
    <col min="271" max="271" width="1.7109375" style="7" customWidth="1"/>
    <col min="272" max="512" width="11.42578125" style="7"/>
    <col min="513" max="513" width="4.140625" style="7" customWidth="1"/>
    <col min="514" max="514" width="4.85546875" style="7" customWidth="1"/>
    <col min="515" max="515" width="32.42578125" style="7" customWidth="1"/>
    <col min="516" max="516" width="14.28515625" style="7" customWidth="1"/>
    <col min="517" max="517" width="13.7109375" style="7" customWidth="1"/>
    <col min="518" max="518" width="13.85546875" style="7" customWidth="1"/>
    <col min="519" max="519" width="12.42578125" style="7" customWidth="1"/>
    <col min="520" max="520" width="1.7109375" style="7" customWidth="1"/>
    <col min="521" max="521" width="13.7109375" style="7" customWidth="1"/>
    <col min="522" max="522" width="11.42578125" style="7"/>
    <col min="523" max="524" width="11.7109375" style="7" customWidth="1"/>
    <col min="525" max="525" width="1.7109375" style="7" customWidth="1"/>
    <col min="526" max="526" width="8.42578125" style="7" customWidth="1"/>
    <col min="527" max="527" width="1.7109375" style="7" customWidth="1"/>
    <col min="528" max="768" width="11.42578125" style="7"/>
    <col min="769" max="769" width="4.140625" style="7" customWidth="1"/>
    <col min="770" max="770" width="4.85546875" style="7" customWidth="1"/>
    <col min="771" max="771" width="32.42578125" style="7" customWidth="1"/>
    <col min="772" max="772" width="14.28515625" style="7" customWidth="1"/>
    <col min="773" max="773" width="13.7109375" style="7" customWidth="1"/>
    <col min="774" max="774" width="13.85546875" style="7" customWidth="1"/>
    <col min="775" max="775" width="12.42578125" style="7" customWidth="1"/>
    <col min="776" max="776" width="1.7109375" style="7" customWidth="1"/>
    <col min="777" max="777" width="13.7109375" style="7" customWidth="1"/>
    <col min="778" max="778" width="11.42578125" style="7"/>
    <col min="779" max="780" width="11.7109375" style="7" customWidth="1"/>
    <col min="781" max="781" width="1.7109375" style="7" customWidth="1"/>
    <col min="782" max="782" width="8.42578125" style="7" customWidth="1"/>
    <col min="783" max="783" width="1.7109375" style="7" customWidth="1"/>
    <col min="784" max="1024" width="11.42578125" style="7"/>
    <col min="1025" max="1025" width="4.140625" style="7" customWidth="1"/>
    <col min="1026" max="1026" width="4.85546875" style="7" customWidth="1"/>
    <col min="1027" max="1027" width="32.42578125" style="7" customWidth="1"/>
    <col min="1028" max="1028" width="14.28515625" style="7" customWidth="1"/>
    <col min="1029" max="1029" width="13.7109375" style="7" customWidth="1"/>
    <col min="1030" max="1030" width="13.85546875" style="7" customWidth="1"/>
    <col min="1031" max="1031" width="12.42578125" style="7" customWidth="1"/>
    <col min="1032" max="1032" width="1.7109375" style="7" customWidth="1"/>
    <col min="1033" max="1033" width="13.7109375" style="7" customWidth="1"/>
    <col min="1034" max="1034" width="11.42578125" style="7"/>
    <col min="1035" max="1036" width="11.7109375" style="7" customWidth="1"/>
    <col min="1037" max="1037" width="1.7109375" style="7" customWidth="1"/>
    <col min="1038" max="1038" width="8.42578125" style="7" customWidth="1"/>
    <col min="1039" max="1039" width="1.7109375" style="7" customWidth="1"/>
    <col min="1040" max="1280" width="11.42578125" style="7"/>
    <col min="1281" max="1281" width="4.140625" style="7" customWidth="1"/>
    <col min="1282" max="1282" width="4.85546875" style="7" customWidth="1"/>
    <col min="1283" max="1283" width="32.42578125" style="7" customWidth="1"/>
    <col min="1284" max="1284" width="14.28515625" style="7" customWidth="1"/>
    <col min="1285" max="1285" width="13.7109375" style="7" customWidth="1"/>
    <col min="1286" max="1286" width="13.85546875" style="7" customWidth="1"/>
    <col min="1287" max="1287" width="12.42578125" style="7" customWidth="1"/>
    <col min="1288" max="1288" width="1.7109375" style="7" customWidth="1"/>
    <col min="1289" max="1289" width="13.7109375" style="7" customWidth="1"/>
    <col min="1290" max="1290" width="11.42578125" style="7"/>
    <col min="1291" max="1292" width="11.7109375" style="7" customWidth="1"/>
    <col min="1293" max="1293" width="1.7109375" style="7" customWidth="1"/>
    <col min="1294" max="1294" width="8.42578125" style="7" customWidth="1"/>
    <col min="1295" max="1295" width="1.7109375" style="7" customWidth="1"/>
    <col min="1296" max="1536" width="11.42578125" style="7"/>
    <col min="1537" max="1537" width="4.140625" style="7" customWidth="1"/>
    <col min="1538" max="1538" width="4.85546875" style="7" customWidth="1"/>
    <col min="1539" max="1539" width="32.42578125" style="7" customWidth="1"/>
    <col min="1540" max="1540" width="14.28515625" style="7" customWidth="1"/>
    <col min="1541" max="1541" width="13.7109375" style="7" customWidth="1"/>
    <col min="1542" max="1542" width="13.85546875" style="7" customWidth="1"/>
    <col min="1543" max="1543" width="12.42578125" style="7" customWidth="1"/>
    <col min="1544" max="1544" width="1.7109375" style="7" customWidth="1"/>
    <col min="1545" max="1545" width="13.7109375" style="7" customWidth="1"/>
    <col min="1546" max="1546" width="11.42578125" style="7"/>
    <col min="1547" max="1548" width="11.7109375" style="7" customWidth="1"/>
    <col min="1549" max="1549" width="1.7109375" style="7" customWidth="1"/>
    <col min="1550" max="1550" width="8.42578125" style="7" customWidth="1"/>
    <col min="1551" max="1551" width="1.7109375" style="7" customWidth="1"/>
    <col min="1552" max="1792" width="11.42578125" style="7"/>
    <col min="1793" max="1793" width="4.140625" style="7" customWidth="1"/>
    <col min="1794" max="1794" width="4.85546875" style="7" customWidth="1"/>
    <col min="1795" max="1795" width="32.42578125" style="7" customWidth="1"/>
    <col min="1796" max="1796" width="14.28515625" style="7" customWidth="1"/>
    <col min="1797" max="1797" width="13.7109375" style="7" customWidth="1"/>
    <col min="1798" max="1798" width="13.85546875" style="7" customWidth="1"/>
    <col min="1799" max="1799" width="12.42578125" style="7" customWidth="1"/>
    <col min="1800" max="1800" width="1.7109375" style="7" customWidth="1"/>
    <col min="1801" max="1801" width="13.7109375" style="7" customWidth="1"/>
    <col min="1802" max="1802" width="11.42578125" style="7"/>
    <col min="1803" max="1804" width="11.7109375" style="7" customWidth="1"/>
    <col min="1805" max="1805" width="1.7109375" style="7" customWidth="1"/>
    <col min="1806" max="1806" width="8.42578125" style="7" customWidth="1"/>
    <col min="1807" max="1807" width="1.7109375" style="7" customWidth="1"/>
    <col min="1808" max="2048" width="11.42578125" style="7"/>
    <col min="2049" max="2049" width="4.140625" style="7" customWidth="1"/>
    <col min="2050" max="2050" width="4.85546875" style="7" customWidth="1"/>
    <col min="2051" max="2051" width="32.42578125" style="7" customWidth="1"/>
    <col min="2052" max="2052" width="14.28515625" style="7" customWidth="1"/>
    <col min="2053" max="2053" width="13.7109375" style="7" customWidth="1"/>
    <col min="2054" max="2054" width="13.85546875" style="7" customWidth="1"/>
    <col min="2055" max="2055" width="12.42578125" style="7" customWidth="1"/>
    <col min="2056" max="2056" width="1.7109375" style="7" customWidth="1"/>
    <col min="2057" max="2057" width="13.7109375" style="7" customWidth="1"/>
    <col min="2058" max="2058" width="11.42578125" style="7"/>
    <col min="2059" max="2060" width="11.7109375" style="7" customWidth="1"/>
    <col min="2061" max="2061" width="1.7109375" style="7" customWidth="1"/>
    <col min="2062" max="2062" width="8.42578125" style="7" customWidth="1"/>
    <col min="2063" max="2063" width="1.7109375" style="7" customWidth="1"/>
    <col min="2064" max="2304" width="11.42578125" style="7"/>
    <col min="2305" max="2305" width="4.140625" style="7" customWidth="1"/>
    <col min="2306" max="2306" width="4.85546875" style="7" customWidth="1"/>
    <col min="2307" max="2307" width="32.42578125" style="7" customWidth="1"/>
    <col min="2308" max="2308" width="14.28515625" style="7" customWidth="1"/>
    <col min="2309" max="2309" width="13.7109375" style="7" customWidth="1"/>
    <col min="2310" max="2310" width="13.85546875" style="7" customWidth="1"/>
    <col min="2311" max="2311" width="12.42578125" style="7" customWidth="1"/>
    <col min="2312" max="2312" width="1.7109375" style="7" customWidth="1"/>
    <col min="2313" max="2313" width="13.7109375" style="7" customWidth="1"/>
    <col min="2314" max="2314" width="11.42578125" style="7"/>
    <col min="2315" max="2316" width="11.7109375" style="7" customWidth="1"/>
    <col min="2317" max="2317" width="1.7109375" style="7" customWidth="1"/>
    <col min="2318" max="2318" width="8.42578125" style="7" customWidth="1"/>
    <col min="2319" max="2319" width="1.7109375" style="7" customWidth="1"/>
    <col min="2320" max="2560" width="11.42578125" style="7"/>
    <col min="2561" max="2561" width="4.140625" style="7" customWidth="1"/>
    <col min="2562" max="2562" width="4.85546875" style="7" customWidth="1"/>
    <col min="2563" max="2563" width="32.42578125" style="7" customWidth="1"/>
    <col min="2564" max="2564" width="14.28515625" style="7" customWidth="1"/>
    <col min="2565" max="2565" width="13.7109375" style="7" customWidth="1"/>
    <col min="2566" max="2566" width="13.85546875" style="7" customWidth="1"/>
    <col min="2567" max="2567" width="12.42578125" style="7" customWidth="1"/>
    <col min="2568" max="2568" width="1.7109375" style="7" customWidth="1"/>
    <col min="2569" max="2569" width="13.7109375" style="7" customWidth="1"/>
    <col min="2570" max="2570" width="11.42578125" style="7"/>
    <col min="2571" max="2572" width="11.7109375" style="7" customWidth="1"/>
    <col min="2573" max="2573" width="1.7109375" style="7" customWidth="1"/>
    <col min="2574" max="2574" width="8.42578125" style="7" customWidth="1"/>
    <col min="2575" max="2575" width="1.7109375" style="7" customWidth="1"/>
    <col min="2576" max="2816" width="11.42578125" style="7"/>
    <col min="2817" max="2817" width="4.140625" style="7" customWidth="1"/>
    <col min="2818" max="2818" width="4.85546875" style="7" customWidth="1"/>
    <col min="2819" max="2819" width="32.42578125" style="7" customWidth="1"/>
    <col min="2820" max="2820" width="14.28515625" style="7" customWidth="1"/>
    <col min="2821" max="2821" width="13.7109375" style="7" customWidth="1"/>
    <col min="2822" max="2822" width="13.85546875" style="7" customWidth="1"/>
    <col min="2823" max="2823" width="12.42578125" style="7" customWidth="1"/>
    <col min="2824" max="2824" width="1.7109375" style="7" customWidth="1"/>
    <col min="2825" max="2825" width="13.7109375" style="7" customWidth="1"/>
    <col min="2826" max="2826" width="11.42578125" style="7"/>
    <col min="2827" max="2828" width="11.7109375" style="7" customWidth="1"/>
    <col min="2829" max="2829" width="1.7109375" style="7" customWidth="1"/>
    <col min="2830" max="2830" width="8.42578125" style="7" customWidth="1"/>
    <col min="2831" max="2831" width="1.7109375" style="7" customWidth="1"/>
    <col min="2832" max="3072" width="11.42578125" style="7"/>
    <col min="3073" max="3073" width="4.140625" style="7" customWidth="1"/>
    <col min="3074" max="3074" width="4.85546875" style="7" customWidth="1"/>
    <col min="3075" max="3075" width="32.42578125" style="7" customWidth="1"/>
    <col min="3076" max="3076" width="14.28515625" style="7" customWidth="1"/>
    <col min="3077" max="3077" width="13.7109375" style="7" customWidth="1"/>
    <col min="3078" max="3078" width="13.85546875" style="7" customWidth="1"/>
    <col min="3079" max="3079" width="12.42578125" style="7" customWidth="1"/>
    <col min="3080" max="3080" width="1.7109375" style="7" customWidth="1"/>
    <col min="3081" max="3081" width="13.7109375" style="7" customWidth="1"/>
    <col min="3082" max="3082" width="11.42578125" style="7"/>
    <col min="3083" max="3084" width="11.7109375" style="7" customWidth="1"/>
    <col min="3085" max="3085" width="1.7109375" style="7" customWidth="1"/>
    <col min="3086" max="3086" width="8.42578125" style="7" customWidth="1"/>
    <col min="3087" max="3087" width="1.7109375" style="7" customWidth="1"/>
    <col min="3088" max="3328" width="11.42578125" style="7"/>
    <col min="3329" max="3329" width="4.140625" style="7" customWidth="1"/>
    <col min="3330" max="3330" width="4.85546875" style="7" customWidth="1"/>
    <col min="3331" max="3331" width="32.42578125" style="7" customWidth="1"/>
    <col min="3332" max="3332" width="14.28515625" style="7" customWidth="1"/>
    <col min="3333" max="3333" width="13.7109375" style="7" customWidth="1"/>
    <col min="3334" max="3334" width="13.85546875" style="7" customWidth="1"/>
    <col min="3335" max="3335" width="12.42578125" style="7" customWidth="1"/>
    <col min="3336" max="3336" width="1.7109375" style="7" customWidth="1"/>
    <col min="3337" max="3337" width="13.7109375" style="7" customWidth="1"/>
    <col min="3338" max="3338" width="11.42578125" style="7"/>
    <col min="3339" max="3340" width="11.7109375" style="7" customWidth="1"/>
    <col min="3341" max="3341" width="1.7109375" style="7" customWidth="1"/>
    <col min="3342" max="3342" width="8.42578125" style="7" customWidth="1"/>
    <col min="3343" max="3343" width="1.7109375" style="7" customWidth="1"/>
    <col min="3344" max="3584" width="11.42578125" style="7"/>
    <col min="3585" max="3585" width="4.140625" style="7" customWidth="1"/>
    <col min="3586" max="3586" width="4.85546875" style="7" customWidth="1"/>
    <col min="3587" max="3587" width="32.42578125" style="7" customWidth="1"/>
    <col min="3588" max="3588" width="14.28515625" style="7" customWidth="1"/>
    <col min="3589" max="3589" width="13.7109375" style="7" customWidth="1"/>
    <col min="3590" max="3590" width="13.85546875" style="7" customWidth="1"/>
    <col min="3591" max="3591" width="12.42578125" style="7" customWidth="1"/>
    <col min="3592" max="3592" width="1.7109375" style="7" customWidth="1"/>
    <col min="3593" max="3593" width="13.7109375" style="7" customWidth="1"/>
    <col min="3594" max="3594" width="11.42578125" style="7"/>
    <col min="3595" max="3596" width="11.7109375" style="7" customWidth="1"/>
    <col min="3597" max="3597" width="1.7109375" style="7" customWidth="1"/>
    <col min="3598" max="3598" width="8.42578125" style="7" customWidth="1"/>
    <col min="3599" max="3599" width="1.7109375" style="7" customWidth="1"/>
    <col min="3600" max="3840" width="11.42578125" style="7"/>
    <col min="3841" max="3841" width="4.140625" style="7" customWidth="1"/>
    <col min="3842" max="3842" width="4.85546875" style="7" customWidth="1"/>
    <col min="3843" max="3843" width="32.42578125" style="7" customWidth="1"/>
    <col min="3844" max="3844" width="14.28515625" style="7" customWidth="1"/>
    <col min="3845" max="3845" width="13.7109375" style="7" customWidth="1"/>
    <col min="3846" max="3846" width="13.85546875" style="7" customWidth="1"/>
    <col min="3847" max="3847" width="12.42578125" style="7" customWidth="1"/>
    <col min="3848" max="3848" width="1.7109375" style="7" customWidth="1"/>
    <col min="3849" max="3849" width="13.7109375" style="7" customWidth="1"/>
    <col min="3850" max="3850" width="11.42578125" style="7"/>
    <col min="3851" max="3852" width="11.7109375" style="7" customWidth="1"/>
    <col min="3853" max="3853" width="1.7109375" style="7" customWidth="1"/>
    <col min="3854" max="3854" width="8.42578125" style="7" customWidth="1"/>
    <col min="3855" max="3855" width="1.7109375" style="7" customWidth="1"/>
    <col min="3856" max="4096" width="11.42578125" style="7"/>
    <col min="4097" max="4097" width="4.140625" style="7" customWidth="1"/>
    <col min="4098" max="4098" width="4.85546875" style="7" customWidth="1"/>
    <col min="4099" max="4099" width="32.42578125" style="7" customWidth="1"/>
    <col min="4100" max="4100" width="14.28515625" style="7" customWidth="1"/>
    <col min="4101" max="4101" width="13.7109375" style="7" customWidth="1"/>
    <col min="4102" max="4102" width="13.85546875" style="7" customWidth="1"/>
    <col min="4103" max="4103" width="12.42578125" style="7" customWidth="1"/>
    <col min="4104" max="4104" width="1.7109375" style="7" customWidth="1"/>
    <col min="4105" max="4105" width="13.7109375" style="7" customWidth="1"/>
    <col min="4106" max="4106" width="11.42578125" style="7"/>
    <col min="4107" max="4108" width="11.7109375" style="7" customWidth="1"/>
    <col min="4109" max="4109" width="1.7109375" style="7" customWidth="1"/>
    <col min="4110" max="4110" width="8.42578125" style="7" customWidth="1"/>
    <col min="4111" max="4111" width="1.7109375" style="7" customWidth="1"/>
    <col min="4112" max="4352" width="11.42578125" style="7"/>
    <col min="4353" max="4353" width="4.140625" style="7" customWidth="1"/>
    <col min="4354" max="4354" width="4.85546875" style="7" customWidth="1"/>
    <col min="4355" max="4355" width="32.42578125" style="7" customWidth="1"/>
    <col min="4356" max="4356" width="14.28515625" style="7" customWidth="1"/>
    <col min="4357" max="4357" width="13.7109375" style="7" customWidth="1"/>
    <col min="4358" max="4358" width="13.85546875" style="7" customWidth="1"/>
    <col min="4359" max="4359" width="12.42578125" style="7" customWidth="1"/>
    <col min="4360" max="4360" width="1.7109375" style="7" customWidth="1"/>
    <col min="4361" max="4361" width="13.7109375" style="7" customWidth="1"/>
    <col min="4362" max="4362" width="11.42578125" style="7"/>
    <col min="4363" max="4364" width="11.7109375" style="7" customWidth="1"/>
    <col min="4365" max="4365" width="1.7109375" style="7" customWidth="1"/>
    <col min="4366" max="4366" width="8.42578125" style="7" customWidth="1"/>
    <col min="4367" max="4367" width="1.7109375" style="7" customWidth="1"/>
    <col min="4368" max="4608" width="11.42578125" style="7"/>
    <col min="4609" max="4609" width="4.140625" style="7" customWidth="1"/>
    <col min="4610" max="4610" width="4.85546875" style="7" customWidth="1"/>
    <col min="4611" max="4611" width="32.42578125" style="7" customWidth="1"/>
    <col min="4612" max="4612" width="14.28515625" style="7" customWidth="1"/>
    <col min="4613" max="4613" width="13.7109375" style="7" customWidth="1"/>
    <col min="4614" max="4614" width="13.85546875" style="7" customWidth="1"/>
    <col min="4615" max="4615" width="12.42578125" style="7" customWidth="1"/>
    <col min="4616" max="4616" width="1.7109375" style="7" customWidth="1"/>
    <col min="4617" max="4617" width="13.7109375" style="7" customWidth="1"/>
    <col min="4618" max="4618" width="11.42578125" style="7"/>
    <col min="4619" max="4620" width="11.7109375" style="7" customWidth="1"/>
    <col min="4621" max="4621" width="1.7109375" style="7" customWidth="1"/>
    <col min="4622" max="4622" width="8.42578125" style="7" customWidth="1"/>
    <col min="4623" max="4623" width="1.7109375" style="7" customWidth="1"/>
    <col min="4624" max="4864" width="11.42578125" style="7"/>
    <col min="4865" max="4865" width="4.140625" style="7" customWidth="1"/>
    <col min="4866" max="4866" width="4.85546875" style="7" customWidth="1"/>
    <col min="4867" max="4867" width="32.42578125" style="7" customWidth="1"/>
    <col min="4868" max="4868" width="14.28515625" style="7" customWidth="1"/>
    <col min="4869" max="4869" width="13.7109375" style="7" customWidth="1"/>
    <col min="4870" max="4870" width="13.85546875" style="7" customWidth="1"/>
    <col min="4871" max="4871" width="12.42578125" style="7" customWidth="1"/>
    <col min="4872" max="4872" width="1.7109375" style="7" customWidth="1"/>
    <col min="4873" max="4873" width="13.7109375" style="7" customWidth="1"/>
    <col min="4874" max="4874" width="11.42578125" style="7"/>
    <col min="4875" max="4876" width="11.7109375" style="7" customWidth="1"/>
    <col min="4877" max="4877" width="1.7109375" style="7" customWidth="1"/>
    <col min="4878" max="4878" width="8.42578125" style="7" customWidth="1"/>
    <col min="4879" max="4879" width="1.7109375" style="7" customWidth="1"/>
    <col min="4880" max="5120" width="11.42578125" style="7"/>
    <col min="5121" max="5121" width="4.140625" style="7" customWidth="1"/>
    <col min="5122" max="5122" width="4.85546875" style="7" customWidth="1"/>
    <col min="5123" max="5123" width="32.42578125" style="7" customWidth="1"/>
    <col min="5124" max="5124" width="14.28515625" style="7" customWidth="1"/>
    <col min="5125" max="5125" width="13.7109375" style="7" customWidth="1"/>
    <col min="5126" max="5126" width="13.85546875" style="7" customWidth="1"/>
    <col min="5127" max="5127" width="12.42578125" style="7" customWidth="1"/>
    <col min="5128" max="5128" width="1.7109375" style="7" customWidth="1"/>
    <col min="5129" max="5129" width="13.7109375" style="7" customWidth="1"/>
    <col min="5130" max="5130" width="11.42578125" style="7"/>
    <col min="5131" max="5132" width="11.7109375" style="7" customWidth="1"/>
    <col min="5133" max="5133" width="1.7109375" style="7" customWidth="1"/>
    <col min="5134" max="5134" width="8.42578125" style="7" customWidth="1"/>
    <col min="5135" max="5135" width="1.7109375" style="7" customWidth="1"/>
    <col min="5136" max="5376" width="11.42578125" style="7"/>
    <col min="5377" max="5377" width="4.140625" style="7" customWidth="1"/>
    <col min="5378" max="5378" width="4.85546875" style="7" customWidth="1"/>
    <col min="5379" max="5379" width="32.42578125" style="7" customWidth="1"/>
    <col min="5380" max="5380" width="14.28515625" style="7" customWidth="1"/>
    <col min="5381" max="5381" width="13.7109375" style="7" customWidth="1"/>
    <col min="5382" max="5382" width="13.85546875" style="7" customWidth="1"/>
    <col min="5383" max="5383" width="12.42578125" style="7" customWidth="1"/>
    <col min="5384" max="5384" width="1.7109375" style="7" customWidth="1"/>
    <col min="5385" max="5385" width="13.7109375" style="7" customWidth="1"/>
    <col min="5386" max="5386" width="11.42578125" style="7"/>
    <col min="5387" max="5388" width="11.7109375" style="7" customWidth="1"/>
    <col min="5389" max="5389" width="1.7109375" style="7" customWidth="1"/>
    <col min="5390" max="5390" width="8.42578125" style="7" customWidth="1"/>
    <col min="5391" max="5391" width="1.7109375" style="7" customWidth="1"/>
    <col min="5392" max="5632" width="11.42578125" style="7"/>
    <col min="5633" max="5633" width="4.140625" style="7" customWidth="1"/>
    <col min="5634" max="5634" width="4.85546875" style="7" customWidth="1"/>
    <col min="5635" max="5635" width="32.42578125" style="7" customWidth="1"/>
    <col min="5636" max="5636" width="14.28515625" style="7" customWidth="1"/>
    <col min="5637" max="5637" width="13.7109375" style="7" customWidth="1"/>
    <col min="5638" max="5638" width="13.85546875" style="7" customWidth="1"/>
    <col min="5639" max="5639" width="12.42578125" style="7" customWidth="1"/>
    <col min="5640" max="5640" width="1.7109375" style="7" customWidth="1"/>
    <col min="5641" max="5641" width="13.7109375" style="7" customWidth="1"/>
    <col min="5642" max="5642" width="11.42578125" style="7"/>
    <col min="5643" max="5644" width="11.7109375" style="7" customWidth="1"/>
    <col min="5645" max="5645" width="1.7109375" style="7" customWidth="1"/>
    <col min="5646" max="5646" width="8.42578125" style="7" customWidth="1"/>
    <col min="5647" max="5647" width="1.7109375" style="7" customWidth="1"/>
    <col min="5648" max="5888" width="11.42578125" style="7"/>
    <col min="5889" max="5889" width="4.140625" style="7" customWidth="1"/>
    <col min="5890" max="5890" width="4.85546875" style="7" customWidth="1"/>
    <col min="5891" max="5891" width="32.42578125" style="7" customWidth="1"/>
    <col min="5892" max="5892" width="14.28515625" style="7" customWidth="1"/>
    <col min="5893" max="5893" width="13.7109375" style="7" customWidth="1"/>
    <col min="5894" max="5894" width="13.85546875" style="7" customWidth="1"/>
    <col min="5895" max="5895" width="12.42578125" style="7" customWidth="1"/>
    <col min="5896" max="5896" width="1.7109375" style="7" customWidth="1"/>
    <col min="5897" max="5897" width="13.7109375" style="7" customWidth="1"/>
    <col min="5898" max="5898" width="11.42578125" style="7"/>
    <col min="5899" max="5900" width="11.7109375" style="7" customWidth="1"/>
    <col min="5901" max="5901" width="1.7109375" style="7" customWidth="1"/>
    <col min="5902" max="5902" width="8.42578125" style="7" customWidth="1"/>
    <col min="5903" max="5903" width="1.7109375" style="7" customWidth="1"/>
    <col min="5904" max="6144" width="11.42578125" style="7"/>
    <col min="6145" max="6145" width="4.140625" style="7" customWidth="1"/>
    <col min="6146" max="6146" width="4.85546875" style="7" customWidth="1"/>
    <col min="6147" max="6147" width="32.42578125" style="7" customWidth="1"/>
    <col min="6148" max="6148" width="14.28515625" style="7" customWidth="1"/>
    <col min="6149" max="6149" width="13.7109375" style="7" customWidth="1"/>
    <col min="6150" max="6150" width="13.85546875" style="7" customWidth="1"/>
    <col min="6151" max="6151" width="12.42578125" style="7" customWidth="1"/>
    <col min="6152" max="6152" width="1.7109375" style="7" customWidth="1"/>
    <col min="6153" max="6153" width="13.7109375" style="7" customWidth="1"/>
    <col min="6154" max="6154" width="11.42578125" style="7"/>
    <col min="6155" max="6156" width="11.7109375" style="7" customWidth="1"/>
    <col min="6157" max="6157" width="1.7109375" style="7" customWidth="1"/>
    <col min="6158" max="6158" width="8.42578125" style="7" customWidth="1"/>
    <col min="6159" max="6159" width="1.7109375" style="7" customWidth="1"/>
    <col min="6160" max="6400" width="11.42578125" style="7"/>
    <col min="6401" max="6401" width="4.140625" style="7" customWidth="1"/>
    <col min="6402" max="6402" width="4.85546875" style="7" customWidth="1"/>
    <col min="6403" max="6403" width="32.42578125" style="7" customWidth="1"/>
    <col min="6404" max="6404" width="14.28515625" style="7" customWidth="1"/>
    <col min="6405" max="6405" width="13.7109375" style="7" customWidth="1"/>
    <col min="6406" max="6406" width="13.85546875" style="7" customWidth="1"/>
    <col min="6407" max="6407" width="12.42578125" style="7" customWidth="1"/>
    <col min="6408" max="6408" width="1.7109375" style="7" customWidth="1"/>
    <col min="6409" max="6409" width="13.7109375" style="7" customWidth="1"/>
    <col min="6410" max="6410" width="11.42578125" style="7"/>
    <col min="6411" max="6412" width="11.7109375" style="7" customWidth="1"/>
    <col min="6413" max="6413" width="1.7109375" style="7" customWidth="1"/>
    <col min="6414" max="6414" width="8.42578125" style="7" customWidth="1"/>
    <col min="6415" max="6415" width="1.7109375" style="7" customWidth="1"/>
    <col min="6416" max="6656" width="11.42578125" style="7"/>
    <col min="6657" max="6657" width="4.140625" style="7" customWidth="1"/>
    <col min="6658" max="6658" width="4.85546875" style="7" customWidth="1"/>
    <col min="6659" max="6659" width="32.42578125" style="7" customWidth="1"/>
    <col min="6660" max="6660" width="14.28515625" style="7" customWidth="1"/>
    <col min="6661" max="6661" width="13.7109375" style="7" customWidth="1"/>
    <col min="6662" max="6662" width="13.85546875" style="7" customWidth="1"/>
    <col min="6663" max="6663" width="12.42578125" style="7" customWidth="1"/>
    <col min="6664" max="6664" width="1.7109375" style="7" customWidth="1"/>
    <col min="6665" max="6665" width="13.7109375" style="7" customWidth="1"/>
    <col min="6666" max="6666" width="11.42578125" style="7"/>
    <col min="6667" max="6668" width="11.7109375" style="7" customWidth="1"/>
    <col min="6669" max="6669" width="1.7109375" style="7" customWidth="1"/>
    <col min="6670" max="6670" width="8.42578125" style="7" customWidth="1"/>
    <col min="6671" max="6671" width="1.7109375" style="7" customWidth="1"/>
    <col min="6672" max="6912" width="11.42578125" style="7"/>
    <col min="6913" max="6913" width="4.140625" style="7" customWidth="1"/>
    <col min="6914" max="6914" width="4.85546875" style="7" customWidth="1"/>
    <col min="6915" max="6915" width="32.42578125" style="7" customWidth="1"/>
    <col min="6916" max="6916" width="14.28515625" style="7" customWidth="1"/>
    <col min="6917" max="6917" width="13.7109375" style="7" customWidth="1"/>
    <col min="6918" max="6918" width="13.85546875" style="7" customWidth="1"/>
    <col min="6919" max="6919" width="12.42578125" style="7" customWidth="1"/>
    <col min="6920" max="6920" width="1.7109375" style="7" customWidth="1"/>
    <col min="6921" max="6921" width="13.7109375" style="7" customWidth="1"/>
    <col min="6922" max="6922" width="11.42578125" style="7"/>
    <col min="6923" max="6924" width="11.7109375" style="7" customWidth="1"/>
    <col min="6925" max="6925" width="1.7109375" style="7" customWidth="1"/>
    <col min="6926" max="6926" width="8.42578125" style="7" customWidth="1"/>
    <col min="6927" max="6927" width="1.7109375" style="7" customWidth="1"/>
    <col min="6928" max="7168" width="11.42578125" style="7"/>
    <col min="7169" max="7169" width="4.140625" style="7" customWidth="1"/>
    <col min="7170" max="7170" width="4.85546875" style="7" customWidth="1"/>
    <col min="7171" max="7171" width="32.42578125" style="7" customWidth="1"/>
    <col min="7172" max="7172" width="14.28515625" style="7" customWidth="1"/>
    <col min="7173" max="7173" width="13.7109375" style="7" customWidth="1"/>
    <col min="7174" max="7174" width="13.85546875" style="7" customWidth="1"/>
    <col min="7175" max="7175" width="12.42578125" style="7" customWidth="1"/>
    <col min="7176" max="7176" width="1.7109375" style="7" customWidth="1"/>
    <col min="7177" max="7177" width="13.7109375" style="7" customWidth="1"/>
    <col min="7178" max="7178" width="11.42578125" style="7"/>
    <col min="7179" max="7180" width="11.7109375" style="7" customWidth="1"/>
    <col min="7181" max="7181" width="1.7109375" style="7" customWidth="1"/>
    <col min="7182" max="7182" width="8.42578125" style="7" customWidth="1"/>
    <col min="7183" max="7183" width="1.7109375" style="7" customWidth="1"/>
    <col min="7184" max="7424" width="11.42578125" style="7"/>
    <col min="7425" max="7425" width="4.140625" style="7" customWidth="1"/>
    <col min="7426" max="7426" width="4.85546875" style="7" customWidth="1"/>
    <col min="7427" max="7427" width="32.42578125" style="7" customWidth="1"/>
    <col min="7428" max="7428" width="14.28515625" style="7" customWidth="1"/>
    <col min="7429" max="7429" width="13.7109375" style="7" customWidth="1"/>
    <col min="7430" max="7430" width="13.85546875" style="7" customWidth="1"/>
    <col min="7431" max="7431" width="12.42578125" style="7" customWidth="1"/>
    <col min="7432" max="7432" width="1.7109375" style="7" customWidth="1"/>
    <col min="7433" max="7433" width="13.7109375" style="7" customWidth="1"/>
    <col min="7434" max="7434" width="11.42578125" style="7"/>
    <col min="7435" max="7436" width="11.7109375" style="7" customWidth="1"/>
    <col min="7437" max="7437" width="1.7109375" style="7" customWidth="1"/>
    <col min="7438" max="7438" width="8.42578125" style="7" customWidth="1"/>
    <col min="7439" max="7439" width="1.7109375" style="7" customWidth="1"/>
    <col min="7440" max="7680" width="11.42578125" style="7"/>
    <col min="7681" max="7681" width="4.140625" style="7" customWidth="1"/>
    <col min="7682" max="7682" width="4.85546875" style="7" customWidth="1"/>
    <col min="7683" max="7683" width="32.42578125" style="7" customWidth="1"/>
    <col min="7684" max="7684" width="14.28515625" style="7" customWidth="1"/>
    <col min="7685" max="7685" width="13.7109375" style="7" customWidth="1"/>
    <col min="7686" max="7686" width="13.85546875" style="7" customWidth="1"/>
    <col min="7687" max="7687" width="12.42578125" style="7" customWidth="1"/>
    <col min="7688" max="7688" width="1.7109375" style="7" customWidth="1"/>
    <col min="7689" max="7689" width="13.7109375" style="7" customWidth="1"/>
    <col min="7690" max="7690" width="11.42578125" style="7"/>
    <col min="7691" max="7692" width="11.7109375" style="7" customWidth="1"/>
    <col min="7693" max="7693" width="1.7109375" style="7" customWidth="1"/>
    <col min="7694" max="7694" width="8.42578125" style="7" customWidth="1"/>
    <col min="7695" max="7695" width="1.7109375" style="7" customWidth="1"/>
    <col min="7696" max="7936" width="11.42578125" style="7"/>
    <col min="7937" max="7937" width="4.140625" style="7" customWidth="1"/>
    <col min="7938" max="7938" width="4.85546875" style="7" customWidth="1"/>
    <col min="7939" max="7939" width="32.42578125" style="7" customWidth="1"/>
    <col min="7940" max="7940" width="14.28515625" style="7" customWidth="1"/>
    <col min="7941" max="7941" width="13.7109375" style="7" customWidth="1"/>
    <col min="7942" max="7942" width="13.85546875" style="7" customWidth="1"/>
    <col min="7943" max="7943" width="12.42578125" style="7" customWidth="1"/>
    <col min="7944" max="7944" width="1.7109375" style="7" customWidth="1"/>
    <col min="7945" max="7945" width="13.7109375" style="7" customWidth="1"/>
    <col min="7946" max="7946" width="11.42578125" style="7"/>
    <col min="7947" max="7948" width="11.7109375" style="7" customWidth="1"/>
    <col min="7949" max="7949" width="1.7109375" style="7" customWidth="1"/>
    <col min="7950" max="7950" width="8.42578125" style="7" customWidth="1"/>
    <col min="7951" max="7951" width="1.7109375" style="7" customWidth="1"/>
    <col min="7952" max="8192" width="11.42578125" style="7"/>
    <col min="8193" max="8193" width="4.140625" style="7" customWidth="1"/>
    <col min="8194" max="8194" width="4.85546875" style="7" customWidth="1"/>
    <col min="8195" max="8195" width="32.42578125" style="7" customWidth="1"/>
    <col min="8196" max="8196" width="14.28515625" style="7" customWidth="1"/>
    <col min="8197" max="8197" width="13.7109375" style="7" customWidth="1"/>
    <col min="8198" max="8198" width="13.85546875" style="7" customWidth="1"/>
    <col min="8199" max="8199" width="12.42578125" style="7" customWidth="1"/>
    <col min="8200" max="8200" width="1.7109375" style="7" customWidth="1"/>
    <col min="8201" max="8201" width="13.7109375" style="7" customWidth="1"/>
    <col min="8202" max="8202" width="11.42578125" style="7"/>
    <col min="8203" max="8204" width="11.7109375" style="7" customWidth="1"/>
    <col min="8205" max="8205" width="1.7109375" style="7" customWidth="1"/>
    <col min="8206" max="8206" width="8.42578125" style="7" customWidth="1"/>
    <col min="8207" max="8207" width="1.7109375" style="7" customWidth="1"/>
    <col min="8208" max="8448" width="11.42578125" style="7"/>
    <col min="8449" max="8449" width="4.140625" style="7" customWidth="1"/>
    <col min="8450" max="8450" width="4.85546875" style="7" customWidth="1"/>
    <col min="8451" max="8451" width="32.42578125" style="7" customWidth="1"/>
    <col min="8452" max="8452" width="14.28515625" style="7" customWidth="1"/>
    <col min="8453" max="8453" width="13.7109375" style="7" customWidth="1"/>
    <col min="8454" max="8454" width="13.85546875" style="7" customWidth="1"/>
    <col min="8455" max="8455" width="12.42578125" style="7" customWidth="1"/>
    <col min="8456" max="8456" width="1.7109375" style="7" customWidth="1"/>
    <col min="8457" max="8457" width="13.7109375" style="7" customWidth="1"/>
    <col min="8458" max="8458" width="11.42578125" style="7"/>
    <col min="8459" max="8460" width="11.7109375" style="7" customWidth="1"/>
    <col min="8461" max="8461" width="1.7109375" style="7" customWidth="1"/>
    <col min="8462" max="8462" width="8.42578125" style="7" customWidth="1"/>
    <col min="8463" max="8463" width="1.7109375" style="7" customWidth="1"/>
    <col min="8464" max="8704" width="11.42578125" style="7"/>
    <col min="8705" max="8705" width="4.140625" style="7" customWidth="1"/>
    <col min="8706" max="8706" width="4.85546875" style="7" customWidth="1"/>
    <col min="8707" max="8707" width="32.42578125" style="7" customWidth="1"/>
    <col min="8708" max="8708" width="14.28515625" style="7" customWidth="1"/>
    <col min="8709" max="8709" width="13.7109375" style="7" customWidth="1"/>
    <col min="8710" max="8710" width="13.85546875" style="7" customWidth="1"/>
    <col min="8711" max="8711" width="12.42578125" style="7" customWidth="1"/>
    <col min="8712" max="8712" width="1.7109375" style="7" customWidth="1"/>
    <col min="8713" max="8713" width="13.7109375" style="7" customWidth="1"/>
    <col min="8714" max="8714" width="11.42578125" style="7"/>
    <col min="8715" max="8716" width="11.7109375" style="7" customWidth="1"/>
    <col min="8717" max="8717" width="1.7109375" style="7" customWidth="1"/>
    <col min="8718" max="8718" width="8.42578125" style="7" customWidth="1"/>
    <col min="8719" max="8719" width="1.7109375" style="7" customWidth="1"/>
    <col min="8720" max="8960" width="11.42578125" style="7"/>
    <col min="8961" max="8961" width="4.140625" style="7" customWidth="1"/>
    <col min="8962" max="8962" width="4.85546875" style="7" customWidth="1"/>
    <col min="8963" max="8963" width="32.42578125" style="7" customWidth="1"/>
    <col min="8964" max="8964" width="14.28515625" style="7" customWidth="1"/>
    <col min="8965" max="8965" width="13.7109375" style="7" customWidth="1"/>
    <col min="8966" max="8966" width="13.85546875" style="7" customWidth="1"/>
    <col min="8967" max="8967" width="12.42578125" style="7" customWidth="1"/>
    <col min="8968" max="8968" width="1.7109375" style="7" customWidth="1"/>
    <col min="8969" max="8969" width="13.7109375" style="7" customWidth="1"/>
    <col min="8970" max="8970" width="11.42578125" style="7"/>
    <col min="8971" max="8972" width="11.7109375" style="7" customWidth="1"/>
    <col min="8973" max="8973" width="1.7109375" style="7" customWidth="1"/>
    <col min="8974" max="8974" width="8.42578125" style="7" customWidth="1"/>
    <col min="8975" max="8975" width="1.7109375" style="7" customWidth="1"/>
    <col min="8976" max="9216" width="11.42578125" style="7"/>
    <col min="9217" max="9217" width="4.140625" style="7" customWidth="1"/>
    <col min="9218" max="9218" width="4.85546875" style="7" customWidth="1"/>
    <col min="9219" max="9219" width="32.42578125" style="7" customWidth="1"/>
    <col min="9220" max="9220" width="14.28515625" style="7" customWidth="1"/>
    <col min="9221" max="9221" width="13.7109375" style="7" customWidth="1"/>
    <col min="9222" max="9222" width="13.85546875" style="7" customWidth="1"/>
    <col min="9223" max="9223" width="12.42578125" style="7" customWidth="1"/>
    <col min="9224" max="9224" width="1.7109375" style="7" customWidth="1"/>
    <col min="9225" max="9225" width="13.7109375" style="7" customWidth="1"/>
    <col min="9226" max="9226" width="11.42578125" style="7"/>
    <col min="9227" max="9228" width="11.7109375" style="7" customWidth="1"/>
    <col min="9229" max="9229" width="1.7109375" style="7" customWidth="1"/>
    <col min="9230" max="9230" width="8.42578125" style="7" customWidth="1"/>
    <col min="9231" max="9231" width="1.7109375" style="7" customWidth="1"/>
    <col min="9232" max="9472" width="11.42578125" style="7"/>
    <col min="9473" max="9473" width="4.140625" style="7" customWidth="1"/>
    <col min="9474" max="9474" width="4.85546875" style="7" customWidth="1"/>
    <col min="9475" max="9475" width="32.42578125" style="7" customWidth="1"/>
    <col min="9476" max="9476" width="14.28515625" style="7" customWidth="1"/>
    <col min="9477" max="9477" width="13.7109375" style="7" customWidth="1"/>
    <col min="9478" max="9478" width="13.85546875" style="7" customWidth="1"/>
    <col min="9479" max="9479" width="12.42578125" style="7" customWidth="1"/>
    <col min="9480" max="9480" width="1.7109375" style="7" customWidth="1"/>
    <col min="9481" max="9481" width="13.7109375" style="7" customWidth="1"/>
    <col min="9482" max="9482" width="11.42578125" style="7"/>
    <col min="9483" max="9484" width="11.7109375" style="7" customWidth="1"/>
    <col min="9485" max="9485" width="1.7109375" style="7" customWidth="1"/>
    <col min="9486" max="9486" width="8.42578125" style="7" customWidth="1"/>
    <col min="9487" max="9487" width="1.7109375" style="7" customWidth="1"/>
    <col min="9488" max="9728" width="11.42578125" style="7"/>
    <col min="9729" max="9729" width="4.140625" style="7" customWidth="1"/>
    <col min="9730" max="9730" width="4.85546875" style="7" customWidth="1"/>
    <col min="9731" max="9731" width="32.42578125" style="7" customWidth="1"/>
    <col min="9732" max="9732" width="14.28515625" style="7" customWidth="1"/>
    <col min="9733" max="9733" width="13.7109375" style="7" customWidth="1"/>
    <col min="9734" max="9734" width="13.85546875" style="7" customWidth="1"/>
    <col min="9735" max="9735" width="12.42578125" style="7" customWidth="1"/>
    <col min="9736" max="9736" width="1.7109375" style="7" customWidth="1"/>
    <col min="9737" max="9737" width="13.7109375" style="7" customWidth="1"/>
    <col min="9738" max="9738" width="11.42578125" style="7"/>
    <col min="9739" max="9740" width="11.7109375" style="7" customWidth="1"/>
    <col min="9741" max="9741" width="1.7109375" style="7" customWidth="1"/>
    <col min="9742" max="9742" width="8.42578125" style="7" customWidth="1"/>
    <col min="9743" max="9743" width="1.7109375" style="7" customWidth="1"/>
    <col min="9744" max="9984" width="11.42578125" style="7"/>
    <col min="9985" max="9985" width="4.140625" style="7" customWidth="1"/>
    <col min="9986" max="9986" width="4.85546875" style="7" customWidth="1"/>
    <col min="9987" max="9987" width="32.42578125" style="7" customWidth="1"/>
    <col min="9988" max="9988" width="14.28515625" style="7" customWidth="1"/>
    <col min="9989" max="9989" width="13.7109375" style="7" customWidth="1"/>
    <col min="9990" max="9990" width="13.85546875" style="7" customWidth="1"/>
    <col min="9991" max="9991" width="12.42578125" style="7" customWidth="1"/>
    <col min="9992" max="9992" width="1.7109375" style="7" customWidth="1"/>
    <col min="9993" max="9993" width="13.7109375" style="7" customWidth="1"/>
    <col min="9994" max="9994" width="11.42578125" style="7"/>
    <col min="9995" max="9996" width="11.7109375" style="7" customWidth="1"/>
    <col min="9997" max="9997" width="1.7109375" style="7" customWidth="1"/>
    <col min="9998" max="9998" width="8.42578125" style="7" customWidth="1"/>
    <col min="9999" max="9999" width="1.7109375" style="7" customWidth="1"/>
    <col min="10000" max="10240" width="11.42578125" style="7"/>
    <col min="10241" max="10241" width="4.140625" style="7" customWidth="1"/>
    <col min="10242" max="10242" width="4.85546875" style="7" customWidth="1"/>
    <col min="10243" max="10243" width="32.42578125" style="7" customWidth="1"/>
    <col min="10244" max="10244" width="14.28515625" style="7" customWidth="1"/>
    <col min="10245" max="10245" width="13.7109375" style="7" customWidth="1"/>
    <col min="10246" max="10246" width="13.85546875" style="7" customWidth="1"/>
    <col min="10247" max="10247" width="12.42578125" style="7" customWidth="1"/>
    <col min="10248" max="10248" width="1.7109375" style="7" customWidth="1"/>
    <col min="10249" max="10249" width="13.7109375" style="7" customWidth="1"/>
    <col min="10250" max="10250" width="11.42578125" style="7"/>
    <col min="10251" max="10252" width="11.7109375" style="7" customWidth="1"/>
    <col min="10253" max="10253" width="1.7109375" style="7" customWidth="1"/>
    <col min="10254" max="10254" width="8.42578125" style="7" customWidth="1"/>
    <col min="10255" max="10255" width="1.7109375" style="7" customWidth="1"/>
    <col min="10256" max="10496" width="11.42578125" style="7"/>
    <col min="10497" max="10497" width="4.140625" style="7" customWidth="1"/>
    <col min="10498" max="10498" width="4.85546875" style="7" customWidth="1"/>
    <col min="10499" max="10499" width="32.42578125" style="7" customWidth="1"/>
    <col min="10500" max="10500" width="14.28515625" style="7" customWidth="1"/>
    <col min="10501" max="10501" width="13.7109375" style="7" customWidth="1"/>
    <col min="10502" max="10502" width="13.85546875" style="7" customWidth="1"/>
    <col min="10503" max="10503" width="12.42578125" style="7" customWidth="1"/>
    <col min="10504" max="10504" width="1.7109375" style="7" customWidth="1"/>
    <col min="10505" max="10505" width="13.7109375" style="7" customWidth="1"/>
    <col min="10506" max="10506" width="11.42578125" style="7"/>
    <col min="10507" max="10508" width="11.7109375" style="7" customWidth="1"/>
    <col min="10509" max="10509" width="1.7109375" style="7" customWidth="1"/>
    <col min="10510" max="10510" width="8.42578125" style="7" customWidth="1"/>
    <col min="10511" max="10511" width="1.7109375" style="7" customWidth="1"/>
    <col min="10512" max="10752" width="11.42578125" style="7"/>
    <col min="10753" max="10753" width="4.140625" style="7" customWidth="1"/>
    <col min="10754" max="10754" width="4.85546875" style="7" customWidth="1"/>
    <col min="10755" max="10755" width="32.42578125" style="7" customWidth="1"/>
    <col min="10756" max="10756" width="14.28515625" style="7" customWidth="1"/>
    <col min="10757" max="10757" width="13.7109375" style="7" customWidth="1"/>
    <col min="10758" max="10758" width="13.85546875" style="7" customWidth="1"/>
    <col min="10759" max="10759" width="12.42578125" style="7" customWidth="1"/>
    <col min="10760" max="10760" width="1.7109375" style="7" customWidth="1"/>
    <col min="10761" max="10761" width="13.7109375" style="7" customWidth="1"/>
    <col min="10762" max="10762" width="11.42578125" style="7"/>
    <col min="10763" max="10764" width="11.7109375" style="7" customWidth="1"/>
    <col min="10765" max="10765" width="1.7109375" style="7" customWidth="1"/>
    <col min="10766" max="10766" width="8.42578125" style="7" customWidth="1"/>
    <col min="10767" max="10767" width="1.7109375" style="7" customWidth="1"/>
    <col min="10768" max="11008" width="11.42578125" style="7"/>
    <col min="11009" max="11009" width="4.140625" style="7" customWidth="1"/>
    <col min="11010" max="11010" width="4.85546875" style="7" customWidth="1"/>
    <col min="11011" max="11011" width="32.42578125" style="7" customWidth="1"/>
    <col min="11012" max="11012" width="14.28515625" style="7" customWidth="1"/>
    <col min="11013" max="11013" width="13.7109375" style="7" customWidth="1"/>
    <col min="11014" max="11014" width="13.85546875" style="7" customWidth="1"/>
    <col min="11015" max="11015" width="12.42578125" style="7" customWidth="1"/>
    <col min="11016" max="11016" width="1.7109375" style="7" customWidth="1"/>
    <col min="11017" max="11017" width="13.7109375" style="7" customWidth="1"/>
    <col min="11018" max="11018" width="11.42578125" style="7"/>
    <col min="11019" max="11020" width="11.7109375" style="7" customWidth="1"/>
    <col min="11021" max="11021" width="1.7109375" style="7" customWidth="1"/>
    <col min="11022" max="11022" width="8.42578125" style="7" customWidth="1"/>
    <col min="11023" max="11023" width="1.7109375" style="7" customWidth="1"/>
    <col min="11024" max="11264" width="11.42578125" style="7"/>
    <col min="11265" max="11265" width="4.140625" style="7" customWidth="1"/>
    <col min="11266" max="11266" width="4.85546875" style="7" customWidth="1"/>
    <col min="11267" max="11267" width="32.42578125" style="7" customWidth="1"/>
    <col min="11268" max="11268" width="14.28515625" style="7" customWidth="1"/>
    <col min="11269" max="11269" width="13.7109375" style="7" customWidth="1"/>
    <col min="11270" max="11270" width="13.85546875" style="7" customWidth="1"/>
    <col min="11271" max="11271" width="12.42578125" style="7" customWidth="1"/>
    <col min="11272" max="11272" width="1.7109375" style="7" customWidth="1"/>
    <col min="11273" max="11273" width="13.7109375" style="7" customWidth="1"/>
    <col min="11274" max="11274" width="11.42578125" style="7"/>
    <col min="11275" max="11276" width="11.7109375" style="7" customWidth="1"/>
    <col min="11277" max="11277" width="1.7109375" style="7" customWidth="1"/>
    <col min="11278" max="11278" width="8.42578125" style="7" customWidth="1"/>
    <col min="11279" max="11279" width="1.7109375" style="7" customWidth="1"/>
    <col min="11280" max="11520" width="11.42578125" style="7"/>
    <col min="11521" max="11521" width="4.140625" style="7" customWidth="1"/>
    <col min="11522" max="11522" width="4.85546875" style="7" customWidth="1"/>
    <col min="11523" max="11523" width="32.42578125" style="7" customWidth="1"/>
    <col min="11524" max="11524" width="14.28515625" style="7" customWidth="1"/>
    <col min="11525" max="11525" width="13.7109375" style="7" customWidth="1"/>
    <col min="11526" max="11526" width="13.85546875" style="7" customWidth="1"/>
    <col min="11527" max="11527" width="12.42578125" style="7" customWidth="1"/>
    <col min="11528" max="11528" width="1.7109375" style="7" customWidth="1"/>
    <col min="11529" max="11529" width="13.7109375" style="7" customWidth="1"/>
    <col min="11530" max="11530" width="11.42578125" style="7"/>
    <col min="11531" max="11532" width="11.7109375" style="7" customWidth="1"/>
    <col min="11533" max="11533" width="1.7109375" style="7" customWidth="1"/>
    <col min="11534" max="11534" width="8.42578125" style="7" customWidth="1"/>
    <col min="11535" max="11535" width="1.7109375" style="7" customWidth="1"/>
    <col min="11536" max="11776" width="11.42578125" style="7"/>
    <col min="11777" max="11777" width="4.140625" style="7" customWidth="1"/>
    <col min="11778" max="11778" width="4.85546875" style="7" customWidth="1"/>
    <col min="11779" max="11779" width="32.42578125" style="7" customWidth="1"/>
    <col min="11780" max="11780" width="14.28515625" style="7" customWidth="1"/>
    <col min="11781" max="11781" width="13.7109375" style="7" customWidth="1"/>
    <col min="11782" max="11782" width="13.85546875" style="7" customWidth="1"/>
    <col min="11783" max="11783" width="12.42578125" style="7" customWidth="1"/>
    <col min="11784" max="11784" width="1.7109375" style="7" customWidth="1"/>
    <col min="11785" max="11785" width="13.7109375" style="7" customWidth="1"/>
    <col min="11786" max="11786" width="11.42578125" style="7"/>
    <col min="11787" max="11788" width="11.7109375" style="7" customWidth="1"/>
    <col min="11789" max="11789" width="1.7109375" style="7" customWidth="1"/>
    <col min="11790" max="11790" width="8.42578125" style="7" customWidth="1"/>
    <col min="11791" max="11791" width="1.7109375" style="7" customWidth="1"/>
    <col min="11792" max="12032" width="11.42578125" style="7"/>
    <col min="12033" max="12033" width="4.140625" style="7" customWidth="1"/>
    <col min="12034" max="12034" width="4.85546875" style="7" customWidth="1"/>
    <col min="12035" max="12035" width="32.42578125" style="7" customWidth="1"/>
    <col min="12036" max="12036" width="14.28515625" style="7" customWidth="1"/>
    <col min="12037" max="12037" width="13.7109375" style="7" customWidth="1"/>
    <col min="12038" max="12038" width="13.85546875" style="7" customWidth="1"/>
    <col min="12039" max="12039" width="12.42578125" style="7" customWidth="1"/>
    <col min="12040" max="12040" width="1.7109375" style="7" customWidth="1"/>
    <col min="12041" max="12041" width="13.7109375" style="7" customWidth="1"/>
    <col min="12042" max="12042" width="11.42578125" style="7"/>
    <col min="12043" max="12044" width="11.7109375" style="7" customWidth="1"/>
    <col min="12045" max="12045" width="1.7109375" style="7" customWidth="1"/>
    <col min="12046" max="12046" width="8.42578125" style="7" customWidth="1"/>
    <col min="12047" max="12047" width="1.7109375" style="7" customWidth="1"/>
    <col min="12048" max="12288" width="11.42578125" style="7"/>
    <col min="12289" max="12289" width="4.140625" style="7" customWidth="1"/>
    <col min="12290" max="12290" width="4.85546875" style="7" customWidth="1"/>
    <col min="12291" max="12291" width="32.42578125" style="7" customWidth="1"/>
    <col min="12292" max="12292" width="14.28515625" style="7" customWidth="1"/>
    <col min="12293" max="12293" width="13.7109375" style="7" customWidth="1"/>
    <col min="12294" max="12294" width="13.85546875" style="7" customWidth="1"/>
    <col min="12295" max="12295" width="12.42578125" style="7" customWidth="1"/>
    <col min="12296" max="12296" width="1.7109375" style="7" customWidth="1"/>
    <col min="12297" max="12297" width="13.7109375" style="7" customWidth="1"/>
    <col min="12298" max="12298" width="11.42578125" style="7"/>
    <col min="12299" max="12300" width="11.7109375" style="7" customWidth="1"/>
    <col min="12301" max="12301" width="1.7109375" style="7" customWidth="1"/>
    <col min="12302" max="12302" width="8.42578125" style="7" customWidth="1"/>
    <col min="12303" max="12303" width="1.7109375" style="7" customWidth="1"/>
    <col min="12304" max="12544" width="11.42578125" style="7"/>
    <col min="12545" max="12545" width="4.140625" style="7" customWidth="1"/>
    <col min="12546" max="12546" width="4.85546875" style="7" customWidth="1"/>
    <col min="12547" max="12547" width="32.42578125" style="7" customWidth="1"/>
    <col min="12548" max="12548" width="14.28515625" style="7" customWidth="1"/>
    <col min="12549" max="12549" width="13.7109375" style="7" customWidth="1"/>
    <col min="12550" max="12550" width="13.85546875" style="7" customWidth="1"/>
    <col min="12551" max="12551" width="12.42578125" style="7" customWidth="1"/>
    <col min="12552" max="12552" width="1.7109375" style="7" customWidth="1"/>
    <col min="12553" max="12553" width="13.7109375" style="7" customWidth="1"/>
    <col min="12554" max="12554" width="11.42578125" style="7"/>
    <col min="12555" max="12556" width="11.7109375" style="7" customWidth="1"/>
    <col min="12557" max="12557" width="1.7109375" style="7" customWidth="1"/>
    <col min="12558" max="12558" width="8.42578125" style="7" customWidth="1"/>
    <col min="12559" max="12559" width="1.7109375" style="7" customWidth="1"/>
    <col min="12560" max="12800" width="11.42578125" style="7"/>
    <col min="12801" max="12801" width="4.140625" style="7" customWidth="1"/>
    <col min="12802" max="12802" width="4.85546875" style="7" customWidth="1"/>
    <col min="12803" max="12803" width="32.42578125" style="7" customWidth="1"/>
    <col min="12804" max="12804" width="14.28515625" style="7" customWidth="1"/>
    <col min="12805" max="12805" width="13.7109375" style="7" customWidth="1"/>
    <col min="12806" max="12806" width="13.85546875" style="7" customWidth="1"/>
    <col min="12807" max="12807" width="12.42578125" style="7" customWidth="1"/>
    <col min="12808" max="12808" width="1.7109375" style="7" customWidth="1"/>
    <col min="12809" max="12809" width="13.7109375" style="7" customWidth="1"/>
    <col min="12810" max="12810" width="11.42578125" style="7"/>
    <col min="12811" max="12812" width="11.7109375" style="7" customWidth="1"/>
    <col min="12813" max="12813" width="1.7109375" style="7" customWidth="1"/>
    <col min="12814" max="12814" width="8.42578125" style="7" customWidth="1"/>
    <col min="12815" max="12815" width="1.7109375" style="7" customWidth="1"/>
    <col min="12816" max="13056" width="11.42578125" style="7"/>
    <col min="13057" max="13057" width="4.140625" style="7" customWidth="1"/>
    <col min="13058" max="13058" width="4.85546875" style="7" customWidth="1"/>
    <col min="13059" max="13059" width="32.42578125" style="7" customWidth="1"/>
    <col min="13060" max="13060" width="14.28515625" style="7" customWidth="1"/>
    <col min="13061" max="13061" width="13.7109375" style="7" customWidth="1"/>
    <col min="13062" max="13062" width="13.85546875" style="7" customWidth="1"/>
    <col min="13063" max="13063" width="12.42578125" style="7" customWidth="1"/>
    <col min="13064" max="13064" width="1.7109375" style="7" customWidth="1"/>
    <col min="13065" max="13065" width="13.7109375" style="7" customWidth="1"/>
    <col min="13066" max="13066" width="11.42578125" style="7"/>
    <col min="13067" max="13068" width="11.7109375" style="7" customWidth="1"/>
    <col min="13069" max="13069" width="1.7109375" style="7" customWidth="1"/>
    <col min="13070" max="13070" width="8.42578125" style="7" customWidth="1"/>
    <col min="13071" max="13071" width="1.7109375" style="7" customWidth="1"/>
    <col min="13072" max="13312" width="11.42578125" style="7"/>
    <col min="13313" max="13313" width="4.140625" style="7" customWidth="1"/>
    <col min="13314" max="13314" width="4.85546875" style="7" customWidth="1"/>
    <col min="13315" max="13315" width="32.42578125" style="7" customWidth="1"/>
    <col min="13316" max="13316" width="14.28515625" style="7" customWidth="1"/>
    <col min="13317" max="13317" width="13.7109375" style="7" customWidth="1"/>
    <col min="13318" max="13318" width="13.85546875" style="7" customWidth="1"/>
    <col min="13319" max="13319" width="12.42578125" style="7" customWidth="1"/>
    <col min="13320" max="13320" width="1.7109375" style="7" customWidth="1"/>
    <col min="13321" max="13321" width="13.7109375" style="7" customWidth="1"/>
    <col min="13322" max="13322" width="11.42578125" style="7"/>
    <col min="13323" max="13324" width="11.7109375" style="7" customWidth="1"/>
    <col min="13325" max="13325" width="1.7109375" style="7" customWidth="1"/>
    <col min="13326" max="13326" width="8.42578125" style="7" customWidth="1"/>
    <col min="13327" max="13327" width="1.7109375" style="7" customWidth="1"/>
    <col min="13328" max="13568" width="11.42578125" style="7"/>
    <col min="13569" max="13569" width="4.140625" style="7" customWidth="1"/>
    <col min="13570" max="13570" width="4.85546875" style="7" customWidth="1"/>
    <col min="13571" max="13571" width="32.42578125" style="7" customWidth="1"/>
    <col min="13572" max="13572" width="14.28515625" style="7" customWidth="1"/>
    <col min="13573" max="13573" width="13.7109375" style="7" customWidth="1"/>
    <col min="13574" max="13574" width="13.85546875" style="7" customWidth="1"/>
    <col min="13575" max="13575" width="12.42578125" style="7" customWidth="1"/>
    <col min="13576" max="13576" width="1.7109375" style="7" customWidth="1"/>
    <col min="13577" max="13577" width="13.7109375" style="7" customWidth="1"/>
    <col min="13578" max="13578" width="11.42578125" style="7"/>
    <col min="13579" max="13580" width="11.7109375" style="7" customWidth="1"/>
    <col min="13581" max="13581" width="1.7109375" style="7" customWidth="1"/>
    <col min="13582" max="13582" width="8.42578125" style="7" customWidth="1"/>
    <col min="13583" max="13583" width="1.7109375" style="7" customWidth="1"/>
    <col min="13584" max="13824" width="11.42578125" style="7"/>
    <col min="13825" max="13825" width="4.140625" style="7" customWidth="1"/>
    <col min="13826" max="13826" width="4.85546875" style="7" customWidth="1"/>
    <col min="13827" max="13827" width="32.42578125" style="7" customWidth="1"/>
    <col min="13828" max="13828" width="14.28515625" style="7" customWidth="1"/>
    <col min="13829" max="13829" width="13.7109375" style="7" customWidth="1"/>
    <col min="13830" max="13830" width="13.85546875" style="7" customWidth="1"/>
    <col min="13831" max="13831" width="12.42578125" style="7" customWidth="1"/>
    <col min="13832" max="13832" width="1.7109375" style="7" customWidth="1"/>
    <col min="13833" max="13833" width="13.7109375" style="7" customWidth="1"/>
    <col min="13834" max="13834" width="11.42578125" style="7"/>
    <col min="13835" max="13836" width="11.7109375" style="7" customWidth="1"/>
    <col min="13837" max="13837" width="1.7109375" style="7" customWidth="1"/>
    <col min="13838" max="13838" width="8.42578125" style="7" customWidth="1"/>
    <col min="13839" max="13839" width="1.7109375" style="7" customWidth="1"/>
    <col min="13840" max="14080" width="11.42578125" style="7"/>
    <col min="14081" max="14081" width="4.140625" style="7" customWidth="1"/>
    <col min="14082" max="14082" width="4.85546875" style="7" customWidth="1"/>
    <col min="14083" max="14083" width="32.42578125" style="7" customWidth="1"/>
    <col min="14084" max="14084" width="14.28515625" style="7" customWidth="1"/>
    <col min="14085" max="14085" width="13.7109375" style="7" customWidth="1"/>
    <col min="14086" max="14086" width="13.85546875" style="7" customWidth="1"/>
    <col min="14087" max="14087" width="12.42578125" style="7" customWidth="1"/>
    <col min="14088" max="14088" width="1.7109375" style="7" customWidth="1"/>
    <col min="14089" max="14089" width="13.7109375" style="7" customWidth="1"/>
    <col min="14090" max="14090" width="11.42578125" style="7"/>
    <col min="14091" max="14092" width="11.7109375" style="7" customWidth="1"/>
    <col min="14093" max="14093" width="1.7109375" style="7" customWidth="1"/>
    <col min="14094" max="14094" width="8.42578125" style="7" customWidth="1"/>
    <col min="14095" max="14095" width="1.7109375" style="7" customWidth="1"/>
    <col min="14096" max="14336" width="11.42578125" style="7"/>
    <col min="14337" max="14337" width="4.140625" style="7" customWidth="1"/>
    <col min="14338" max="14338" width="4.85546875" style="7" customWidth="1"/>
    <col min="14339" max="14339" width="32.42578125" style="7" customWidth="1"/>
    <col min="14340" max="14340" width="14.28515625" style="7" customWidth="1"/>
    <col min="14341" max="14341" width="13.7109375" style="7" customWidth="1"/>
    <col min="14342" max="14342" width="13.85546875" style="7" customWidth="1"/>
    <col min="14343" max="14343" width="12.42578125" style="7" customWidth="1"/>
    <col min="14344" max="14344" width="1.7109375" style="7" customWidth="1"/>
    <col min="14345" max="14345" width="13.7109375" style="7" customWidth="1"/>
    <col min="14346" max="14346" width="11.42578125" style="7"/>
    <col min="14347" max="14348" width="11.7109375" style="7" customWidth="1"/>
    <col min="14349" max="14349" width="1.7109375" style="7" customWidth="1"/>
    <col min="14350" max="14350" width="8.42578125" style="7" customWidth="1"/>
    <col min="14351" max="14351" width="1.7109375" style="7" customWidth="1"/>
    <col min="14352" max="14592" width="11.42578125" style="7"/>
    <col min="14593" max="14593" width="4.140625" style="7" customWidth="1"/>
    <col min="14594" max="14594" width="4.85546875" style="7" customWidth="1"/>
    <col min="14595" max="14595" width="32.42578125" style="7" customWidth="1"/>
    <col min="14596" max="14596" width="14.28515625" style="7" customWidth="1"/>
    <col min="14597" max="14597" width="13.7109375" style="7" customWidth="1"/>
    <col min="14598" max="14598" width="13.85546875" style="7" customWidth="1"/>
    <col min="14599" max="14599" width="12.42578125" style="7" customWidth="1"/>
    <col min="14600" max="14600" width="1.7109375" style="7" customWidth="1"/>
    <col min="14601" max="14601" width="13.7109375" style="7" customWidth="1"/>
    <col min="14602" max="14602" width="11.42578125" style="7"/>
    <col min="14603" max="14604" width="11.7109375" style="7" customWidth="1"/>
    <col min="14605" max="14605" width="1.7109375" style="7" customWidth="1"/>
    <col min="14606" max="14606" width="8.42578125" style="7" customWidth="1"/>
    <col min="14607" max="14607" width="1.7109375" style="7" customWidth="1"/>
    <col min="14608" max="14848" width="11.42578125" style="7"/>
    <col min="14849" max="14849" width="4.140625" style="7" customWidth="1"/>
    <col min="14850" max="14850" width="4.85546875" style="7" customWidth="1"/>
    <col min="14851" max="14851" width="32.42578125" style="7" customWidth="1"/>
    <col min="14852" max="14852" width="14.28515625" style="7" customWidth="1"/>
    <col min="14853" max="14853" width="13.7109375" style="7" customWidth="1"/>
    <col min="14854" max="14854" width="13.85546875" style="7" customWidth="1"/>
    <col min="14855" max="14855" width="12.42578125" style="7" customWidth="1"/>
    <col min="14856" max="14856" width="1.7109375" style="7" customWidth="1"/>
    <col min="14857" max="14857" width="13.7109375" style="7" customWidth="1"/>
    <col min="14858" max="14858" width="11.42578125" style="7"/>
    <col min="14859" max="14860" width="11.7109375" style="7" customWidth="1"/>
    <col min="14861" max="14861" width="1.7109375" style="7" customWidth="1"/>
    <col min="14862" max="14862" width="8.42578125" style="7" customWidth="1"/>
    <col min="14863" max="14863" width="1.7109375" style="7" customWidth="1"/>
    <col min="14864" max="15104" width="11.42578125" style="7"/>
    <col min="15105" max="15105" width="4.140625" style="7" customWidth="1"/>
    <col min="15106" max="15106" width="4.85546875" style="7" customWidth="1"/>
    <col min="15107" max="15107" width="32.42578125" style="7" customWidth="1"/>
    <col min="15108" max="15108" width="14.28515625" style="7" customWidth="1"/>
    <col min="15109" max="15109" width="13.7109375" style="7" customWidth="1"/>
    <col min="15110" max="15110" width="13.85546875" style="7" customWidth="1"/>
    <col min="15111" max="15111" width="12.42578125" style="7" customWidth="1"/>
    <col min="15112" max="15112" width="1.7109375" style="7" customWidth="1"/>
    <col min="15113" max="15113" width="13.7109375" style="7" customWidth="1"/>
    <col min="15114" max="15114" width="11.42578125" style="7"/>
    <col min="15115" max="15116" width="11.7109375" style="7" customWidth="1"/>
    <col min="15117" max="15117" width="1.7109375" style="7" customWidth="1"/>
    <col min="15118" max="15118" width="8.42578125" style="7" customWidth="1"/>
    <col min="15119" max="15119" width="1.7109375" style="7" customWidth="1"/>
    <col min="15120" max="15360" width="11.42578125" style="7"/>
    <col min="15361" max="15361" width="4.140625" style="7" customWidth="1"/>
    <col min="15362" max="15362" width="4.85546875" style="7" customWidth="1"/>
    <col min="15363" max="15363" width="32.42578125" style="7" customWidth="1"/>
    <col min="15364" max="15364" width="14.28515625" style="7" customWidth="1"/>
    <col min="15365" max="15365" width="13.7109375" style="7" customWidth="1"/>
    <col min="15366" max="15366" width="13.85546875" style="7" customWidth="1"/>
    <col min="15367" max="15367" width="12.42578125" style="7" customWidth="1"/>
    <col min="15368" max="15368" width="1.7109375" style="7" customWidth="1"/>
    <col min="15369" max="15369" width="13.7109375" style="7" customWidth="1"/>
    <col min="15370" max="15370" width="11.42578125" style="7"/>
    <col min="15371" max="15372" width="11.7109375" style="7" customWidth="1"/>
    <col min="15373" max="15373" width="1.7109375" style="7" customWidth="1"/>
    <col min="15374" max="15374" width="8.42578125" style="7" customWidth="1"/>
    <col min="15375" max="15375" width="1.7109375" style="7" customWidth="1"/>
    <col min="15376" max="15616" width="11.42578125" style="7"/>
    <col min="15617" max="15617" width="4.140625" style="7" customWidth="1"/>
    <col min="15618" max="15618" width="4.85546875" style="7" customWidth="1"/>
    <col min="15619" max="15619" width="32.42578125" style="7" customWidth="1"/>
    <col min="15620" max="15620" width="14.28515625" style="7" customWidth="1"/>
    <col min="15621" max="15621" width="13.7109375" style="7" customWidth="1"/>
    <col min="15622" max="15622" width="13.85546875" style="7" customWidth="1"/>
    <col min="15623" max="15623" width="12.42578125" style="7" customWidth="1"/>
    <col min="15624" max="15624" width="1.7109375" style="7" customWidth="1"/>
    <col min="15625" max="15625" width="13.7109375" style="7" customWidth="1"/>
    <col min="15626" max="15626" width="11.42578125" style="7"/>
    <col min="15627" max="15628" width="11.7109375" style="7" customWidth="1"/>
    <col min="15629" max="15629" width="1.7109375" style="7" customWidth="1"/>
    <col min="15630" max="15630" width="8.42578125" style="7" customWidth="1"/>
    <col min="15631" max="15631" width="1.7109375" style="7" customWidth="1"/>
    <col min="15632" max="15872" width="11.42578125" style="7"/>
    <col min="15873" max="15873" width="4.140625" style="7" customWidth="1"/>
    <col min="15874" max="15874" width="4.85546875" style="7" customWidth="1"/>
    <col min="15875" max="15875" width="32.42578125" style="7" customWidth="1"/>
    <col min="15876" max="15876" width="14.28515625" style="7" customWidth="1"/>
    <col min="15877" max="15877" width="13.7109375" style="7" customWidth="1"/>
    <col min="15878" max="15878" width="13.85546875" style="7" customWidth="1"/>
    <col min="15879" max="15879" width="12.42578125" style="7" customWidth="1"/>
    <col min="15880" max="15880" width="1.7109375" style="7" customWidth="1"/>
    <col min="15881" max="15881" width="13.7109375" style="7" customWidth="1"/>
    <col min="15882" max="15882" width="11.42578125" style="7"/>
    <col min="15883" max="15884" width="11.7109375" style="7" customWidth="1"/>
    <col min="15885" max="15885" width="1.7109375" style="7" customWidth="1"/>
    <col min="15886" max="15886" width="8.42578125" style="7" customWidth="1"/>
    <col min="15887" max="15887" width="1.7109375" style="7" customWidth="1"/>
    <col min="15888" max="16128" width="11.42578125" style="7"/>
    <col min="16129" max="16129" width="4.140625" style="7" customWidth="1"/>
    <col min="16130" max="16130" width="4.85546875" style="7" customWidth="1"/>
    <col min="16131" max="16131" width="32.42578125" style="7" customWidth="1"/>
    <col min="16132" max="16132" width="14.28515625" style="7" customWidth="1"/>
    <col min="16133" max="16133" width="13.7109375" style="7" customWidth="1"/>
    <col min="16134" max="16134" width="13.85546875" style="7" customWidth="1"/>
    <col min="16135" max="16135" width="12.42578125" style="7" customWidth="1"/>
    <col min="16136" max="16136" width="1.7109375" style="7" customWidth="1"/>
    <col min="16137" max="16137" width="13.7109375" style="7" customWidth="1"/>
    <col min="16138" max="16138" width="11.42578125" style="7"/>
    <col min="16139" max="16140" width="11.7109375" style="7" customWidth="1"/>
    <col min="16141" max="16141" width="1.7109375" style="7" customWidth="1"/>
    <col min="16142" max="16142" width="8.42578125" style="7" customWidth="1"/>
    <col min="16143" max="16143" width="1.7109375" style="7" customWidth="1"/>
    <col min="16144" max="16384" width="11.42578125" style="7"/>
  </cols>
  <sheetData>
    <row r="1" spans="1:29" x14ac:dyDescent="0.2">
      <c r="A1" s="379" t="s">
        <v>38</v>
      </c>
      <c r="B1" s="379"/>
      <c r="C1" s="379"/>
      <c r="D1" s="51"/>
      <c r="E1" s="50"/>
      <c r="F1" s="50"/>
      <c r="G1" s="50"/>
      <c r="H1" s="51"/>
      <c r="I1" s="50"/>
      <c r="J1" s="51"/>
      <c r="K1" s="50"/>
      <c r="L1" s="50"/>
      <c r="M1" s="51" t="s">
        <v>35</v>
      </c>
      <c r="N1" s="52">
        <f>N57+N183+N78</f>
        <v>0</v>
      </c>
      <c r="O1" s="50"/>
      <c r="P1" s="3"/>
      <c r="Q1" s="3"/>
      <c r="R1" s="15" t="s">
        <v>121</v>
      </c>
      <c r="S1" s="15">
        <f>'1 - Media Publicity'!$S$1</f>
        <v>2021</v>
      </c>
      <c r="T1" s="16">
        <f>'1 - Media Publicity'!$T$1</f>
        <v>44197</v>
      </c>
      <c r="U1" s="16">
        <f>'1 - Media Publicity'!$U$1</f>
        <v>44561</v>
      </c>
      <c r="V1" s="3"/>
      <c r="W1" s="76"/>
      <c r="X1" s="3"/>
      <c r="Y1" s="3"/>
      <c r="Z1" s="3"/>
      <c r="AA1" s="3"/>
      <c r="AB1" s="3"/>
      <c r="AC1" s="3"/>
    </row>
    <row r="2" spans="1:29" ht="12.75" customHeight="1" x14ac:dyDescent="0.25">
      <c r="A2" s="380" t="s">
        <v>482</v>
      </c>
      <c r="B2" s="330"/>
      <c r="C2" s="330"/>
      <c r="D2" s="330"/>
      <c r="E2" s="330"/>
      <c r="F2" s="330"/>
      <c r="G2" s="330"/>
      <c r="H2" s="330"/>
      <c r="I2" s="330"/>
      <c r="J2" s="330"/>
      <c r="K2" s="81"/>
      <c r="L2" s="81"/>
      <c r="M2" s="29"/>
      <c r="N2" s="29"/>
      <c r="O2" s="29"/>
      <c r="P2" s="3"/>
      <c r="Q2" s="3"/>
      <c r="R2" s="15" t="s">
        <v>122</v>
      </c>
      <c r="S2" s="3"/>
      <c r="T2" s="3"/>
      <c r="U2" s="3"/>
      <c r="V2" s="3"/>
      <c r="W2" s="3"/>
      <c r="X2" s="3"/>
      <c r="Y2" s="3"/>
      <c r="Z2" s="3"/>
      <c r="AA2" s="3"/>
      <c r="AB2" s="3"/>
      <c r="AC2" s="3"/>
    </row>
    <row r="3" spans="1:29" ht="29.25" customHeight="1" x14ac:dyDescent="0.2">
      <c r="A3" s="57" t="s">
        <v>97</v>
      </c>
      <c r="B3" s="388" t="s">
        <v>124</v>
      </c>
      <c r="C3" s="388"/>
      <c r="D3" s="388"/>
      <c r="E3" s="388"/>
      <c r="F3" s="388"/>
      <c r="G3" s="388"/>
      <c r="H3" s="388"/>
      <c r="I3" s="388"/>
      <c r="J3" s="388"/>
      <c r="K3" s="388"/>
      <c r="L3" s="388"/>
      <c r="M3" s="388"/>
      <c r="N3" s="388"/>
      <c r="O3" s="29"/>
      <c r="P3" s="121"/>
      <c r="Q3" s="121"/>
      <c r="R3" s="121"/>
      <c r="S3" s="121"/>
      <c r="T3" s="121"/>
      <c r="U3" s="121"/>
      <c r="V3" s="121"/>
      <c r="W3" s="121"/>
      <c r="X3" s="121"/>
      <c r="Y3" s="121"/>
      <c r="Z3" s="121"/>
      <c r="AA3" s="3"/>
      <c r="AB3" s="3"/>
      <c r="AC3" s="3"/>
    </row>
    <row r="4" spans="1:29" ht="27.75" customHeight="1" x14ac:dyDescent="0.2">
      <c r="A4" s="57"/>
      <c r="B4" s="393" t="s">
        <v>483</v>
      </c>
      <c r="C4" s="393"/>
      <c r="D4" s="393"/>
      <c r="E4" s="393"/>
      <c r="F4" s="393"/>
      <c r="G4" s="393"/>
      <c r="H4" s="393"/>
      <c r="I4" s="393"/>
      <c r="J4" s="393"/>
      <c r="K4" s="393"/>
      <c r="L4" s="393"/>
      <c r="M4" s="393"/>
      <c r="N4" s="393"/>
      <c r="O4" s="29"/>
      <c r="P4" s="121"/>
      <c r="Q4" s="121"/>
      <c r="R4" s="121"/>
      <c r="S4" s="121"/>
      <c r="T4" s="121"/>
      <c r="U4" s="121"/>
      <c r="V4" s="121"/>
      <c r="W4" s="121"/>
      <c r="X4" s="121"/>
      <c r="Y4" s="121"/>
      <c r="Z4" s="121"/>
      <c r="AA4" s="3"/>
      <c r="AB4" s="3"/>
      <c r="AC4" s="3"/>
    </row>
    <row r="5" spans="1:29" ht="51.95" customHeight="1" x14ac:dyDescent="0.2">
      <c r="A5" s="64"/>
      <c r="B5" s="29"/>
      <c r="C5" s="64" t="s">
        <v>464</v>
      </c>
      <c r="D5" s="69" t="s">
        <v>47</v>
      </c>
      <c r="E5" s="81" t="s">
        <v>125</v>
      </c>
      <c r="F5" s="81" t="s">
        <v>110</v>
      </c>
      <c r="G5" s="81" t="s">
        <v>126</v>
      </c>
      <c r="H5" s="29"/>
      <c r="I5" s="81" t="s">
        <v>106</v>
      </c>
      <c r="J5" s="81" t="s">
        <v>127</v>
      </c>
      <c r="K5" s="81" t="s">
        <v>128</v>
      </c>
      <c r="L5" s="81" t="s">
        <v>129</v>
      </c>
      <c r="M5" s="29"/>
      <c r="N5" s="81" t="s">
        <v>130</v>
      </c>
      <c r="O5" s="29"/>
      <c r="P5" s="76"/>
      <c r="Q5" s="254" t="s">
        <v>131</v>
      </c>
      <c r="R5" s="254" t="s">
        <v>132</v>
      </c>
      <c r="S5" s="254" t="s">
        <v>133</v>
      </c>
      <c r="T5" s="254" t="s">
        <v>134</v>
      </c>
      <c r="U5" s="254" t="s">
        <v>135</v>
      </c>
      <c r="V5" s="76"/>
      <c r="W5" s="76"/>
      <c r="X5" s="215" t="s">
        <v>115</v>
      </c>
      <c r="Y5" s="76"/>
      <c r="Z5" s="231"/>
      <c r="AA5" s="231"/>
      <c r="AB5" s="76"/>
      <c r="AC5" s="3"/>
    </row>
    <row r="6" spans="1:29" ht="12.75" customHeight="1" x14ac:dyDescent="0.2">
      <c r="A6" s="29"/>
      <c r="B6" s="59">
        <v>1</v>
      </c>
      <c r="C6" s="102"/>
      <c r="D6" s="62"/>
      <c r="E6" s="106"/>
      <c r="F6" s="106"/>
      <c r="G6" s="59">
        <f>IF(C6=0,0,IF(D6=0,0,IF(F6&lt;&gt;0,Q6," ")))</f>
        <v>0</v>
      </c>
      <c r="H6" s="29"/>
      <c r="I6" s="106"/>
      <c r="J6" s="197"/>
      <c r="K6" s="102"/>
      <c r="L6" s="197"/>
      <c r="M6" s="29"/>
      <c r="N6" s="63">
        <f>IF(C6=0,0,IF(D6=0,0,IF(E6=0,0,IF(F6=0,0,IF(I6=0,0,IF(J6=0,0,IF(K6=0,0,IF(L6=0,0,X6))))))))</f>
        <v>0</v>
      </c>
      <c r="O6" s="29"/>
      <c r="P6" s="76"/>
      <c r="Q6" s="15">
        <f t="shared" ref="Q6" si="0">IF(F6="NO",0,IF(E6="Compatriot",25,IF(E6="Patriot",50,0)))</f>
        <v>0</v>
      </c>
      <c r="R6" s="15">
        <f t="shared" ref="R6" si="1">I6*5</f>
        <v>0</v>
      </c>
      <c r="S6" s="15">
        <f t="shared" ref="S6" si="2">IF(J6="YES",10,IF(J6="NO",0,0))</f>
        <v>0</v>
      </c>
      <c r="T6" s="15">
        <f t="shared" ref="T6" si="3">IF(E6="COMPATRIOT",0,IF(F6="NO",0,IF(L6="YES",10,IF(L6="NO",0,0))))</f>
        <v>0</v>
      </c>
      <c r="U6" s="15">
        <f t="shared" ref="U6" si="4">IF(AND(E6="Patriot",F6="Yes")=TRUE,1,0)</f>
        <v>0</v>
      </c>
      <c r="V6" s="76"/>
      <c r="W6" s="76"/>
      <c r="X6" s="76">
        <f t="shared" ref="X6" si="5">SUM(R6:T6)</f>
        <v>0</v>
      </c>
      <c r="Y6" s="76"/>
      <c r="Z6" s="76"/>
      <c r="AA6" s="76"/>
      <c r="AB6" s="231"/>
      <c r="AC6" s="3"/>
    </row>
    <row r="7" spans="1:29" x14ac:dyDescent="0.2">
      <c r="A7" s="29"/>
      <c r="B7" s="59">
        <v>2</v>
      </c>
      <c r="C7" s="251"/>
      <c r="D7" s="62"/>
      <c r="E7" s="197"/>
      <c r="F7" s="197"/>
      <c r="G7" s="59">
        <f t="shared" ref="G7:G55" si="6">IF(C7=0,0,IF(D7=0,0,IF(F7&lt;&gt;0,Q7," ")))</f>
        <v>0</v>
      </c>
      <c r="H7" s="199"/>
      <c r="I7" s="197"/>
      <c r="J7" s="197"/>
      <c r="K7" s="251"/>
      <c r="L7" s="250"/>
      <c r="M7" s="199"/>
      <c r="N7" s="63">
        <f t="shared" ref="N7:N55" si="7">IF(C7=0,0,IF(D7=0,0,IF(E7=0,0,IF(F7=0,0,IF(I7=0,0,IF(J7=0,0,IF(K7=0,0,IF(L7=0,0,X7))))))))</f>
        <v>0</v>
      </c>
      <c r="O7" s="199"/>
      <c r="P7" s="76"/>
      <c r="Q7" s="15">
        <f t="shared" ref="Q7:Q55" si="8">IF(F7="NO",0,IF(E7="Compatriot",25,IF(E7="Patriot",50,0)))</f>
        <v>0</v>
      </c>
      <c r="R7" s="15">
        <f t="shared" ref="R7:R55" si="9">I7*5</f>
        <v>0</v>
      </c>
      <c r="S7" s="15">
        <f t="shared" ref="S7:S55" si="10">IF(J7="YES",10,IF(J7="NO",0,0))</f>
        <v>0</v>
      </c>
      <c r="T7" s="15">
        <f t="shared" ref="T7:T55" si="11">IF(E7="COMPATRIOT",0,IF(F7="NO",0,IF(L7="YES",10,IF(L7="NO",0,0))))</f>
        <v>0</v>
      </c>
      <c r="U7" s="15">
        <f t="shared" ref="U7:U55" si="12">IF(AND(E7="Patriot",F7="Yes")=TRUE,1,0)</f>
        <v>0</v>
      </c>
      <c r="V7" s="76"/>
      <c r="W7" s="76"/>
      <c r="X7" s="76">
        <f t="shared" ref="X7:X55" si="13">SUM(R7:T7)</f>
        <v>0</v>
      </c>
      <c r="Y7" s="76"/>
      <c r="Z7" s="76"/>
      <c r="AA7" s="76"/>
      <c r="AB7" s="76"/>
      <c r="AC7" s="3"/>
    </row>
    <row r="8" spans="1:29" x14ac:dyDescent="0.2">
      <c r="A8" s="29"/>
      <c r="B8" s="59">
        <v>3</v>
      </c>
      <c r="C8" s="251"/>
      <c r="D8" s="62"/>
      <c r="E8" s="197"/>
      <c r="F8" s="197"/>
      <c r="G8" s="59">
        <f t="shared" si="6"/>
        <v>0</v>
      </c>
      <c r="H8" s="199"/>
      <c r="I8" s="197"/>
      <c r="J8" s="197"/>
      <c r="K8" s="251"/>
      <c r="L8" s="250"/>
      <c r="M8" s="199"/>
      <c r="N8" s="63">
        <f t="shared" si="7"/>
        <v>0</v>
      </c>
      <c r="O8" s="199"/>
      <c r="P8" s="76"/>
      <c r="Q8" s="15">
        <f t="shared" si="8"/>
        <v>0</v>
      </c>
      <c r="R8" s="15">
        <f t="shared" si="9"/>
        <v>0</v>
      </c>
      <c r="S8" s="15">
        <f t="shared" si="10"/>
        <v>0</v>
      </c>
      <c r="T8" s="15">
        <f t="shared" si="11"/>
        <v>0</v>
      </c>
      <c r="U8" s="15">
        <f t="shared" si="12"/>
        <v>0</v>
      </c>
      <c r="V8" s="76"/>
      <c r="W8" s="76"/>
      <c r="X8" s="76">
        <f t="shared" si="13"/>
        <v>0</v>
      </c>
      <c r="Y8" s="76"/>
      <c r="Z8" s="76"/>
      <c r="AA8" s="76"/>
      <c r="AB8" s="3"/>
      <c r="AC8" s="3"/>
    </row>
    <row r="9" spans="1:29" x14ac:dyDescent="0.2">
      <c r="A9" s="29"/>
      <c r="B9" s="59">
        <v>4</v>
      </c>
      <c r="C9" s="251"/>
      <c r="D9" s="62"/>
      <c r="E9" s="250"/>
      <c r="F9" s="197"/>
      <c r="G9" s="59">
        <f t="shared" si="6"/>
        <v>0</v>
      </c>
      <c r="H9" s="199"/>
      <c r="I9" s="250"/>
      <c r="J9" s="250"/>
      <c r="K9" s="251"/>
      <c r="L9" s="197"/>
      <c r="M9" s="199"/>
      <c r="N9" s="63">
        <f t="shared" si="7"/>
        <v>0</v>
      </c>
      <c r="O9" s="199"/>
      <c r="P9" s="76"/>
      <c r="Q9" s="15">
        <f t="shared" si="8"/>
        <v>0</v>
      </c>
      <c r="R9" s="15">
        <f t="shared" si="9"/>
        <v>0</v>
      </c>
      <c r="S9" s="15">
        <f t="shared" si="10"/>
        <v>0</v>
      </c>
      <c r="T9" s="15">
        <f t="shared" si="11"/>
        <v>0</v>
      </c>
      <c r="U9" s="15">
        <f t="shared" si="12"/>
        <v>0</v>
      </c>
      <c r="V9" s="76"/>
      <c r="W9" s="76"/>
      <c r="X9" s="76">
        <f t="shared" si="13"/>
        <v>0</v>
      </c>
      <c r="Y9" s="76"/>
      <c r="Z9" s="76"/>
      <c r="AA9" s="76"/>
      <c r="AB9" s="3"/>
      <c r="AC9" s="3"/>
    </row>
    <row r="10" spans="1:29" x14ac:dyDescent="0.2">
      <c r="A10" s="29"/>
      <c r="B10" s="59">
        <v>5</v>
      </c>
      <c r="C10" s="251"/>
      <c r="D10" s="62"/>
      <c r="E10" s="250"/>
      <c r="F10" s="250"/>
      <c r="G10" s="59">
        <f t="shared" si="6"/>
        <v>0</v>
      </c>
      <c r="H10" s="199"/>
      <c r="I10" s="250"/>
      <c r="J10" s="250"/>
      <c r="K10" s="251"/>
      <c r="L10" s="250"/>
      <c r="M10" s="199"/>
      <c r="N10" s="63">
        <f t="shared" si="7"/>
        <v>0</v>
      </c>
      <c r="O10" s="199"/>
      <c r="P10" s="76"/>
      <c r="Q10" s="15">
        <f t="shared" si="8"/>
        <v>0</v>
      </c>
      <c r="R10" s="15">
        <f t="shared" si="9"/>
        <v>0</v>
      </c>
      <c r="S10" s="15">
        <f t="shared" si="10"/>
        <v>0</v>
      </c>
      <c r="T10" s="15">
        <f t="shared" si="11"/>
        <v>0</v>
      </c>
      <c r="U10" s="15">
        <f t="shared" si="12"/>
        <v>0</v>
      </c>
      <c r="V10" s="76"/>
      <c r="W10" s="76"/>
      <c r="X10" s="76">
        <f t="shared" si="13"/>
        <v>0</v>
      </c>
      <c r="Y10" s="76"/>
      <c r="Z10" s="76"/>
      <c r="AA10" s="76"/>
      <c r="AB10" s="3"/>
      <c r="AC10" s="3"/>
    </row>
    <row r="11" spans="1:29" x14ac:dyDescent="0.2">
      <c r="A11" s="29"/>
      <c r="B11" s="59">
        <v>6</v>
      </c>
      <c r="C11" s="251"/>
      <c r="D11" s="62"/>
      <c r="E11" s="250"/>
      <c r="F11" s="250"/>
      <c r="G11" s="59">
        <f t="shared" si="6"/>
        <v>0</v>
      </c>
      <c r="H11" s="199"/>
      <c r="I11" s="250"/>
      <c r="J11" s="250"/>
      <c r="K11" s="251"/>
      <c r="L11" s="250"/>
      <c r="M11" s="199"/>
      <c r="N11" s="63">
        <f t="shared" si="7"/>
        <v>0</v>
      </c>
      <c r="O11" s="199"/>
      <c r="P11" s="76"/>
      <c r="Q11" s="15">
        <f t="shared" si="8"/>
        <v>0</v>
      </c>
      <c r="R11" s="15">
        <f t="shared" si="9"/>
        <v>0</v>
      </c>
      <c r="S11" s="15">
        <f t="shared" si="10"/>
        <v>0</v>
      </c>
      <c r="T11" s="15">
        <f t="shared" si="11"/>
        <v>0</v>
      </c>
      <c r="U11" s="15">
        <f t="shared" si="12"/>
        <v>0</v>
      </c>
      <c r="V11" s="76"/>
      <c r="W11" s="76"/>
      <c r="X11" s="76">
        <f t="shared" si="13"/>
        <v>0</v>
      </c>
      <c r="Y11" s="76"/>
      <c r="Z11" s="76"/>
      <c r="AA11" s="76"/>
      <c r="AB11" s="3"/>
      <c r="AC11" s="3"/>
    </row>
    <row r="12" spans="1:29" x14ac:dyDescent="0.2">
      <c r="A12" s="29"/>
      <c r="B12" s="59">
        <v>7</v>
      </c>
      <c r="C12" s="251"/>
      <c r="D12" s="62"/>
      <c r="E12" s="250"/>
      <c r="F12" s="250"/>
      <c r="G12" s="59">
        <f t="shared" si="6"/>
        <v>0</v>
      </c>
      <c r="H12" s="199"/>
      <c r="I12" s="250"/>
      <c r="J12" s="250"/>
      <c r="K12" s="251"/>
      <c r="L12" s="197"/>
      <c r="M12" s="199"/>
      <c r="N12" s="63">
        <f t="shared" si="7"/>
        <v>0</v>
      </c>
      <c r="O12" s="199"/>
      <c r="P12" s="76"/>
      <c r="Q12" s="15">
        <f t="shared" si="8"/>
        <v>0</v>
      </c>
      <c r="R12" s="15">
        <f t="shared" si="9"/>
        <v>0</v>
      </c>
      <c r="S12" s="15">
        <f t="shared" si="10"/>
        <v>0</v>
      </c>
      <c r="T12" s="15">
        <f t="shared" si="11"/>
        <v>0</v>
      </c>
      <c r="U12" s="15">
        <f t="shared" si="12"/>
        <v>0</v>
      </c>
      <c r="V12" s="76"/>
      <c r="W12" s="76"/>
      <c r="X12" s="76">
        <f t="shared" si="13"/>
        <v>0</v>
      </c>
      <c r="Y12" s="76"/>
      <c r="Z12" s="76"/>
      <c r="AA12" s="76"/>
      <c r="AB12" s="3"/>
      <c r="AC12" s="3"/>
    </row>
    <row r="13" spans="1:29" x14ac:dyDescent="0.2">
      <c r="A13" s="29"/>
      <c r="B13" s="59">
        <v>8</v>
      </c>
      <c r="C13" s="251"/>
      <c r="D13" s="62"/>
      <c r="E13" s="250"/>
      <c r="F13" s="250"/>
      <c r="G13" s="59">
        <f t="shared" si="6"/>
        <v>0</v>
      </c>
      <c r="H13" s="199"/>
      <c r="I13" s="250"/>
      <c r="J13" s="250"/>
      <c r="K13" s="251"/>
      <c r="L13" s="197"/>
      <c r="M13" s="199"/>
      <c r="N13" s="63">
        <f t="shared" si="7"/>
        <v>0</v>
      </c>
      <c r="O13" s="199"/>
      <c r="P13" s="76"/>
      <c r="Q13" s="15">
        <f t="shared" si="8"/>
        <v>0</v>
      </c>
      <c r="R13" s="15">
        <f t="shared" si="9"/>
        <v>0</v>
      </c>
      <c r="S13" s="15">
        <f t="shared" si="10"/>
        <v>0</v>
      </c>
      <c r="T13" s="15">
        <f t="shared" si="11"/>
        <v>0</v>
      </c>
      <c r="U13" s="15">
        <f t="shared" si="12"/>
        <v>0</v>
      </c>
      <c r="V13" s="76"/>
      <c r="W13" s="76"/>
      <c r="X13" s="76">
        <f t="shared" si="13"/>
        <v>0</v>
      </c>
      <c r="Y13" s="76"/>
      <c r="Z13" s="76"/>
      <c r="AA13" s="76"/>
      <c r="AB13" s="3"/>
      <c r="AC13" s="3"/>
    </row>
    <row r="14" spans="1:29" x14ac:dyDescent="0.2">
      <c r="A14" s="29"/>
      <c r="B14" s="59">
        <v>9</v>
      </c>
      <c r="C14" s="251"/>
      <c r="D14" s="62"/>
      <c r="E14" s="250"/>
      <c r="F14" s="250"/>
      <c r="G14" s="59">
        <f t="shared" si="6"/>
        <v>0</v>
      </c>
      <c r="H14" s="199"/>
      <c r="I14" s="250"/>
      <c r="J14" s="250"/>
      <c r="K14" s="251"/>
      <c r="L14" s="197"/>
      <c r="M14" s="199"/>
      <c r="N14" s="63">
        <f t="shared" si="7"/>
        <v>0</v>
      </c>
      <c r="O14" s="199"/>
      <c r="P14" s="76"/>
      <c r="Q14" s="15">
        <f t="shared" si="8"/>
        <v>0</v>
      </c>
      <c r="R14" s="15">
        <f t="shared" si="9"/>
        <v>0</v>
      </c>
      <c r="S14" s="15">
        <f t="shared" si="10"/>
        <v>0</v>
      </c>
      <c r="T14" s="15">
        <f t="shared" si="11"/>
        <v>0</v>
      </c>
      <c r="U14" s="15">
        <f t="shared" si="12"/>
        <v>0</v>
      </c>
      <c r="V14" s="76"/>
      <c r="W14" s="76"/>
      <c r="X14" s="76">
        <f t="shared" si="13"/>
        <v>0</v>
      </c>
      <c r="Y14" s="76"/>
      <c r="Z14" s="76"/>
      <c r="AA14" s="76"/>
      <c r="AB14" s="3"/>
      <c r="AC14" s="3"/>
    </row>
    <row r="15" spans="1:29" x14ac:dyDescent="0.2">
      <c r="A15" s="29"/>
      <c r="B15" s="59">
        <v>10</v>
      </c>
      <c r="C15" s="251"/>
      <c r="D15" s="62"/>
      <c r="E15" s="250"/>
      <c r="F15" s="250"/>
      <c r="G15" s="59">
        <f t="shared" si="6"/>
        <v>0</v>
      </c>
      <c r="H15" s="199"/>
      <c r="I15" s="250"/>
      <c r="J15" s="250"/>
      <c r="K15" s="251"/>
      <c r="L15" s="250"/>
      <c r="M15" s="199"/>
      <c r="N15" s="63">
        <f t="shared" si="7"/>
        <v>0</v>
      </c>
      <c r="O15" s="199"/>
      <c r="P15" s="76"/>
      <c r="Q15" s="15">
        <f t="shared" si="8"/>
        <v>0</v>
      </c>
      <c r="R15" s="15">
        <f t="shared" si="9"/>
        <v>0</v>
      </c>
      <c r="S15" s="15">
        <f t="shared" si="10"/>
        <v>0</v>
      </c>
      <c r="T15" s="15">
        <f t="shared" si="11"/>
        <v>0</v>
      </c>
      <c r="U15" s="15">
        <f t="shared" si="12"/>
        <v>0</v>
      </c>
      <c r="V15" s="76"/>
      <c r="W15" s="76"/>
      <c r="X15" s="76">
        <f t="shared" si="13"/>
        <v>0</v>
      </c>
      <c r="Y15" s="76"/>
      <c r="Z15" s="76"/>
      <c r="AA15" s="76"/>
      <c r="AB15" s="3"/>
      <c r="AC15" s="3"/>
    </row>
    <row r="16" spans="1:29" x14ac:dyDescent="0.2">
      <c r="A16" s="29"/>
      <c r="B16" s="59">
        <v>11</v>
      </c>
      <c r="C16" s="251"/>
      <c r="D16" s="62"/>
      <c r="E16" s="250"/>
      <c r="F16" s="250"/>
      <c r="G16" s="59">
        <f t="shared" si="6"/>
        <v>0</v>
      </c>
      <c r="H16" s="199"/>
      <c r="I16" s="250"/>
      <c r="J16" s="250"/>
      <c r="K16" s="251"/>
      <c r="L16" s="250"/>
      <c r="M16" s="199"/>
      <c r="N16" s="63">
        <f t="shared" si="7"/>
        <v>0</v>
      </c>
      <c r="O16" s="199"/>
      <c r="P16" s="76"/>
      <c r="Q16" s="15">
        <f t="shared" si="8"/>
        <v>0</v>
      </c>
      <c r="R16" s="15">
        <f t="shared" si="9"/>
        <v>0</v>
      </c>
      <c r="S16" s="15">
        <f t="shared" si="10"/>
        <v>0</v>
      </c>
      <c r="T16" s="15">
        <f t="shared" si="11"/>
        <v>0</v>
      </c>
      <c r="U16" s="15">
        <f t="shared" si="12"/>
        <v>0</v>
      </c>
      <c r="V16" s="76"/>
      <c r="W16" s="76"/>
      <c r="X16" s="76">
        <f t="shared" si="13"/>
        <v>0</v>
      </c>
      <c r="Y16" s="76"/>
      <c r="Z16" s="76"/>
      <c r="AA16" s="76"/>
      <c r="AB16" s="3"/>
      <c r="AC16" s="3"/>
    </row>
    <row r="17" spans="1:29" x14ac:dyDescent="0.2">
      <c r="A17" s="29"/>
      <c r="B17" s="59">
        <v>12</v>
      </c>
      <c r="C17" s="251"/>
      <c r="D17" s="62"/>
      <c r="E17" s="250"/>
      <c r="F17" s="250"/>
      <c r="G17" s="59">
        <f t="shared" si="6"/>
        <v>0</v>
      </c>
      <c r="H17" s="199"/>
      <c r="I17" s="250"/>
      <c r="J17" s="250"/>
      <c r="K17" s="251"/>
      <c r="L17" s="250"/>
      <c r="M17" s="199"/>
      <c r="N17" s="63">
        <f t="shared" si="7"/>
        <v>0</v>
      </c>
      <c r="O17" s="199"/>
      <c r="P17" s="76"/>
      <c r="Q17" s="15">
        <f t="shared" si="8"/>
        <v>0</v>
      </c>
      <c r="R17" s="15">
        <f t="shared" si="9"/>
        <v>0</v>
      </c>
      <c r="S17" s="15">
        <f t="shared" si="10"/>
        <v>0</v>
      </c>
      <c r="T17" s="15">
        <f t="shared" si="11"/>
        <v>0</v>
      </c>
      <c r="U17" s="15">
        <f t="shared" si="12"/>
        <v>0</v>
      </c>
      <c r="V17" s="76"/>
      <c r="W17" s="76"/>
      <c r="X17" s="76">
        <f t="shared" si="13"/>
        <v>0</v>
      </c>
      <c r="Y17" s="76"/>
      <c r="Z17" s="76"/>
      <c r="AA17" s="76"/>
      <c r="AB17" s="3"/>
      <c r="AC17" s="3"/>
    </row>
    <row r="18" spans="1:29" x14ac:dyDescent="0.2">
      <c r="A18" s="29"/>
      <c r="B18" s="59">
        <v>13</v>
      </c>
      <c r="C18" s="251"/>
      <c r="D18" s="62"/>
      <c r="E18" s="250"/>
      <c r="F18" s="250"/>
      <c r="G18" s="59">
        <f t="shared" si="6"/>
        <v>0</v>
      </c>
      <c r="H18" s="199"/>
      <c r="I18" s="250"/>
      <c r="J18" s="250"/>
      <c r="K18" s="251"/>
      <c r="L18" s="250"/>
      <c r="M18" s="199"/>
      <c r="N18" s="63">
        <f t="shared" si="7"/>
        <v>0</v>
      </c>
      <c r="O18" s="199"/>
      <c r="P18" s="76"/>
      <c r="Q18" s="15">
        <f t="shared" si="8"/>
        <v>0</v>
      </c>
      <c r="R18" s="15">
        <f t="shared" si="9"/>
        <v>0</v>
      </c>
      <c r="S18" s="15">
        <f t="shared" si="10"/>
        <v>0</v>
      </c>
      <c r="T18" s="15">
        <f t="shared" si="11"/>
        <v>0</v>
      </c>
      <c r="U18" s="15">
        <f t="shared" si="12"/>
        <v>0</v>
      </c>
      <c r="V18" s="76"/>
      <c r="W18" s="76"/>
      <c r="X18" s="76">
        <f t="shared" si="13"/>
        <v>0</v>
      </c>
      <c r="Y18" s="76"/>
      <c r="Z18" s="76"/>
      <c r="AA18" s="76"/>
      <c r="AB18" s="3"/>
      <c r="AC18" s="3"/>
    </row>
    <row r="19" spans="1:29" x14ac:dyDescent="0.2">
      <c r="A19" s="29"/>
      <c r="B19" s="59">
        <v>14</v>
      </c>
      <c r="C19" s="251"/>
      <c r="D19" s="62"/>
      <c r="E19" s="250"/>
      <c r="F19" s="250"/>
      <c r="G19" s="59">
        <f t="shared" si="6"/>
        <v>0</v>
      </c>
      <c r="H19" s="199"/>
      <c r="I19" s="250"/>
      <c r="J19" s="250"/>
      <c r="K19" s="251"/>
      <c r="L19" s="250"/>
      <c r="M19" s="199"/>
      <c r="N19" s="63">
        <f t="shared" si="7"/>
        <v>0</v>
      </c>
      <c r="O19" s="199"/>
      <c r="P19" s="76"/>
      <c r="Q19" s="15">
        <f t="shared" si="8"/>
        <v>0</v>
      </c>
      <c r="R19" s="15">
        <f t="shared" si="9"/>
        <v>0</v>
      </c>
      <c r="S19" s="15">
        <f t="shared" si="10"/>
        <v>0</v>
      </c>
      <c r="T19" s="15">
        <f t="shared" si="11"/>
        <v>0</v>
      </c>
      <c r="U19" s="15">
        <f t="shared" si="12"/>
        <v>0</v>
      </c>
      <c r="V19" s="76"/>
      <c r="W19" s="76"/>
      <c r="X19" s="76">
        <f t="shared" si="13"/>
        <v>0</v>
      </c>
      <c r="Y19" s="76"/>
      <c r="Z19" s="76"/>
      <c r="AA19" s="76"/>
      <c r="AB19" s="3"/>
      <c r="AC19" s="3"/>
    </row>
    <row r="20" spans="1:29" x14ac:dyDescent="0.2">
      <c r="A20" s="29"/>
      <c r="B20" s="59">
        <v>15</v>
      </c>
      <c r="C20" s="251"/>
      <c r="D20" s="62"/>
      <c r="E20" s="250"/>
      <c r="F20" s="250"/>
      <c r="G20" s="59">
        <f t="shared" si="6"/>
        <v>0</v>
      </c>
      <c r="H20" s="199"/>
      <c r="I20" s="250"/>
      <c r="J20" s="250"/>
      <c r="K20" s="251"/>
      <c r="L20" s="250"/>
      <c r="M20" s="199"/>
      <c r="N20" s="63">
        <f t="shared" si="7"/>
        <v>0</v>
      </c>
      <c r="O20" s="199"/>
      <c r="P20" s="76"/>
      <c r="Q20" s="15">
        <f t="shared" si="8"/>
        <v>0</v>
      </c>
      <c r="R20" s="15">
        <f t="shared" si="9"/>
        <v>0</v>
      </c>
      <c r="S20" s="15">
        <f t="shared" si="10"/>
        <v>0</v>
      </c>
      <c r="T20" s="15">
        <f t="shared" si="11"/>
        <v>0</v>
      </c>
      <c r="U20" s="15">
        <f t="shared" si="12"/>
        <v>0</v>
      </c>
      <c r="V20" s="76"/>
      <c r="W20" s="76"/>
      <c r="X20" s="76">
        <f t="shared" si="13"/>
        <v>0</v>
      </c>
      <c r="Y20" s="76"/>
      <c r="Z20" s="76"/>
      <c r="AA20" s="76"/>
      <c r="AB20" s="3"/>
      <c r="AC20" s="3"/>
    </row>
    <row r="21" spans="1:29" x14ac:dyDescent="0.2">
      <c r="A21" s="29"/>
      <c r="B21" s="59">
        <v>16</v>
      </c>
      <c r="C21" s="251"/>
      <c r="D21" s="62"/>
      <c r="E21" s="250"/>
      <c r="F21" s="250"/>
      <c r="G21" s="59">
        <f t="shared" si="6"/>
        <v>0</v>
      </c>
      <c r="H21" s="199"/>
      <c r="I21" s="250"/>
      <c r="J21" s="250"/>
      <c r="K21" s="251"/>
      <c r="L21" s="250"/>
      <c r="M21" s="199"/>
      <c r="N21" s="63">
        <f t="shared" si="7"/>
        <v>0</v>
      </c>
      <c r="O21" s="199"/>
      <c r="P21" s="76"/>
      <c r="Q21" s="15">
        <f t="shared" si="8"/>
        <v>0</v>
      </c>
      <c r="R21" s="15">
        <f t="shared" si="9"/>
        <v>0</v>
      </c>
      <c r="S21" s="15">
        <f t="shared" si="10"/>
        <v>0</v>
      </c>
      <c r="T21" s="15">
        <f t="shared" si="11"/>
        <v>0</v>
      </c>
      <c r="U21" s="15">
        <f t="shared" si="12"/>
        <v>0</v>
      </c>
      <c r="V21" s="76"/>
      <c r="W21" s="76"/>
      <c r="X21" s="76">
        <f t="shared" si="13"/>
        <v>0</v>
      </c>
      <c r="Y21" s="76"/>
      <c r="Z21" s="76"/>
      <c r="AA21" s="76"/>
      <c r="AB21" s="3"/>
      <c r="AC21" s="3"/>
    </row>
    <row r="22" spans="1:29" x14ac:dyDescent="0.2">
      <c r="A22" s="29"/>
      <c r="B22" s="59">
        <v>17</v>
      </c>
      <c r="C22" s="251"/>
      <c r="D22" s="62"/>
      <c r="E22" s="250"/>
      <c r="F22" s="250"/>
      <c r="G22" s="59">
        <f t="shared" si="6"/>
        <v>0</v>
      </c>
      <c r="H22" s="199"/>
      <c r="I22" s="250"/>
      <c r="J22" s="250"/>
      <c r="K22" s="251"/>
      <c r="L22" s="250"/>
      <c r="M22" s="199"/>
      <c r="N22" s="63">
        <f t="shared" si="7"/>
        <v>0</v>
      </c>
      <c r="O22" s="199"/>
      <c r="P22" s="76"/>
      <c r="Q22" s="15">
        <f t="shared" si="8"/>
        <v>0</v>
      </c>
      <c r="R22" s="15">
        <f t="shared" si="9"/>
        <v>0</v>
      </c>
      <c r="S22" s="15">
        <f t="shared" si="10"/>
        <v>0</v>
      </c>
      <c r="T22" s="15">
        <f t="shared" si="11"/>
        <v>0</v>
      </c>
      <c r="U22" s="15">
        <f t="shared" si="12"/>
        <v>0</v>
      </c>
      <c r="V22" s="76"/>
      <c r="W22" s="76"/>
      <c r="X22" s="76">
        <f t="shared" si="13"/>
        <v>0</v>
      </c>
      <c r="Y22" s="76"/>
      <c r="Z22" s="76"/>
      <c r="AA22" s="76"/>
      <c r="AB22" s="3"/>
      <c r="AC22" s="3"/>
    </row>
    <row r="23" spans="1:29" x14ac:dyDescent="0.2">
      <c r="A23" s="29"/>
      <c r="B23" s="59">
        <v>18</v>
      </c>
      <c r="C23" s="251"/>
      <c r="D23" s="62"/>
      <c r="E23" s="250"/>
      <c r="F23" s="250"/>
      <c r="G23" s="59">
        <f t="shared" si="6"/>
        <v>0</v>
      </c>
      <c r="H23" s="199"/>
      <c r="I23" s="250"/>
      <c r="J23" s="250"/>
      <c r="K23" s="251"/>
      <c r="L23" s="250"/>
      <c r="M23" s="199"/>
      <c r="N23" s="63">
        <f t="shared" si="7"/>
        <v>0</v>
      </c>
      <c r="O23" s="199"/>
      <c r="P23" s="76"/>
      <c r="Q23" s="15">
        <f t="shared" si="8"/>
        <v>0</v>
      </c>
      <c r="R23" s="15">
        <f t="shared" si="9"/>
        <v>0</v>
      </c>
      <c r="S23" s="15">
        <f t="shared" si="10"/>
        <v>0</v>
      </c>
      <c r="T23" s="15">
        <f t="shared" si="11"/>
        <v>0</v>
      </c>
      <c r="U23" s="15">
        <f t="shared" si="12"/>
        <v>0</v>
      </c>
      <c r="V23" s="76"/>
      <c r="W23" s="76"/>
      <c r="X23" s="76">
        <f t="shared" si="13"/>
        <v>0</v>
      </c>
      <c r="Y23" s="76"/>
      <c r="Z23" s="76"/>
      <c r="AA23" s="76"/>
      <c r="AB23" s="3"/>
      <c r="AC23" s="3"/>
    </row>
    <row r="24" spans="1:29" x14ac:dyDescent="0.2">
      <c r="A24" s="29"/>
      <c r="B24" s="59">
        <v>19</v>
      </c>
      <c r="C24" s="251"/>
      <c r="D24" s="62"/>
      <c r="E24" s="250"/>
      <c r="F24" s="250"/>
      <c r="G24" s="59">
        <f t="shared" si="6"/>
        <v>0</v>
      </c>
      <c r="H24" s="199"/>
      <c r="I24" s="250"/>
      <c r="J24" s="250"/>
      <c r="K24" s="251"/>
      <c r="L24" s="250"/>
      <c r="M24" s="199"/>
      <c r="N24" s="63">
        <f t="shared" si="7"/>
        <v>0</v>
      </c>
      <c r="O24" s="199"/>
      <c r="P24" s="76"/>
      <c r="Q24" s="15">
        <f t="shared" si="8"/>
        <v>0</v>
      </c>
      <c r="R24" s="15">
        <f t="shared" si="9"/>
        <v>0</v>
      </c>
      <c r="S24" s="15">
        <f t="shared" si="10"/>
        <v>0</v>
      </c>
      <c r="T24" s="15">
        <f t="shared" si="11"/>
        <v>0</v>
      </c>
      <c r="U24" s="15">
        <f t="shared" si="12"/>
        <v>0</v>
      </c>
      <c r="V24" s="76"/>
      <c r="W24" s="76"/>
      <c r="X24" s="76">
        <f t="shared" si="13"/>
        <v>0</v>
      </c>
      <c r="Y24" s="76"/>
      <c r="Z24" s="76"/>
      <c r="AA24" s="76"/>
      <c r="AB24" s="3"/>
      <c r="AC24" s="3"/>
    </row>
    <row r="25" spans="1:29" x14ac:dyDescent="0.2">
      <c r="A25" s="29"/>
      <c r="B25" s="59">
        <v>20</v>
      </c>
      <c r="C25" s="251"/>
      <c r="D25" s="62"/>
      <c r="E25" s="250"/>
      <c r="F25" s="250"/>
      <c r="G25" s="59">
        <f t="shared" si="6"/>
        <v>0</v>
      </c>
      <c r="H25" s="199"/>
      <c r="I25" s="250"/>
      <c r="J25" s="250"/>
      <c r="K25" s="251"/>
      <c r="L25" s="250"/>
      <c r="M25" s="199"/>
      <c r="N25" s="63">
        <f t="shared" si="7"/>
        <v>0</v>
      </c>
      <c r="O25" s="199"/>
      <c r="P25" s="76"/>
      <c r="Q25" s="15">
        <f t="shared" si="8"/>
        <v>0</v>
      </c>
      <c r="R25" s="15">
        <f t="shared" si="9"/>
        <v>0</v>
      </c>
      <c r="S25" s="15">
        <f t="shared" si="10"/>
        <v>0</v>
      </c>
      <c r="T25" s="15">
        <f t="shared" si="11"/>
        <v>0</v>
      </c>
      <c r="U25" s="15">
        <f t="shared" si="12"/>
        <v>0</v>
      </c>
      <c r="V25" s="76"/>
      <c r="W25" s="76"/>
      <c r="X25" s="76">
        <f t="shared" si="13"/>
        <v>0</v>
      </c>
      <c r="Y25" s="76"/>
      <c r="Z25" s="76"/>
      <c r="AA25" s="76"/>
      <c r="AB25" s="3"/>
      <c r="AC25" s="3"/>
    </row>
    <row r="26" spans="1:29" x14ac:dyDescent="0.2">
      <c r="A26" s="29"/>
      <c r="B26" s="59">
        <v>21</v>
      </c>
      <c r="C26" s="251"/>
      <c r="D26" s="62"/>
      <c r="E26" s="250"/>
      <c r="F26" s="250"/>
      <c r="G26" s="59">
        <f t="shared" si="6"/>
        <v>0</v>
      </c>
      <c r="H26" s="199"/>
      <c r="I26" s="250"/>
      <c r="J26" s="250"/>
      <c r="K26" s="251"/>
      <c r="L26" s="250"/>
      <c r="M26" s="199"/>
      <c r="N26" s="63">
        <f t="shared" si="7"/>
        <v>0</v>
      </c>
      <c r="O26" s="199"/>
      <c r="P26" s="76"/>
      <c r="Q26" s="15">
        <f t="shared" si="8"/>
        <v>0</v>
      </c>
      <c r="R26" s="15">
        <f t="shared" si="9"/>
        <v>0</v>
      </c>
      <c r="S26" s="15">
        <f t="shared" si="10"/>
        <v>0</v>
      </c>
      <c r="T26" s="15">
        <f t="shared" si="11"/>
        <v>0</v>
      </c>
      <c r="U26" s="15">
        <f t="shared" si="12"/>
        <v>0</v>
      </c>
      <c r="V26" s="76"/>
      <c r="W26" s="76"/>
      <c r="X26" s="76">
        <f t="shared" si="13"/>
        <v>0</v>
      </c>
      <c r="Y26" s="76"/>
      <c r="Z26" s="76"/>
      <c r="AA26" s="76"/>
      <c r="AB26" s="3"/>
      <c r="AC26" s="3"/>
    </row>
    <row r="27" spans="1:29" x14ac:dyDescent="0.2">
      <c r="A27" s="29"/>
      <c r="B27" s="59">
        <v>22</v>
      </c>
      <c r="C27" s="251"/>
      <c r="D27" s="62"/>
      <c r="E27" s="250"/>
      <c r="F27" s="250"/>
      <c r="G27" s="59">
        <f t="shared" si="6"/>
        <v>0</v>
      </c>
      <c r="H27" s="199"/>
      <c r="I27" s="250"/>
      <c r="J27" s="250"/>
      <c r="K27" s="251"/>
      <c r="L27" s="250"/>
      <c r="M27" s="199"/>
      <c r="N27" s="63">
        <f t="shared" si="7"/>
        <v>0</v>
      </c>
      <c r="O27" s="199"/>
      <c r="P27" s="76"/>
      <c r="Q27" s="15">
        <f t="shared" si="8"/>
        <v>0</v>
      </c>
      <c r="R27" s="15">
        <f t="shared" si="9"/>
        <v>0</v>
      </c>
      <c r="S27" s="15">
        <f t="shared" si="10"/>
        <v>0</v>
      </c>
      <c r="T27" s="15">
        <f t="shared" si="11"/>
        <v>0</v>
      </c>
      <c r="U27" s="15">
        <f t="shared" si="12"/>
        <v>0</v>
      </c>
      <c r="V27" s="76"/>
      <c r="W27" s="76"/>
      <c r="X27" s="76">
        <f t="shared" si="13"/>
        <v>0</v>
      </c>
      <c r="Y27" s="76"/>
      <c r="Z27" s="76"/>
      <c r="AA27" s="76"/>
      <c r="AB27" s="3"/>
      <c r="AC27" s="3"/>
    </row>
    <row r="28" spans="1:29" x14ac:dyDescent="0.2">
      <c r="A28" s="29"/>
      <c r="B28" s="59">
        <v>23</v>
      </c>
      <c r="C28" s="251"/>
      <c r="D28" s="62"/>
      <c r="E28" s="250"/>
      <c r="F28" s="250"/>
      <c r="G28" s="59">
        <f t="shared" si="6"/>
        <v>0</v>
      </c>
      <c r="H28" s="199"/>
      <c r="I28" s="250"/>
      <c r="J28" s="250"/>
      <c r="K28" s="251"/>
      <c r="L28" s="250"/>
      <c r="M28" s="199"/>
      <c r="N28" s="63">
        <f t="shared" si="7"/>
        <v>0</v>
      </c>
      <c r="O28" s="199"/>
      <c r="P28" s="76"/>
      <c r="Q28" s="15">
        <f t="shared" si="8"/>
        <v>0</v>
      </c>
      <c r="R28" s="15">
        <f t="shared" si="9"/>
        <v>0</v>
      </c>
      <c r="S28" s="15">
        <f t="shared" si="10"/>
        <v>0</v>
      </c>
      <c r="T28" s="15">
        <f t="shared" si="11"/>
        <v>0</v>
      </c>
      <c r="U28" s="15">
        <f t="shared" si="12"/>
        <v>0</v>
      </c>
      <c r="V28" s="76"/>
      <c r="W28" s="76"/>
      <c r="X28" s="76">
        <f t="shared" si="13"/>
        <v>0</v>
      </c>
      <c r="Y28" s="76"/>
      <c r="Z28" s="76"/>
      <c r="AA28" s="76"/>
      <c r="AB28" s="3"/>
      <c r="AC28" s="3"/>
    </row>
    <row r="29" spans="1:29" x14ac:dyDescent="0.2">
      <c r="A29" s="29"/>
      <c r="B29" s="59">
        <v>24</v>
      </c>
      <c r="C29" s="251"/>
      <c r="D29" s="62"/>
      <c r="E29" s="250"/>
      <c r="F29" s="250"/>
      <c r="G29" s="59">
        <f t="shared" si="6"/>
        <v>0</v>
      </c>
      <c r="H29" s="199"/>
      <c r="I29" s="250"/>
      <c r="J29" s="250"/>
      <c r="K29" s="251"/>
      <c r="L29" s="250"/>
      <c r="M29" s="199"/>
      <c r="N29" s="63">
        <f t="shared" si="7"/>
        <v>0</v>
      </c>
      <c r="O29" s="199"/>
      <c r="P29" s="76"/>
      <c r="Q29" s="15">
        <f t="shared" si="8"/>
        <v>0</v>
      </c>
      <c r="R29" s="15">
        <f t="shared" si="9"/>
        <v>0</v>
      </c>
      <c r="S29" s="15">
        <f t="shared" si="10"/>
        <v>0</v>
      </c>
      <c r="T29" s="15">
        <f t="shared" si="11"/>
        <v>0</v>
      </c>
      <c r="U29" s="15">
        <f t="shared" si="12"/>
        <v>0</v>
      </c>
      <c r="V29" s="76"/>
      <c r="W29" s="76"/>
      <c r="X29" s="76">
        <f t="shared" si="13"/>
        <v>0</v>
      </c>
      <c r="Y29" s="76"/>
      <c r="Z29" s="76"/>
      <c r="AA29" s="76"/>
      <c r="AB29" s="3"/>
      <c r="AC29" s="3"/>
    </row>
    <row r="30" spans="1:29" x14ac:dyDescent="0.2">
      <c r="A30" s="281"/>
      <c r="B30" s="59">
        <v>25</v>
      </c>
      <c r="C30" s="279"/>
      <c r="D30" s="62"/>
      <c r="E30" s="278"/>
      <c r="F30" s="278"/>
      <c r="G30" s="59">
        <f t="shared" ref="G30:G54" si="14">IF(C30=0,0,IF(D30=0,0,IF(F30&lt;&gt;0,Q30," ")))</f>
        <v>0</v>
      </c>
      <c r="H30" s="281"/>
      <c r="I30" s="278"/>
      <c r="J30" s="278"/>
      <c r="K30" s="279"/>
      <c r="L30" s="278"/>
      <c r="M30" s="281"/>
      <c r="N30" s="63">
        <f t="shared" ref="N30:N54" si="15">IF(C30=0,0,IF(D30=0,0,IF(E30=0,0,IF(F30=0,0,IF(I30=0,0,IF(J30=0,0,IF(K30=0,0,IF(L30=0,0,X30))))))))</f>
        <v>0</v>
      </c>
      <c r="O30" s="281"/>
      <c r="P30" s="76"/>
      <c r="Q30" s="15">
        <f t="shared" ref="Q30:Q54" si="16">IF(F30="NO",0,IF(E30="Compatriot",25,IF(E30="Patriot",50,0)))</f>
        <v>0</v>
      </c>
      <c r="R30" s="15">
        <f t="shared" ref="R30:R54" si="17">I30*5</f>
        <v>0</v>
      </c>
      <c r="S30" s="15">
        <f t="shared" ref="S30:S54" si="18">IF(J30="YES",10,IF(J30="NO",0,0))</f>
        <v>0</v>
      </c>
      <c r="T30" s="15">
        <f t="shared" ref="T30:T54" si="19">IF(E30="COMPATRIOT",0,IF(F30="NO",0,IF(L30="YES",10,IF(L30="NO",0,0))))</f>
        <v>0</v>
      </c>
      <c r="U30" s="15">
        <f t="shared" ref="U30:U54" si="20">IF(AND(E30="Patriot",F30="Yes")=TRUE,1,0)</f>
        <v>0</v>
      </c>
      <c r="V30" s="76"/>
      <c r="W30" s="76"/>
      <c r="X30" s="76">
        <f t="shared" ref="X30:X54" si="21">SUM(R30:T30)</f>
        <v>0</v>
      </c>
      <c r="Y30" s="76"/>
      <c r="Z30" s="76"/>
      <c r="AA30" s="76"/>
      <c r="AB30" s="3"/>
      <c r="AC30" s="3"/>
    </row>
    <row r="31" spans="1:29" x14ac:dyDescent="0.2">
      <c r="A31" s="281"/>
      <c r="B31" s="59">
        <v>26</v>
      </c>
      <c r="C31" s="279"/>
      <c r="D31" s="62"/>
      <c r="E31" s="278"/>
      <c r="F31" s="278"/>
      <c r="G31" s="59">
        <f t="shared" si="14"/>
        <v>0</v>
      </c>
      <c r="H31" s="281"/>
      <c r="I31" s="278"/>
      <c r="J31" s="278"/>
      <c r="K31" s="279"/>
      <c r="L31" s="278"/>
      <c r="M31" s="281"/>
      <c r="N31" s="63">
        <f t="shared" si="15"/>
        <v>0</v>
      </c>
      <c r="O31" s="281"/>
      <c r="P31" s="76"/>
      <c r="Q31" s="15">
        <f t="shared" si="16"/>
        <v>0</v>
      </c>
      <c r="R31" s="15">
        <f t="shared" si="17"/>
        <v>0</v>
      </c>
      <c r="S31" s="15">
        <f t="shared" si="18"/>
        <v>0</v>
      </c>
      <c r="T31" s="15">
        <f t="shared" si="19"/>
        <v>0</v>
      </c>
      <c r="U31" s="15">
        <f t="shared" si="20"/>
        <v>0</v>
      </c>
      <c r="V31" s="76"/>
      <c r="W31" s="76"/>
      <c r="X31" s="76">
        <f t="shared" si="21"/>
        <v>0</v>
      </c>
      <c r="Y31" s="76"/>
      <c r="Z31" s="76"/>
      <c r="AA31" s="76"/>
      <c r="AB31" s="3"/>
      <c r="AC31" s="3"/>
    </row>
    <row r="32" spans="1:29" x14ac:dyDescent="0.2">
      <c r="A32" s="281"/>
      <c r="B32" s="59">
        <v>27</v>
      </c>
      <c r="C32" s="279"/>
      <c r="D32" s="62"/>
      <c r="E32" s="278"/>
      <c r="F32" s="278"/>
      <c r="G32" s="59">
        <f t="shared" si="14"/>
        <v>0</v>
      </c>
      <c r="H32" s="281"/>
      <c r="I32" s="278"/>
      <c r="J32" s="278"/>
      <c r="K32" s="279"/>
      <c r="L32" s="278"/>
      <c r="M32" s="281"/>
      <c r="N32" s="63">
        <f t="shared" si="15"/>
        <v>0</v>
      </c>
      <c r="O32" s="281"/>
      <c r="P32" s="76"/>
      <c r="Q32" s="15">
        <f t="shared" si="16"/>
        <v>0</v>
      </c>
      <c r="R32" s="15">
        <f t="shared" si="17"/>
        <v>0</v>
      </c>
      <c r="S32" s="15">
        <f t="shared" si="18"/>
        <v>0</v>
      </c>
      <c r="T32" s="15">
        <f t="shared" si="19"/>
        <v>0</v>
      </c>
      <c r="U32" s="15">
        <f t="shared" si="20"/>
        <v>0</v>
      </c>
      <c r="V32" s="76"/>
      <c r="W32" s="76"/>
      <c r="X32" s="76">
        <f t="shared" si="21"/>
        <v>0</v>
      </c>
      <c r="Y32" s="76"/>
      <c r="Z32" s="76"/>
      <c r="AA32" s="76"/>
      <c r="AB32" s="3"/>
      <c r="AC32" s="3"/>
    </row>
    <row r="33" spans="1:29" x14ac:dyDescent="0.2">
      <c r="A33" s="281"/>
      <c r="B33" s="59">
        <v>28</v>
      </c>
      <c r="C33" s="279"/>
      <c r="D33" s="62"/>
      <c r="E33" s="278"/>
      <c r="F33" s="278"/>
      <c r="G33" s="59">
        <f t="shared" si="14"/>
        <v>0</v>
      </c>
      <c r="H33" s="281"/>
      <c r="I33" s="278"/>
      <c r="J33" s="278"/>
      <c r="K33" s="279"/>
      <c r="L33" s="278"/>
      <c r="M33" s="281"/>
      <c r="N33" s="63">
        <f t="shared" si="15"/>
        <v>0</v>
      </c>
      <c r="O33" s="281"/>
      <c r="P33" s="76"/>
      <c r="Q33" s="15">
        <f t="shared" si="16"/>
        <v>0</v>
      </c>
      <c r="R33" s="15">
        <f t="shared" si="17"/>
        <v>0</v>
      </c>
      <c r="S33" s="15">
        <f t="shared" si="18"/>
        <v>0</v>
      </c>
      <c r="T33" s="15">
        <f t="shared" si="19"/>
        <v>0</v>
      </c>
      <c r="U33" s="15">
        <f t="shared" si="20"/>
        <v>0</v>
      </c>
      <c r="V33" s="76"/>
      <c r="W33" s="76"/>
      <c r="X33" s="76">
        <f t="shared" si="21"/>
        <v>0</v>
      </c>
      <c r="Y33" s="76"/>
      <c r="Z33" s="76"/>
      <c r="AA33" s="76"/>
      <c r="AB33" s="3"/>
      <c r="AC33" s="3"/>
    </row>
    <row r="34" spans="1:29" x14ac:dyDescent="0.2">
      <c r="A34" s="281"/>
      <c r="B34" s="59">
        <v>29</v>
      </c>
      <c r="C34" s="279"/>
      <c r="D34" s="62"/>
      <c r="E34" s="278"/>
      <c r="F34" s="278"/>
      <c r="G34" s="59">
        <f t="shared" si="14"/>
        <v>0</v>
      </c>
      <c r="H34" s="281"/>
      <c r="I34" s="278"/>
      <c r="J34" s="278"/>
      <c r="K34" s="279"/>
      <c r="L34" s="278"/>
      <c r="M34" s="281"/>
      <c r="N34" s="63">
        <f t="shared" si="15"/>
        <v>0</v>
      </c>
      <c r="O34" s="281"/>
      <c r="P34" s="76"/>
      <c r="Q34" s="15">
        <f t="shared" si="16"/>
        <v>0</v>
      </c>
      <c r="R34" s="15">
        <f t="shared" si="17"/>
        <v>0</v>
      </c>
      <c r="S34" s="15">
        <f t="shared" si="18"/>
        <v>0</v>
      </c>
      <c r="T34" s="15">
        <f t="shared" si="19"/>
        <v>0</v>
      </c>
      <c r="U34" s="15">
        <f t="shared" si="20"/>
        <v>0</v>
      </c>
      <c r="V34" s="76"/>
      <c r="W34" s="76"/>
      <c r="X34" s="76">
        <f t="shared" si="21"/>
        <v>0</v>
      </c>
      <c r="Y34" s="76"/>
      <c r="Z34" s="76"/>
      <c r="AA34" s="76"/>
      <c r="AB34" s="3"/>
      <c r="AC34" s="3"/>
    </row>
    <row r="35" spans="1:29" x14ac:dyDescent="0.2">
      <c r="A35" s="281"/>
      <c r="B35" s="59">
        <v>30</v>
      </c>
      <c r="C35" s="279"/>
      <c r="D35" s="62"/>
      <c r="E35" s="278"/>
      <c r="F35" s="278"/>
      <c r="G35" s="59">
        <f t="shared" si="14"/>
        <v>0</v>
      </c>
      <c r="H35" s="281"/>
      <c r="I35" s="278"/>
      <c r="J35" s="278"/>
      <c r="K35" s="279"/>
      <c r="L35" s="278"/>
      <c r="M35" s="281"/>
      <c r="N35" s="63">
        <f t="shared" si="15"/>
        <v>0</v>
      </c>
      <c r="O35" s="281"/>
      <c r="P35" s="76"/>
      <c r="Q35" s="15">
        <f t="shared" si="16"/>
        <v>0</v>
      </c>
      <c r="R35" s="15">
        <f t="shared" si="17"/>
        <v>0</v>
      </c>
      <c r="S35" s="15">
        <f t="shared" si="18"/>
        <v>0</v>
      </c>
      <c r="T35" s="15">
        <f t="shared" si="19"/>
        <v>0</v>
      </c>
      <c r="U35" s="15">
        <f t="shared" si="20"/>
        <v>0</v>
      </c>
      <c r="V35" s="76"/>
      <c r="W35" s="76"/>
      <c r="X35" s="76">
        <f t="shared" si="21"/>
        <v>0</v>
      </c>
      <c r="Y35" s="76"/>
      <c r="Z35" s="76"/>
      <c r="AA35" s="76"/>
      <c r="AB35" s="3"/>
      <c r="AC35" s="3"/>
    </row>
    <row r="36" spans="1:29" x14ac:dyDescent="0.2">
      <c r="A36" s="281"/>
      <c r="B36" s="59">
        <v>31</v>
      </c>
      <c r="C36" s="279"/>
      <c r="D36" s="62"/>
      <c r="E36" s="278"/>
      <c r="F36" s="278"/>
      <c r="G36" s="59">
        <f t="shared" si="14"/>
        <v>0</v>
      </c>
      <c r="H36" s="281"/>
      <c r="I36" s="278"/>
      <c r="J36" s="278"/>
      <c r="K36" s="279"/>
      <c r="L36" s="278"/>
      <c r="M36" s="281"/>
      <c r="N36" s="63">
        <f t="shared" si="15"/>
        <v>0</v>
      </c>
      <c r="O36" s="281"/>
      <c r="P36" s="76"/>
      <c r="Q36" s="15">
        <f t="shared" si="16"/>
        <v>0</v>
      </c>
      <c r="R36" s="15">
        <f t="shared" si="17"/>
        <v>0</v>
      </c>
      <c r="S36" s="15">
        <f t="shared" si="18"/>
        <v>0</v>
      </c>
      <c r="T36" s="15">
        <f t="shared" si="19"/>
        <v>0</v>
      </c>
      <c r="U36" s="15">
        <f t="shared" si="20"/>
        <v>0</v>
      </c>
      <c r="V36" s="76"/>
      <c r="W36" s="76"/>
      <c r="X36" s="76">
        <f t="shared" si="21"/>
        <v>0</v>
      </c>
      <c r="Y36" s="76"/>
      <c r="Z36" s="76"/>
      <c r="AA36" s="76"/>
      <c r="AB36" s="3"/>
      <c r="AC36" s="3"/>
    </row>
    <row r="37" spans="1:29" x14ac:dyDescent="0.2">
      <c r="A37" s="281"/>
      <c r="B37" s="59">
        <v>32</v>
      </c>
      <c r="C37" s="279"/>
      <c r="D37" s="62"/>
      <c r="E37" s="278"/>
      <c r="F37" s="278"/>
      <c r="G37" s="59">
        <f t="shared" si="14"/>
        <v>0</v>
      </c>
      <c r="H37" s="281"/>
      <c r="I37" s="278"/>
      <c r="J37" s="278"/>
      <c r="K37" s="279"/>
      <c r="L37" s="278"/>
      <c r="M37" s="281"/>
      <c r="N37" s="63">
        <f t="shared" si="15"/>
        <v>0</v>
      </c>
      <c r="O37" s="281"/>
      <c r="P37" s="76"/>
      <c r="Q37" s="15">
        <f t="shared" si="16"/>
        <v>0</v>
      </c>
      <c r="R37" s="15">
        <f t="shared" si="17"/>
        <v>0</v>
      </c>
      <c r="S37" s="15">
        <f t="shared" si="18"/>
        <v>0</v>
      </c>
      <c r="T37" s="15">
        <f t="shared" si="19"/>
        <v>0</v>
      </c>
      <c r="U37" s="15">
        <f t="shared" si="20"/>
        <v>0</v>
      </c>
      <c r="V37" s="76"/>
      <c r="W37" s="76"/>
      <c r="X37" s="76">
        <f t="shared" si="21"/>
        <v>0</v>
      </c>
      <c r="Y37" s="76"/>
      <c r="Z37" s="76"/>
      <c r="AA37" s="76"/>
      <c r="AB37" s="3"/>
      <c r="AC37" s="3"/>
    </row>
    <row r="38" spans="1:29" x14ac:dyDescent="0.2">
      <c r="A38" s="281"/>
      <c r="B38" s="59">
        <v>33</v>
      </c>
      <c r="C38" s="279"/>
      <c r="D38" s="62"/>
      <c r="E38" s="278"/>
      <c r="F38" s="278"/>
      <c r="G38" s="59">
        <f t="shared" si="14"/>
        <v>0</v>
      </c>
      <c r="H38" s="281"/>
      <c r="I38" s="278"/>
      <c r="J38" s="278"/>
      <c r="K38" s="279"/>
      <c r="L38" s="278"/>
      <c r="M38" s="281"/>
      <c r="N38" s="63">
        <f t="shared" si="15"/>
        <v>0</v>
      </c>
      <c r="O38" s="281"/>
      <c r="P38" s="76"/>
      <c r="Q38" s="15">
        <f t="shared" si="16"/>
        <v>0</v>
      </c>
      <c r="R38" s="15">
        <f t="shared" si="17"/>
        <v>0</v>
      </c>
      <c r="S38" s="15">
        <f t="shared" si="18"/>
        <v>0</v>
      </c>
      <c r="T38" s="15">
        <f t="shared" si="19"/>
        <v>0</v>
      </c>
      <c r="U38" s="15">
        <f t="shared" si="20"/>
        <v>0</v>
      </c>
      <c r="V38" s="76"/>
      <c r="W38" s="76"/>
      <c r="X38" s="76">
        <f t="shared" si="21"/>
        <v>0</v>
      </c>
      <c r="Y38" s="76"/>
      <c r="Z38" s="76"/>
      <c r="AA38" s="76"/>
      <c r="AB38" s="3"/>
      <c r="AC38" s="3"/>
    </row>
    <row r="39" spans="1:29" x14ac:dyDescent="0.2">
      <c r="A39" s="281"/>
      <c r="B39" s="59">
        <v>34</v>
      </c>
      <c r="C39" s="279"/>
      <c r="D39" s="62"/>
      <c r="E39" s="278"/>
      <c r="F39" s="278"/>
      <c r="G39" s="59">
        <f t="shared" si="14"/>
        <v>0</v>
      </c>
      <c r="H39" s="281"/>
      <c r="I39" s="278"/>
      <c r="J39" s="278"/>
      <c r="K39" s="279"/>
      <c r="L39" s="278"/>
      <c r="M39" s="281"/>
      <c r="N39" s="63">
        <f t="shared" si="15"/>
        <v>0</v>
      </c>
      <c r="O39" s="281"/>
      <c r="P39" s="76"/>
      <c r="Q39" s="15">
        <f t="shared" si="16"/>
        <v>0</v>
      </c>
      <c r="R39" s="15">
        <f t="shared" si="17"/>
        <v>0</v>
      </c>
      <c r="S39" s="15">
        <f t="shared" si="18"/>
        <v>0</v>
      </c>
      <c r="T39" s="15">
        <f t="shared" si="19"/>
        <v>0</v>
      </c>
      <c r="U39" s="15">
        <f t="shared" si="20"/>
        <v>0</v>
      </c>
      <c r="V39" s="76"/>
      <c r="W39" s="76"/>
      <c r="X39" s="76">
        <f t="shared" si="21"/>
        <v>0</v>
      </c>
      <c r="Y39" s="76"/>
      <c r="Z39" s="76"/>
      <c r="AA39" s="76"/>
      <c r="AB39" s="3"/>
      <c r="AC39" s="3"/>
    </row>
    <row r="40" spans="1:29" x14ac:dyDescent="0.2">
      <c r="A40" s="281"/>
      <c r="B40" s="59">
        <v>35</v>
      </c>
      <c r="C40" s="279"/>
      <c r="D40" s="62"/>
      <c r="E40" s="278"/>
      <c r="F40" s="278"/>
      <c r="G40" s="59">
        <f t="shared" si="14"/>
        <v>0</v>
      </c>
      <c r="H40" s="281"/>
      <c r="I40" s="278"/>
      <c r="J40" s="278"/>
      <c r="K40" s="279"/>
      <c r="L40" s="278"/>
      <c r="M40" s="281"/>
      <c r="N40" s="63">
        <f t="shared" si="15"/>
        <v>0</v>
      </c>
      <c r="O40" s="281"/>
      <c r="P40" s="76"/>
      <c r="Q40" s="15">
        <f t="shared" si="16"/>
        <v>0</v>
      </c>
      <c r="R40" s="15">
        <f t="shared" si="17"/>
        <v>0</v>
      </c>
      <c r="S40" s="15">
        <f t="shared" si="18"/>
        <v>0</v>
      </c>
      <c r="T40" s="15">
        <f t="shared" si="19"/>
        <v>0</v>
      </c>
      <c r="U40" s="15">
        <f t="shared" si="20"/>
        <v>0</v>
      </c>
      <c r="V40" s="76"/>
      <c r="W40" s="76"/>
      <c r="X40" s="76">
        <f t="shared" si="21"/>
        <v>0</v>
      </c>
      <c r="Y40" s="76"/>
      <c r="Z40" s="76"/>
      <c r="AA40" s="76"/>
      <c r="AB40" s="3"/>
      <c r="AC40" s="3"/>
    </row>
    <row r="41" spans="1:29" x14ac:dyDescent="0.2">
      <c r="A41" s="281"/>
      <c r="B41" s="59">
        <v>36</v>
      </c>
      <c r="C41" s="279"/>
      <c r="D41" s="62"/>
      <c r="E41" s="278"/>
      <c r="F41" s="278"/>
      <c r="G41" s="59">
        <f t="shared" si="14"/>
        <v>0</v>
      </c>
      <c r="H41" s="281"/>
      <c r="I41" s="278"/>
      <c r="J41" s="278"/>
      <c r="K41" s="279"/>
      <c r="L41" s="278"/>
      <c r="M41" s="281"/>
      <c r="N41" s="63">
        <f t="shared" si="15"/>
        <v>0</v>
      </c>
      <c r="O41" s="281"/>
      <c r="P41" s="76"/>
      <c r="Q41" s="15">
        <f t="shared" si="16"/>
        <v>0</v>
      </c>
      <c r="R41" s="15">
        <f t="shared" si="17"/>
        <v>0</v>
      </c>
      <c r="S41" s="15">
        <f t="shared" si="18"/>
        <v>0</v>
      </c>
      <c r="T41" s="15">
        <f t="shared" si="19"/>
        <v>0</v>
      </c>
      <c r="U41" s="15">
        <f t="shared" si="20"/>
        <v>0</v>
      </c>
      <c r="V41" s="76"/>
      <c r="W41" s="76"/>
      <c r="X41" s="76">
        <f t="shared" si="21"/>
        <v>0</v>
      </c>
      <c r="Y41" s="76"/>
      <c r="Z41" s="76"/>
      <c r="AA41" s="76"/>
      <c r="AB41" s="3"/>
      <c r="AC41" s="3"/>
    </row>
    <row r="42" spans="1:29" x14ac:dyDescent="0.2">
      <c r="A42" s="281"/>
      <c r="B42" s="59">
        <v>37</v>
      </c>
      <c r="C42" s="279"/>
      <c r="D42" s="62"/>
      <c r="E42" s="278"/>
      <c r="F42" s="278"/>
      <c r="G42" s="59">
        <f t="shared" si="14"/>
        <v>0</v>
      </c>
      <c r="H42" s="281"/>
      <c r="I42" s="278"/>
      <c r="J42" s="278"/>
      <c r="K42" s="279"/>
      <c r="L42" s="278"/>
      <c r="M42" s="281"/>
      <c r="N42" s="63">
        <f t="shared" si="15"/>
        <v>0</v>
      </c>
      <c r="O42" s="281"/>
      <c r="P42" s="76"/>
      <c r="Q42" s="15">
        <f t="shared" si="16"/>
        <v>0</v>
      </c>
      <c r="R42" s="15">
        <f t="shared" si="17"/>
        <v>0</v>
      </c>
      <c r="S42" s="15">
        <f t="shared" si="18"/>
        <v>0</v>
      </c>
      <c r="T42" s="15">
        <f t="shared" si="19"/>
        <v>0</v>
      </c>
      <c r="U42" s="15">
        <f t="shared" si="20"/>
        <v>0</v>
      </c>
      <c r="V42" s="76"/>
      <c r="W42" s="76"/>
      <c r="X42" s="76">
        <f t="shared" si="21"/>
        <v>0</v>
      </c>
      <c r="Y42" s="76"/>
      <c r="Z42" s="76"/>
      <c r="AA42" s="76"/>
      <c r="AB42" s="3"/>
      <c r="AC42" s="3"/>
    </row>
    <row r="43" spans="1:29" x14ac:dyDescent="0.2">
      <c r="A43" s="281"/>
      <c r="B43" s="59">
        <v>38</v>
      </c>
      <c r="C43" s="279"/>
      <c r="D43" s="62"/>
      <c r="E43" s="278"/>
      <c r="F43" s="278"/>
      <c r="G43" s="59">
        <f t="shared" si="14"/>
        <v>0</v>
      </c>
      <c r="H43" s="281"/>
      <c r="I43" s="278"/>
      <c r="J43" s="278"/>
      <c r="K43" s="279"/>
      <c r="L43" s="278"/>
      <c r="M43" s="281"/>
      <c r="N43" s="63">
        <f t="shared" si="15"/>
        <v>0</v>
      </c>
      <c r="O43" s="281"/>
      <c r="P43" s="76"/>
      <c r="Q43" s="15">
        <f t="shared" si="16"/>
        <v>0</v>
      </c>
      <c r="R43" s="15">
        <f t="shared" si="17"/>
        <v>0</v>
      </c>
      <c r="S43" s="15">
        <f t="shared" si="18"/>
        <v>0</v>
      </c>
      <c r="T43" s="15">
        <f t="shared" si="19"/>
        <v>0</v>
      </c>
      <c r="U43" s="15">
        <f t="shared" si="20"/>
        <v>0</v>
      </c>
      <c r="V43" s="76"/>
      <c r="W43" s="76"/>
      <c r="X43" s="76">
        <f t="shared" si="21"/>
        <v>0</v>
      </c>
      <c r="Y43" s="76"/>
      <c r="Z43" s="76"/>
      <c r="AA43" s="76"/>
      <c r="AB43" s="3"/>
      <c r="AC43" s="3"/>
    </row>
    <row r="44" spans="1:29" x14ac:dyDescent="0.2">
      <c r="A44" s="281"/>
      <c r="B44" s="59">
        <v>39</v>
      </c>
      <c r="C44" s="279"/>
      <c r="D44" s="62"/>
      <c r="E44" s="278"/>
      <c r="F44" s="278"/>
      <c r="G44" s="59">
        <f t="shared" si="14"/>
        <v>0</v>
      </c>
      <c r="H44" s="281"/>
      <c r="I44" s="278"/>
      <c r="J44" s="278"/>
      <c r="K44" s="279"/>
      <c r="L44" s="278"/>
      <c r="M44" s="281"/>
      <c r="N44" s="63">
        <f t="shared" si="15"/>
        <v>0</v>
      </c>
      <c r="O44" s="281"/>
      <c r="P44" s="76"/>
      <c r="Q44" s="15">
        <f t="shared" si="16"/>
        <v>0</v>
      </c>
      <c r="R44" s="15">
        <f t="shared" si="17"/>
        <v>0</v>
      </c>
      <c r="S44" s="15">
        <f t="shared" si="18"/>
        <v>0</v>
      </c>
      <c r="T44" s="15">
        <f t="shared" si="19"/>
        <v>0</v>
      </c>
      <c r="U44" s="15">
        <f t="shared" si="20"/>
        <v>0</v>
      </c>
      <c r="V44" s="76"/>
      <c r="W44" s="76"/>
      <c r="X44" s="76">
        <f t="shared" si="21"/>
        <v>0</v>
      </c>
      <c r="Y44" s="76"/>
      <c r="Z44" s="76"/>
      <c r="AA44" s="76"/>
      <c r="AB44" s="3"/>
      <c r="AC44" s="3"/>
    </row>
    <row r="45" spans="1:29" x14ac:dyDescent="0.2">
      <c r="A45" s="281"/>
      <c r="B45" s="59">
        <v>40</v>
      </c>
      <c r="C45" s="279"/>
      <c r="D45" s="62"/>
      <c r="E45" s="278"/>
      <c r="F45" s="278"/>
      <c r="G45" s="59">
        <f t="shared" si="14"/>
        <v>0</v>
      </c>
      <c r="H45" s="281"/>
      <c r="I45" s="278"/>
      <c r="J45" s="278"/>
      <c r="K45" s="279"/>
      <c r="L45" s="278"/>
      <c r="M45" s="281"/>
      <c r="N45" s="63">
        <f t="shared" si="15"/>
        <v>0</v>
      </c>
      <c r="O45" s="281"/>
      <c r="P45" s="76"/>
      <c r="Q45" s="15">
        <f t="shared" si="16"/>
        <v>0</v>
      </c>
      <c r="R45" s="15">
        <f t="shared" si="17"/>
        <v>0</v>
      </c>
      <c r="S45" s="15">
        <f t="shared" si="18"/>
        <v>0</v>
      </c>
      <c r="T45" s="15">
        <f t="shared" si="19"/>
        <v>0</v>
      </c>
      <c r="U45" s="15">
        <f t="shared" si="20"/>
        <v>0</v>
      </c>
      <c r="V45" s="76"/>
      <c r="W45" s="76"/>
      <c r="X45" s="76">
        <f t="shared" si="21"/>
        <v>0</v>
      </c>
      <c r="Y45" s="76"/>
      <c r="Z45" s="76"/>
      <c r="AA45" s="76"/>
      <c r="AB45" s="3"/>
      <c r="AC45" s="3"/>
    </row>
    <row r="46" spans="1:29" x14ac:dyDescent="0.2">
      <c r="A46" s="281"/>
      <c r="B46" s="59">
        <v>41</v>
      </c>
      <c r="C46" s="279"/>
      <c r="D46" s="62"/>
      <c r="E46" s="278"/>
      <c r="F46" s="278"/>
      <c r="G46" s="59">
        <f t="shared" si="14"/>
        <v>0</v>
      </c>
      <c r="H46" s="281"/>
      <c r="I46" s="278"/>
      <c r="J46" s="278"/>
      <c r="K46" s="279"/>
      <c r="L46" s="278"/>
      <c r="M46" s="281"/>
      <c r="N46" s="63">
        <f t="shared" si="15"/>
        <v>0</v>
      </c>
      <c r="O46" s="281"/>
      <c r="P46" s="76"/>
      <c r="Q46" s="15">
        <f t="shared" si="16"/>
        <v>0</v>
      </c>
      <c r="R46" s="15">
        <f t="shared" si="17"/>
        <v>0</v>
      </c>
      <c r="S46" s="15">
        <f t="shared" si="18"/>
        <v>0</v>
      </c>
      <c r="T46" s="15">
        <f t="shared" si="19"/>
        <v>0</v>
      </c>
      <c r="U46" s="15">
        <f t="shared" si="20"/>
        <v>0</v>
      </c>
      <c r="V46" s="76"/>
      <c r="W46" s="76"/>
      <c r="X46" s="76">
        <f t="shared" si="21"/>
        <v>0</v>
      </c>
      <c r="Y46" s="76"/>
      <c r="Z46" s="76"/>
      <c r="AA46" s="76"/>
      <c r="AB46" s="3"/>
      <c r="AC46" s="3"/>
    </row>
    <row r="47" spans="1:29" x14ac:dyDescent="0.2">
      <c r="A47" s="281"/>
      <c r="B47" s="59">
        <v>42</v>
      </c>
      <c r="C47" s="279"/>
      <c r="D47" s="62"/>
      <c r="E47" s="278"/>
      <c r="F47" s="278"/>
      <c r="G47" s="59">
        <f t="shared" si="14"/>
        <v>0</v>
      </c>
      <c r="H47" s="281"/>
      <c r="I47" s="278"/>
      <c r="J47" s="278"/>
      <c r="K47" s="279"/>
      <c r="L47" s="278"/>
      <c r="M47" s="281"/>
      <c r="N47" s="63">
        <f t="shared" si="15"/>
        <v>0</v>
      </c>
      <c r="O47" s="281"/>
      <c r="P47" s="76"/>
      <c r="Q47" s="15">
        <f t="shared" si="16"/>
        <v>0</v>
      </c>
      <c r="R47" s="15">
        <f t="shared" si="17"/>
        <v>0</v>
      </c>
      <c r="S47" s="15">
        <f t="shared" si="18"/>
        <v>0</v>
      </c>
      <c r="T47" s="15">
        <f t="shared" si="19"/>
        <v>0</v>
      </c>
      <c r="U47" s="15">
        <f t="shared" si="20"/>
        <v>0</v>
      </c>
      <c r="V47" s="76"/>
      <c r="W47" s="76"/>
      <c r="X47" s="76">
        <f t="shared" si="21"/>
        <v>0</v>
      </c>
      <c r="Y47" s="76"/>
      <c r="Z47" s="76"/>
      <c r="AA47" s="76"/>
      <c r="AB47" s="3"/>
      <c r="AC47" s="3"/>
    </row>
    <row r="48" spans="1:29" x14ac:dyDescent="0.2">
      <c r="A48" s="281"/>
      <c r="B48" s="59">
        <v>43</v>
      </c>
      <c r="C48" s="279"/>
      <c r="D48" s="62"/>
      <c r="E48" s="278"/>
      <c r="F48" s="278"/>
      <c r="G48" s="59">
        <f t="shared" si="14"/>
        <v>0</v>
      </c>
      <c r="H48" s="281"/>
      <c r="I48" s="278"/>
      <c r="J48" s="278"/>
      <c r="K48" s="279"/>
      <c r="L48" s="278"/>
      <c r="M48" s="281"/>
      <c r="N48" s="63">
        <f t="shared" si="15"/>
        <v>0</v>
      </c>
      <c r="O48" s="281"/>
      <c r="P48" s="76"/>
      <c r="Q48" s="15">
        <f t="shared" si="16"/>
        <v>0</v>
      </c>
      <c r="R48" s="15">
        <f t="shared" si="17"/>
        <v>0</v>
      </c>
      <c r="S48" s="15">
        <f t="shared" si="18"/>
        <v>0</v>
      </c>
      <c r="T48" s="15">
        <f t="shared" si="19"/>
        <v>0</v>
      </c>
      <c r="U48" s="15">
        <f t="shared" si="20"/>
        <v>0</v>
      </c>
      <c r="V48" s="76"/>
      <c r="W48" s="76"/>
      <c r="X48" s="76">
        <f t="shared" si="21"/>
        <v>0</v>
      </c>
      <c r="Y48" s="76"/>
      <c r="Z48" s="76"/>
      <c r="AA48" s="76"/>
      <c r="AB48" s="3"/>
      <c r="AC48" s="3"/>
    </row>
    <row r="49" spans="1:29" x14ac:dyDescent="0.2">
      <c r="A49" s="281"/>
      <c r="B49" s="59">
        <v>44</v>
      </c>
      <c r="C49" s="279"/>
      <c r="D49" s="62"/>
      <c r="E49" s="278"/>
      <c r="F49" s="278"/>
      <c r="G49" s="59">
        <f t="shared" si="14"/>
        <v>0</v>
      </c>
      <c r="H49" s="281"/>
      <c r="I49" s="278"/>
      <c r="J49" s="278"/>
      <c r="K49" s="279"/>
      <c r="L49" s="278"/>
      <c r="M49" s="281"/>
      <c r="N49" s="63">
        <f t="shared" si="15"/>
        <v>0</v>
      </c>
      <c r="O49" s="281"/>
      <c r="P49" s="76"/>
      <c r="Q49" s="15">
        <f t="shared" si="16"/>
        <v>0</v>
      </c>
      <c r="R49" s="15">
        <f t="shared" si="17"/>
        <v>0</v>
      </c>
      <c r="S49" s="15">
        <f t="shared" si="18"/>
        <v>0</v>
      </c>
      <c r="T49" s="15">
        <f t="shared" si="19"/>
        <v>0</v>
      </c>
      <c r="U49" s="15">
        <f t="shared" si="20"/>
        <v>0</v>
      </c>
      <c r="V49" s="76"/>
      <c r="W49" s="76"/>
      <c r="X49" s="76">
        <f t="shared" si="21"/>
        <v>0</v>
      </c>
      <c r="Y49" s="76"/>
      <c r="Z49" s="76"/>
      <c r="AA49" s="76"/>
      <c r="AB49" s="3"/>
      <c r="AC49" s="3"/>
    </row>
    <row r="50" spans="1:29" x14ac:dyDescent="0.2">
      <c r="A50" s="281"/>
      <c r="B50" s="59">
        <v>45</v>
      </c>
      <c r="C50" s="279"/>
      <c r="D50" s="62"/>
      <c r="E50" s="278"/>
      <c r="F50" s="278"/>
      <c r="G50" s="59">
        <f t="shared" si="14"/>
        <v>0</v>
      </c>
      <c r="H50" s="281"/>
      <c r="I50" s="278"/>
      <c r="J50" s="278"/>
      <c r="K50" s="279"/>
      <c r="L50" s="278"/>
      <c r="M50" s="281"/>
      <c r="N50" s="63">
        <f t="shared" si="15"/>
        <v>0</v>
      </c>
      <c r="O50" s="281"/>
      <c r="P50" s="76"/>
      <c r="Q50" s="15">
        <f t="shared" si="16"/>
        <v>0</v>
      </c>
      <c r="R50" s="15">
        <f t="shared" si="17"/>
        <v>0</v>
      </c>
      <c r="S50" s="15">
        <f t="shared" si="18"/>
        <v>0</v>
      </c>
      <c r="T50" s="15">
        <f t="shared" si="19"/>
        <v>0</v>
      </c>
      <c r="U50" s="15">
        <f t="shared" si="20"/>
        <v>0</v>
      </c>
      <c r="V50" s="76"/>
      <c r="W50" s="76"/>
      <c r="X50" s="76">
        <f t="shared" si="21"/>
        <v>0</v>
      </c>
      <c r="Y50" s="76"/>
      <c r="Z50" s="76"/>
      <c r="AA50" s="76"/>
      <c r="AB50" s="3"/>
      <c r="AC50" s="3"/>
    </row>
    <row r="51" spans="1:29" x14ac:dyDescent="0.2">
      <c r="A51" s="281"/>
      <c r="B51" s="59">
        <v>46</v>
      </c>
      <c r="C51" s="279"/>
      <c r="D51" s="62"/>
      <c r="E51" s="278"/>
      <c r="F51" s="278"/>
      <c r="G51" s="59">
        <f t="shared" si="14"/>
        <v>0</v>
      </c>
      <c r="H51" s="281"/>
      <c r="I51" s="278"/>
      <c r="J51" s="278"/>
      <c r="K51" s="279"/>
      <c r="L51" s="278"/>
      <c r="M51" s="281"/>
      <c r="N51" s="63">
        <f t="shared" si="15"/>
        <v>0</v>
      </c>
      <c r="O51" s="281"/>
      <c r="P51" s="76"/>
      <c r="Q51" s="15">
        <f t="shared" si="16"/>
        <v>0</v>
      </c>
      <c r="R51" s="15">
        <f t="shared" si="17"/>
        <v>0</v>
      </c>
      <c r="S51" s="15">
        <f t="shared" si="18"/>
        <v>0</v>
      </c>
      <c r="T51" s="15">
        <f t="shared" si="19"/>
        <v>0</v>
      </c>
      <c r="U51" s="15">
        <f t="shared" si="20"/>
        <v>0</v>
      </c>
      <c r="V51" s="76"/>
      <c r="W51" s="76"/>
      <c r="X51" s="76">
        <f t="shared" si="21"/>
        <v>0</v>
      </c>
      <c r="Y51" s="76"/>
      <c r="Z51" s="76"/>
      <c r="AA51" s="76"/>
      <c r="AB51" s="3"/>
      <c r="AC51" s="3"/>
    </row>
    <row r="52" spans="1:29" x14ac:dyDescent="0.2">
      <c r="A52" s="281"/>
      <c r="B52" s="59">
        <v>47</v>
      </c>
      <c r="C52" s="279"/>
      <c r="D52" s="62"/>
      <c r="E52" s="278"/>
      <c r="F52" s="278"/>
      <c r="G52" s="59">
        <f t="shared" si="14"/>
        <v>0</v>
      </c>
      <c r="H52" s="281"/>
      <c r="I52" s="278"/>
      <c r="J52" s="278"/>
      <c r="K52" s="279"/>
      <c r="L52" s="278"/>
      <c r="M52" s="281"/>
      <c r="N52" s="63">
        <f t="shared" si="15"/>
        <v>0</v>
      </c>
      <c r="O52" s="281"/>
      <c r="P52" s="76"/>
      <c r="Q52" s="15">
        <f t="shared" si="16"/>
        <v>0</v>
      </c>
      <c r="R52" s="15">
        <f t="shared" si="17"/>
        <v>0</v>
      </c>
      <c r="S52" s="15">
        <f t="shared" si="18"/>
        <v>0</v>
      </c>
      <c r="T52" s="15">
        <f t="shared" si="19"/>
        <v>0</v>
      </c>
      <c r="U52" s="15">
        <f t="shared" si="20"/>
        <v>0</v>
      </c>
      <c r="V52" s="76"/>
      <c r="W52" s="76"/>
      <c r="X52" s="76">
        <f t="shared" si="21"/>
        <v>0</v>
      </c>
      <c r="Y52" s="76"/>
      <c r="Z52" s="76"/>
      <c r="AA52" s="76"/>
      <c r="AB52" s="3"/>
      <c r="AC52" s="3"/>
    </row>
    <row r="53" spans="1:29" x14ac:dyDescent="0.2">
      <c r="A53" s="281"/>
      <c r="B53" s="59">
        <v>48</v>
      </c>
      <c r="C53" s="279"/>
      <c r="D53" s="62"/>
      <c r="E53" s="278"/>
      <c r="F53" s="278"/>
      <c r="G53" s="59">
        <f t="shared" si="14"/>
        <v>0</v>
      </c>
      <c r="H53" s="281"/>
      <c r="I53" s="278"/>
      <c r="J53" s="278"/>
      <c r="K53" s="279"/>
      <c r="L53" s="278"/>
      <c r="M53" s="281"/>
      <c r="N53" s="63">
        <f t="shared" si="15"/>
        <v>0</v>
      </c>
      <c r="O53" s="281"/>
      <c r="P53" s="76"/>
      <c r="Q53" s="15">
        <f t="shared" si="16"/>
        <v>0</v>
      </c>
      <c r="R53" s="15">
        <f t="shared" si="17"/>
        <v>0</v>
      </c>
      <c r="S53" s="15">
        <f t="shared" si="18"/>
        <v>0</v>
      </c>
      <c r="T53" s="15">
        <f t="shared" si="19"/>
        <v>0</v>
      </c>
      <c r="U53" s="15">
        <f t="shared" si="20"/>
        <v>0</v>
      </c>
      <c r="V53" s="76"/>
      <c r="W53" s="76"/>
      <c r="X53" s="76">
        <f t="shared" si="21"/>
        <v>0</v>
      </c>
      <c r="Y53" s="76"/>
      <c r="Z53" s="76"/>
      <c r="AA53" s="76"/>
      <c r="AB53" s="3"/>
      <c r="AC53" s="3"/>
    </row>
    <row r="54" spans="1:29" x14ac:dyDescent="0.2">
      <c r="A54" s="281"/>
      <c r="B54" s="59">
        <v>49</v>
      </c>
      <c r="C54" s="279"/>
      <c r="D54" s="62"/>
      <c r="E54" s="278"/>
      <c r="F54" s="278"/>
      <c r="G54" s="59">
        <f t="shared" si="14"/>
        <v>0</v>
      </c>
      <c r="H54" s="281"/>
      <c r="I54" s="278"/>
      <c r="J54" s="278"/>
      <c r="K54" s="279"/>
      <c r="L54" s="278"/>
      <c r="M54" s="281"/>
      <c r="N54" s="63">
        <f t="shared" si="15"/>
        <v>0</v>
      </c>
      <c r="O54" s="281"/>
      <c r="P54" s="76"/>
      <c r="Q54" s="15">
        <f t="shared" si="16"/>
        <v>0</v>
      </c>
      <c r="R54" s="15">
        <f t="shared" si="17"/>
        <v>0</v>
      </c>
      <c r="S54" s="15">
        <f t="shared" si="18"/>
        <v>0</v>
      </c>
      <c r="T54" s="15">
        <f t="shared" si="19"/>
        <v>0</v>
      </c>
      <c r="U54" s="15">
        <f t="shared" si="20"/>
        <v>0</v>
      </c>
      <c r="V54" s="76"/>
      <c r="W54" s="76"/>
      <c r="X54" s="76">
        <f t="shared" si="21"/>
        <v>0</v>
      </c>
      <c r="Y54" s="76"/>
      <c r="Z54" s="76"/>
      <c r="AA54" s="76"/>
      <c r="AB54" s="3"/>
      <c r="AC54" s="3"/>
    </row>
    <row r="55" spans="1:29" ht="13.5" thickBot="1" x14ac:dyDescent="0.25">
      <c r="A55" s="29"/>
      <c r="B55" s="59">
        <v>50</v>
      </c>
      <c r="C55" s="251"/>
      <c r="D55" s="62"/>
      <c r="E55" s="250"/>
      <c r="F55" s="250"/>
      <c r="G55" s="59">
        <f t="shared" si="6"/>
        <v>0</v>
      </c>
      <c r="H55" s="199"/>
      <c r="I55" s="250"/>
      <c r="J55" s="250"/>
      <c r="K55" s="251"/>
      <c r="L55" s="250"/>
      <c r="M55" s="199"/>
      <c r="N55" s="63">
        <f t="shared" si="7"/>
        <v>0</v>
      </c>
      <c r="O55" s="199"/>
      <c r="P55" s="76"/>
      <c r="Q55" s="15">
        <f t="shared" si="8"/>
        <v>0</v>
      </c>
      <c r="R55" s="15">
        <f t="shared" si="9"/>
        <v>0</v>
      </c>
      <c r="S55" s="15">
        <f t="shared" si="10"/>
        <v>0</v>
      </c>
      <c r="T55" s="15">
        <f t="shared" si="11"/>
        <v>0</v>
      </c>
      <c r="U55" s="15">
        <f t="shared" si="12"/>
        <v>0</v>
      </c>
      <c r="V55" s="76"/>
      <c r="W55" s="76"/>
      <c r="X55" s="76">
        <f t="shared" si="13"/>
        <v>0</v>
      </c>
      <c r="Y55" s="76"/>
      <c r="Z55" s="76"/>
      <c r="AA55" s="76"/>
      <c r="AB55" s="3"/>
      <c r="AC55" s="3"/>
    </row>
    <row r="56" spans="1:29" ht="13.5" thickBot="1" x14ac:dyDescent="0.25">
      <c r="A56" s="29"/>
      <c r="B56" s="29"/>
      <c r="C56" s="29"/>
      <c r="D56" s="29"/>
      <c r="E56" s="90"/>
      <c r="F56" s="189" t="s">
        <v>444</v>
      </c>
      <c r="G56" s="84">
        <f>SUM(G6:G55)</f>
        <v>0</v>
      </c>
      <c r="H56" s="90"/>
      <c r="I56" s="90"/>
      <c r="J56" s="29"/>
      <c r="K56" s="29"/>
      <c r="L56" s="72" t="s">
        <v>35</v>
      </c>
      <c r="M56" s="90"/>
      <c r="N56" s="73">
        <f>SUM(N6:N55)</f>
        <v>0</v>
      </c>
      <c r="O56" s="29"/>
      <c r="P56" s="121"/>
      <c r="Q56" s="121"/>
      <c r="R56" s="121"/>
      <c r="S56" s="121"/>
      <c r="T56" s="121"/>
      <c r="U56" s="122">
        <f>SUM(U6:U55)</f>
        <v>0</v>
      </c>
      <c r="V56" s="121"/>
      <c r="W56" s="121"/>
      <c r="X56" s="121"/>
      <c r="Y56" s="121"/>
      <c r="Z56" s="121"/>
      <c r="AA56" s="3"/>
      <c r="AB56" s="3"/>
      <c r="AC56" s="3"/>
    </row>
    <row r="57" spans="1:29" ht="13.5" thickBot="1" x14ac:dyDescent="0.25">
      <c r="A57" s="1"/>
      <c r="B57" s="1"/>
      <c r="C57" s="1"/>
      <c r="D57" s="1"/>
      <c r="E57" s="1"/>
      <c r="F57" s="196" t="s">
        <v>445</v>
      </c>
      <c r="G57" s="101">
        <f>IF(G56&gt;300,300,G56)</f>
        <v>0</v>
      </c>
      <c r="H57" s="31"/>
      <c r="I57" s="1"/>
      <c r="J57" s="78"/>
      <c r="K57" s="29"/>
      <c r="L57" s="72" t="s">
        <v>69</v>
      </c>
      <c r="M57" s="31"/>
      <c r="N57" s="101">
        <f>G57+N56</f>
        <v>0</v>
      </c>
      <c r="O57" s="29"/>
      <c r="P57" s="121"/>
      <c r="Q57" s="121"/>
      <c r="R57" s="121"/>
      <c r="S57" s="121"/>
      <c r="T57" s="121"/>
      <c r="U57" s="121"/>
      <c r="V57" s="121"/>
      <c r="W57" s="121"/>
      <c r="X57" s="121"/>
      <c r="Y57" s="121"/>
      <c r="Z57" s="121"/>
      <c r="AA57" s="3"/>
      <c r="AB57" s="3"/>
      <c r="AC57" s="3"/>
    </row>
    <row r="58" spans="1:29" ht="3" customHeight="1" x14ac:dyDescent="0.2">
      <c r="A58" s="29"/>
      <c r="B58" s="29"/>
      <c r="C58" s="29"/>
      <c r="D58" s="29"/>
      <c r="E58" s="29"/>
      <c r="F58" s="29"/>
      <c r="G58" s="29"/>
      <c r="H58" s="29"/>
      <c r="I58" s="29"/>
      <c r="J58" s="29"/>
      <c r="K58" s="29"/>
      <c r="L58" s="29"/>
      <c r="M58" s="29"/>
      <c r="N58" s="29"/>
      <c r="O58" s="29"/>
      <c r="P58" s="76"/>
      <c r="Q58" s="76"/>
      <c r="R58" s="76"/>
      <c r="S58" s="76"/>
      <c r="T58" s="76"/>
      <c r="U58" s="76"/>
      <c r="V58" s="76"/>
      <c r="W58" s="76"/>
      <c r="X58" s="3"/>
      <c r="Y58" s="3"/>
      <c r="Z58" s="3"/>
      <c r="AA58" s="3"/>
      <c r="AB58" s="3"/>
      <c r="AC58" s="3"/>
    </row>
    <row r="59" spans="1:29" ht="14.1" customHeight="1" x14ac:dyDescent="0.2">
      <c r="A59" s="199"/>
      <c r="B59" s="199"/>
      <c r="C59" s="199"/>
      <c r="D59" s="199"/>
      <c r="E59" s="199"/>
      <c r="F59" s="199"/>
      <c r="G59" s="199"/>
      <c r="H59" s="199"/>
      <c r="I59" s="199"/>
      <c r="J59" s="199"/>
      <c r="K59" s="199"/>
      <c r="L59" s="199"/>
      <c r="M59" s="199"/>
      <c r="N59" s="199"/>
      <c r="O59" s="199"/>
      <c r="P59" s="76"/>
      <c r="Q59" s="76"/>
      <c r="R59" s="76"/>
      <c r="S59" s="76"/>
      <c r="T59" s="76"/>
      <c r="U59" s="76"/>
      <c r="V59" s="76"/>
      <c r="W59" s="76"/>
      <c r="X59" s="3"/>
      <c r="Y59" s="3"/>
      <c r="Z59" s="3"/>
      <c r="AA59" s="3"/>
      <c r="AB59" s="3"/>
      <c r="AC59" s="3"/>
    </row>
    <row r="60" spans="1:29" s="67" customFormat="1" ht="25.5" customHeight="1" x14ac:dyDescent="0.2">
      <c r="A60" s="57" t="s">
        <v>99</v>
      </c>
      <c r="B60" s="369" t="s">
        <v>512</v>
      </c>
      <c r="C60" s="369"/>
      <c r="D60" s="369"/>
      <c r="E60" s="369"/>
      <c r="F60" s="369"/>
      <c r="G60" s="369"/>
      <c r="H60" s="369"/>
      <c r="I60" s="369"/>
      <c r="J60" s="368"/>
      <c r="K60" s="368"/>
      <c r="L60" s="368"/>
      <c r="M60" s="368"/>
      <c r="N60" s="368"/>
      <c r="O60" s="64"/>
      <c r="P60" s="65"/>
      <c r="Q60" s="65"/>
      <c r="R60" s="65"/>
      <c r="S60" s="65"/>
      <c r="T60" s="65"/>
      <c r="U60" s="65"/>
      <c r="V60" s="65"/>
      <c r="W60" s="65"/>
      <c r="X60" s="65"/>
      <c r="Y60" s="65"/>
      <c r="Z60" s="65"/>
      <c r="AA60" s="65"/>
      <c r="AB60" s="65"/>
      <c r="AC60" s="65"/>
    </row>
    <row r="61" spans="1:29" x14ac:dyDescent="0.2">
      <c r="A61" s="29"/>
      <c r="B61" s="29"/>
      <c r="C61" s="68" t="s">
        <v>343</v>
      </c>
      <c r="D61" s="69" t="s">
        <v>47</v>
      </c>
      <c r="E61" s="69" t="s">
        <v>344</v>
      </c>
      <c r="F61" s="69"/>
      <c r="G61" s="69"/>
      <c r="H61" s="29"/>
      <c r="I61" s="69"/>
      <c r="J61" s="29"/>
      <c r="K61" s="29"/>
      <c r="L61" s="29"/>
      <c r="M61" s="29"/>
      <c r="N61" s="69" t="s">
        <v>49</v>
      </c>
      <c r="O61" s="29"/>
      <c r="P61" s="3"/>
      <c r="Q61" s="3"/>
      <c r="R61" s="3"/>
      <c r="S61" s="3"/>
      <c r="T61" s="3"/>
      <c r="U61" s="3"/>
      <c r="V61" s="3"/>
      <c r="W61" s="3"/>
      <c r="X61" s="3"/>
      <c r="Y61" s="3"/>
      <c r="Z61" s="3"/>
      <c r="AA61" s="3"/>
      <c r="AB61" s="3"/>
      <c r="AC61" s="3"/>
    </row>
    <row r="62" spans="1:29" ht="0.6" customHeight="1" x14ac:dyDescent="0.2">
      <c r="A62" s="29"/>
      <c r="B62" s="29"/>
      <c r="C62" s="68"/>
      <c r="D62" s="69"/>
      <c r="E62" s="69"/>
      <c r="F62" s="69"/>
      <c r="G62" s="69"/>
      <c r="H62" s="29"/>
      <c r="I62" s="69"/>
      <c r="J62" s="29"/>
      <c r="K62" s="29"/>
      <c r="L62" s="29"/>
      <c r="M62" s="29"/>
      <c r="N62" s="69"/>
      <c r="O62" s="29"/>
      <c r="P62" s="3"/>
      <c r="Q62" s="3"/>
      <c r="R62" s="3"/>
      <c r="S62" s="3"/>
      <c r="T62" s="3"/>
      <c r="U62" s="3"/>
      <c r="V62" s="3"/>
      <c r="W62" s="3"/>
      <c r="X62" s="3"/>
      <c r="Y62" s="3"/>
      <c r="Z62" s="3"/>
      <c r="AA62" s="3"/>
      <c r="AB62" s="3"/>
      <c r="AC62" s="3"/>
    </row>
    <row r="63" spans="1:29" x14ac:dyDescent="0.2">
      <c r="A63" s="29"/>
      <c r="B63" s="59">
        <v>1</v>
      </c>
      <c r="C63" s="102"/>
      <c r="D63" s="62"/>
      <c r="E63" s="132"/>
      <c r="F63" s="133"/>
      <c r="G63" s="133"/>
      <c r="H63" s="29"/>
      <c r="I63" s="133"/>
      <c r="J63" s="29"/>
      <c r="K63" s="29"/>
      <c r="L63" s="29"/>
      <c r="M63" s="29"/>
      <c r="N63" s="63">
        <f t="shared" ref="N63:N77" si="22">IF(C63=0,0,IF(D63=0,0,IF(E63&gt;=1,E63*1,0)))</f>
        <v>0</v>
      </c>
      <c r="O63" s="29"/>
      <c r="P63" s="3"/>
      <c r="Q63" s="3"/>
      <c r="R63" s="3"/>
      <c r="S63" s="3"/>
      <c r="T63" s="3"/>
      <c r="U63" s="3"/>
      <c r="V63" s="3"/>
      <c r="W63" s="3"/>
      <c r="X63" s="3"/>
      <c r="Y63" s="3"/>
      <c r="Z63" s="3"/>
      <c r="AA63" s="3"/>
      <c r="AB63" s="3"/>
      <c r="AC63" s="3"/>
    </row>
    <row r="64" spans="1:29" x14ac:dyDescent="0.2">
      <c r="A64" s="29"/>
      <c r="B64" s="59">
        <v>2</v>
      </c>
      <c r="C64" s="198"/>
      <c r="D64" s="62"/>
      <c r="E64" s="132"/>
      <c r="F64" s="133"/>
      <c r="G64" s="133"/>
      <c r="H64" s="29"/>
      <c r="I64" s="133"/>
      <c r="J64" s="29"/>
      <c r="K64" s="29"/>
      <c r="L64" s="29"/>
      <c r="M64" s="29"/>
      <c r="N64" s="63">
        <f t="shared" si="22"/>
        <v>0</v>
      </c>
      <c r="O64" s="29"/>
      <c r="P64" s="3"/>
      <c r="Q64" s="3"/>
      <c r="R64" s="3"/>
      <c r="S64" s="3"/>
      <c r="T64" s="3"/>
      <c r="U64" s="3"/>
      <c r="V64" s="3"/>
      <c r="W64" s="3"/>
      <c r="X64" s="3"/>
      <c r="Y64" s="3"/>
      <c r="Z64" s="3"/>
      <c r="AA64" s="3"/>
      <c r="AB64" s="3"/>
      <c r="AC64" s="3"/>
    </row>
    <row r="65" spans="1:29" x14ac:dyDescent="0.2">
      <c r="A65" s="29"/>
      <c r="B65" s="59">
        <v>3</v>
      </c>
      <c r="C65" s="198"/>
      <c r="D65" s="62"/>
      <c r="E65" s="132"/>
      <c r="F65" s="133"/>
      <c r="G65" s="133"/>
      <c r="H65" s="29"/>
      <c r="I65" s="133"/>
      <c r="J65" s="29"/>
      <c r="K65" s="29"/>
      <c r="L65" s="29"/>
      <c r="M65" s="29"/>
      <c r="N65" s="63">
        <f t="shared" si="22"/>
        <v>0</v>
      </c>
      <c r="O65" s="29"/>
      <c r="P65" s="3"/>
      <c r="Q65" s="3"/>
      <c r="R65" s="3"/>
      <c r="S65" s="3"/>
      <c r="T65" s="3"/>
      <c r="U65" s="3"/>
      <c r="V65" s="3"/>
      <c r="W65" s="3"/>
      <c r="X65" s="3"/>
      <c r="Y65" s="3"/>
      <c r="Z65" s="3"/>
      <c r="AA65" s="3"/>
      <c r="AB65" s="3"/>
      <c r="AC65" s="3"/>
    </row>
    <row r="66" spans="1:29" x14ac:dyDescent="0.2">
      <c r="A66" s="29"/>
      <c r="B66" s="59">
        <v>4</v>
      </c>
      <c r="C66" s="198"/>
      <c r="D66" s="62"/>
      <c r="E66" s="132"/>
      <c r="F66" s="133"/>
      <c r="G66" s="133"/>
      <c r="H66" s="29"/>
      <c r="I66" s="133"/>
      <c r="J66" s="29"/>
      <c r="K66" s="29"/>
      <c r="L66" s="29"/>
      <c r="M66" s="29"/>
      <c r="N66" s="63">
        <f t="shared" si="22"/>
        <v>0</v>
      </c>
      <c r="O66" s="29"/>
      <c r="P66" s="3"/>
      <c r="Q66" s="3"/>
      <c r="R66" s="3"/>
      <c r="S66" s="3"/>
      <c r="T66" s="3"/>
      <c r="U66" s="3"/>
      <c r="V66" s="3"/>
      <c r="W66" s="3"/>
      <c r="X66" s="3"/>
      <c r="Y66" s="3"/>
      <c r="Z66" s="3"/>
      <c r="AA66" s="3"/>
      <c r="AB66" s="3"/>
      <c r="AC66" s="3"/>
    </row>
    <row r="67" spans="1:29" x14ac:dyDescent="0.2">
      <c r="A67" s="29"/>
      <c r="B67" s="59">
        <v>5</v>
      </c>
      <c r="C67" s="198"/>
      <c r="D67" s="62"/>
      <c r="E67" s="132"/>
      <c r="F67" s="133"/>
      <c r="G67" s="133"/>
      <c r="H67" s="29"/>
      <c r="I67" s="133"/>
      <c r="J67" s="29"/>
      <c r="K67" s="29"/>
      <c r="L67" s="29"/>
      <c r="M67" s="29"/>
      <c r="N67" s="63">
        <f t="shared" si="22"/>
        <v>0</v>
      </c>
      <c r="O67" s="29"/>
      <c r="P67" s="3"/>
      <c r="Q67" s="3"/>
      <c r="R67" s="3"/>
      <c r="S67" s="3"/>
      <c r="T67" s="3"/>
      <c r="U67" s="3"/>
      <c r="V67" s="3"/>
      <c r="W67" s="3"/>
      <c r="X67" s="3"/>
      <c r="Y67" s="3"/>
      <c r="Z67" s="3"/>
      <c r="AA67" s="3"/>
      <c r="AB67" s="3"/>
      <c r="AC67" s="3"/>
    </row>
    <row r="68" spans="1:29" x14ac:dyDescent="0.2">
      <c r="A68" s="29"/>
      <c r="B68" s="59">
        <v>6</v>
      </c>
      <c r="C68" s="198"/>
      <c r="D68" s="62"/>
      <c r="E68" s="132"/>
      <c r="F68" s="133"/>
      <c r="G68" s="133"/>
      <c r="H68" s="29"/>
      <c r="I68" s="133"/>
      <c r="J68" s="29"/>
      <c r="K68" s="29"/>
      <c r="L68" s="29"/>
      <c r="M68" s="29"/>
      <c r="N68" s="63">
        <f t="shared" si="22"/>
        <v>0</v>
      </c>
      <c r="O68" s="29"/>
      <c r="P68" s="3"/>
      <c r="Q68" s="3"/>
      <c r="R68" s="3"/>
      <c r="S68" s="3"/>
      <c r="T68" s="3"/>
      <c r="U68" s="3"/>
      <c r="V68" s="3"/>
      <c r="W68" s="3"/>
      <c r="X68" s="3"/>
      <c r="Y68" s="3"/>
      <c r="Z68" s="3"/>
      <c r="AA68" s="3"/>
      <c r="AB68" s="3"/>
      <c r="AC68" s="3"/>
    </row>
    <row r="69" spans="1:29" x14ac:dyDescent="0.2">
      <c r="A69" s="29"/>
      <c r="B69" s="59">
        <v>7</v>
      </c>
      <c r="C69" s="198"/>
      <c r="D69" s="62"/>
      <c r="E69" s="132"/>
      <c r="F69" s="133"/>
      <c r="G69" s="133"/>
      <c r="H69" s="29"/>
      <c r="I69" s="133"/>
      <c r="J69" s="29"/>
      <c r="K69" s="29"/>
      <c r="L69" s="29"/>
      <c r="M69" s="29"/>
      <c r="N69" s="63">
        <f t="shared" si="22"/>
        <v>0</v>
      </c>
      <c r="O69" s="29"/>
      <c r="P69" s="3"/>
      <c r="Q69" s="3"/>
      <c r="R69" s="3"/>
      <c r="S69" s="3"/>
      <c r="T69" s="3"/>
      <c r="U69" s="3"/>
      <c r="V69" s="3"/>
      <c r="W69" s="3"/>
      <c r="X69" s="3"/>
      <c r="Y69" s="3"/>
      <c r="Z69" s="3"/>
      <c r="AA69" s="3"/>
      <c r="AB69" s="3"/>
      <c r="AC69" s="3"/>
    </row>
    <row r="70" spans="1:29" x14ac:dyDescent="0.2">
      <c r="A70" s="29"/>
      <c r="B70" s="59">
        <v>8</v>
      </c>
      <c r="C70" s="198"/>
      <c r="D70" s="62"/>
      <c r="E70" s="132"/>
      <c r="F70" s="133"/>
      <c r="G70" s="133"/>
      <c r="H70" s="29"/>
      <c r="I70" s="133"/>
      <c r="J70" s="29"/>
      <c r="K70" s="29"/>
      <c r="L70" s="29"/>
      <c r="M70" s="29"/>
      <c r="N70" s="63">
        <f t="shared" si="22"/>
        <v>0</v>
      </c>
      <c r="O70" s="29"/>
      <c r="P70" s="3"/>
      <c r="Q70" s="3"/>
      <c r="R70" s="3"/>
      <c r="S70" s="3"/>
      <c r="T70" s="3"/>
      <c r="U70" s="3"/>
      <c r="V70" s="3"/>
      <c r="W70" s="3"/>
      <c r="X70" s="3"/>
      <c r="Y70" s="3"/>
      <c r="Z70" s="3"/>
      <c r="AA70" s="3"/>
      <c r="AB70" s="3"/>
      <c r="AC70" s="3"/>
    </row>
    <row r="71" spans="1:29" x14ac:dyDescent="0.2">
      <c r="A71" s="29"/>
      <c r="B71" s="59">
        <v>9</v>
      </c>
      <c r="C71" s="198"/>
      <c r="D71" s="62"/>
      <c r="E71" s="132"/>
      <c r="F71" s="133"/>
      <c r="G71" s="133"/>
      <c r="H71" s="29"/>
      <c r="I71" s="133"/>
      <c r="J71" s="29"/>
      <c r="K71" s="29"/>
      <c r="L71" s="29"/>
      <c r="M71" s="29"/>
      <c r="N71" s="63">
        <f t="shared" si="22"/>
        <v>0</v>
      </c>
      <c r="O71" s="29"/>
      <c r="P71" s="3"/>
      <c r="Q71" s="3"/>
      <c r="R71" s="3"/>
      <c r="S71" s="3"/>
      <c r="T71" s="3"/>
      <c r="U71" s="3"/>
      <c r="V71" s="3"/>
      <c r="W71" s="3"/>
      <c r="X71" s="3"/>
      <c r="Y71" s="3"/>
      <c r="Z71" s="3"/>
      <c r="AA71" s="3"/>
      <c r="AB71" s="3"/>
      <c r="AC71" s="3"/>
    </row>
    <row r="72" spans="1:29" x14ac:dyDescent="0.2">
      <c r="A72" s="29"/>
      <c r="B72" s="59">
        <v>10</v>
      </c>
      <c r="C72" s="198"/>
      <c r="D72" s="62"/>
      <c r="E72" s="132"/>
      <c r="F72" s="133"/>
      <c r="G72" s="133"/>
      <c r="H72" s="29"/>
      <c r="I72" s="133"/>
      <c r="J72" s="29"/>
      <c r="K72" s="29"/>
      <c r="L72" s="29"/>
      <c r="M72" s="29"/>
      <c r="N72" s="63">
        <f t="shared" si="22"/>
        <v>0</v>
      </c>
      <c r="O72" s="29"/>
      <c r="P72" s="3"/>
      <c r="Q72" s="3"/>
      <c r="R72" s="3"/>
      <c r="S72" s="3"/>
      <c r="T72" s="3"/>
      <c r="U72" s="3"/>
      <c r="V72" s="3"/>
      <c r="W72" s="3"/>
      <c r="X72" s="3"/>
      <c r="Y72" s="3"/>
      <c r="Z72" s="3"/>
      <c r="AA72" s="3"/>
      <c r="AB72" s="3"/>
      <c r="AC72" s="3"/>
    </row>
    <row r="73" spans="1:29" x14ac:dyDescent="0.2">
      <c r="A73" s="29"/>
      <c r="B73" s="59">
        <v>11</v>
      </c>
      <c r="C73" s="198"/>
      <c r="D73" s="62"/>
      <c r="E73" s="132"/>
      <c r="F73" s="133"/>
      <c r="G73" s="133"/>
      <c r="H73" s="29"/>
      <c r="I73" s="133"/>
      <c r="J73" s="29"/>
      <c r="K73" s="29"/>
      <c r="L73" s="29"/>
      <c r="M73" s="29"/>
      <c r="N73" s="63">
        <f t="shared" si="22"/>
        <v>0</v>
      </c>
      <c r="O73" s="29"/>
      <c r="P73" s="3"/>
      <c r="Q73" s="3"/>
      <c r="R73" s="3"/>
      <c r="S73" s="3"/>
      <c r="T73" s="3"/>
      <c r="U73" s="3"/>
      <c r="V73" s="3"/>
      <c r="W73" s="3"/>
      <c r="X73" s="3"/>
      <c r="Y73" s="3"/>
      <c r="Z73" s="3"/>
      <c r="AA73" s="3"/>
      <c r="AB73" s="3"/>
      <c r="AC73" s="3"/>
    </row>
    <row r="74" spans="1:29" x14ac:dyDescent="0.2">
      <c r="A74" s="29"/>
      <c r="B74" s="59">
        <v>12</v>
      </c>
      <c r="C74" s="198"/>
      <c r="D74" s="62"/>
      <c r="E74" s="132"/>
      <c r="F74" s="133"/>
      <c r="G74" s="133"/>
      <c r="H74" s="29"/>
      <c r="I74" s="133"/>
      <c r="J74" s="29"/>
      <c r="K74" s="29"/>
      <c r="L74" s="29"/>
      <c r="M74" s="29"/>
      <c r="N74" s="63">
        <f t="shared" si="22"/>
        <v>0</v>
      </c>
      <c r="O74" s="29"/>
      <c r="P74" s="3"/>
      <c r="Q74" s="3"/>
      <c r="R74" s="3"/>
      <c r="S74" s="3"/>
      <c r="T74" s="3"/>
      <c r="U74" s="3"/>
      <c r="V74" s="3"/>
      <c r="W74" s="3"/>
      <c r="X74" s="3"/>
      <c r="Y74" s="3"/>
      <c r="Z74" s="3"/>
      <c r="AA74" s="3"/>
      <c r="AB74" s="3"/>
      <c r="AC74" s="3"/>
    </row>
    <row r="75" spans="1:29" x14ac:dyDescent="0.2">
      <c r="A75" s="29"/>
      <c r="B75" s="59">
        <v>13</v>
      </c>
      <c r="C75" s="198"/>
      <c r="D75" s="62"/>
      <c r="E75" s="132"/>
      <c r="F75" s="133"/>
      <c r="G75" s="133"/>
      <c r="H75" s="29"/>
      <c r="I75" s="133"/>
      <c r="J75" s="29"/>
      <c r="K75" s="29"/>
      <c r="L75" s="29"/>
      <c r="M75" s="29"/>
      <c r="N75" s="63">
        <f t="shared" si="22"/>
        <v>0</v>
      </c>
      <c r="O75" s="29"/>
      <c r="P75" s="3"/>
      <c r="Q75" s="3"/>
      <c r="R75" s="3"/>
      <c r="S75" s="3"/>
      <c r="T75" s="3"/>
      <c r="U75" s="3"/>
      <c r="V75" s="3"/>
      <c r="W75" s="3"/>
      <c r="X75" s="3"/>
      <c r="Y75" s="3"/>
      <c r="Z75" s="3"/>
      <c r="AA75" s="3"/>
      <c r="AB75" s="3"/>
      <c r="AC75" s="3"/>
    </row>
    <row r="76" spans="1:29" x14ac:dyDescent="0.2">
      <c r="A76" s="29"/>
      <c r="B76" s="59">
        <v>14</v>
      </c>
      <c r="C76" s="198"/>
      <c r="D76" s="62"/>
      <c r="E76" s="132"/>
      <c r="F76" s="133"/>
      <c r="G76" s="133"/>
      <c r="H76" s="29"/>
      <c r="I76" s="133"/>
      <c r="J76" s="29"/>
      <c r="K76" s="29"/>
      <c r="L76" s="29"/>
      <c r="M76" s="29"/>
      <c r="N76" s="63">
        <f t="shared" si="22"/>
        <v>0</v>
      </c>
      <c r="O76" s="29"/>
      <c r="P76" s="3"/>
      <c r="Q76" s="3"/>
      <c r="R76" s="3"/>
      <c r="S76" s="3"/>
      <c r="T76" s="3"/>
      <c r="U76" s="3"/>
      <c r="V76" s="3"/>
      <c r="W76" s="3"/>
      <c r="X76" s="3"/>
      <c r="Y76" s="3"/>
      <c r="Z76" s="3"/>
      <c r="AA76" s="3"/>
      <c r="AB76" s="3"/>
      <c r="AC76" s="3"/>
    </row>
    <row r="77" spans="1:29" ht="13.5" thickBot="1" x14ac:dyDescent="0.25">
      <c r="A77" s="29"/>
      <c r="B77" s="59">
        <v>15</v>
      </c>
      <c r="C77" s="198"/>
      <c r="D77" s="62"/>
      <c r="E77" s="132"/>
      <c r="F77" s="133"/>
      <c r="G77" s="133"/>
      <c r="H77" s="29"/>
      <c r="I77" s="133"/>
      <c r="J77" s="29"/>
      <c r="K77" s="29"/>
      <c r="L77" s="29"/>
      <c r="M77" s="29"/>
      <c r="N77" s="63">
        <f t="shared" si="22"/>
        <v>0</v>
      </c>
      <c r="O77" s="29"/>
      <c r="P77" s="3"/>
      <c r="Q77" s="3"/>
      <c r="R77" s="3"/>
      <c r="S77" s="3"/>
      <c r="T77" s="3"/>
      <c r="U77" s="3"/>
      <c r="V77" s="3"/>
      <c r="W77" s="3"/>
      <c r="X77" s="3"/>
      <c r="Y77" s="3"/>
      <c r="Z77" s="3"/>
      <c r="AA77" s="3"/>
      <c r="AB77" s="3"/>
      <c r="AC77" s="3"/>
    </row>
    <row r="78" spans="1:29" ht="13.5" thickBot="1" x14ac:dyDescent="0.25">
      <c r="A78" s="29"/>
      <c r="B78" s="90"/>
      <c r="C78" s="29"/>
      <c r="D78" s="60"/>
      <c r="E78" s="90"/>
      <c r="F78" s="90"/>
      <c r="G78" s="90"/>
      <c r="H78" s="29"/>
      <c r="I78" s="90"/>
      <c r="J78" s="91"/>
      <c r="K78" s="29"/>
      <c r="L78" s="91" t="s">
        <v>69</v>
      </c>
      <c r="M78" s="29"/>
      <c r="N78" s="73">
        <f>IF(SUM(N63:N77)&gt;200,200,SUM(N63:N77))</f>
        <v>0</v>
      </c>
      <c r="O78" s="29"/>
      <c r="P78" s="3"/>
      <c r="Q78" s="3"/>
      <c r="R78" s="3"/>
      <c r="S78" s="3"/>
      <c r="T78" s="3"/>
      <c r="U78" s="3"/>
      <c r="V78" s="3"/>
      <c r="W78" s="3"/>
      <c r="X78" s="3"/>
      <c r="Y78" s="3"/>
      <c r="Z78" s="3"/>
      <c r="AA78" s="3"/>
      <c r="AB78" s="3"/>
      <c r="AC78" s="3"/>
    </row>
    <row r="79" spans="1:29" x14ac:dyDescent="0.2">
      <c r="A79" s="56"/>
      <c r="B79" s="56"/>
      <c r="C79" s="56"/>
      <c r="D79" s="56"/>
      <c r="E79" s="56"/>
      <c r="F79" s="56"/>
      <c r="G79" s="56"/>
      <c r="H79" s="56"/>
      <c r="I79" s="56"/>
      <c r="J79" s="56"/>
      <c r="K79" s="56"/>
      <c r="L79" s="199"/>
      <c r="M79" s="199"/>
      <c r="N79" s="199"/>
      <c r="O79" s="56"/>
      <c r="P79" s="76"/>
      <c r="Q79" s="76"/>
      <c r="R79" s="76"/>
      <c r="S79" s="76"/>
      <c r="T79" s="76"/>
      <c r="U79" s="76"/>
      <c r="V79" s="76"/>
      <c r="W79" s="76"/>
      <c r="X79" s="3"/>
      <c r="Y79" s="3"/>
      <c r="Z79" s="3"/>
      <c r="AA79" s="3"/>
      <c r="AB79" s="3"/>
      <c r="AC79" s="3"/>
    </row>
    <row r="80" spans="1:29" s="67" customFormat="1" x14ac:dyDescent="0.2">
      <c r="A80" s="69" t="s">
        <v>103</v>
      </c>
      <c r="B80" s="369" t="s">
        <v>138</v>
      </c>
      <c r="C80" s="369"/>
      <c r="D80" s="369"/>
      <c r="E80" s="369"/>
      <c r="F80" s="369"/>
      <c r="G80" s="369"/>
      <c r="H80" s="369"/>
      <c r="I80" s="369"/>
      <c r="J80" s="368"/>
      <c r="K80" s="368"/>
      <c r="L80" s="368"/>
      <c r="M80" s="368"/>
      <c r="N80" s="368"/>
      <c r="O80" s="29"/>
      <c r="P80" s="76"/>
      <c r="Q80" s="76"/>
      <c r="R80" s="76"/>
      <c r="S80" s="76"/>
      <c r="T80" s="76"/>
      <c r="U80" s="76"/>
      <c r="V80" s="76"/>
      <c r="W80" s="76"/>
      <c r="X80" s="3"/>
      <c r="Y80" s="3"/>
      <c r="Z80" s="3"/>
      <c r="AA80" s="65"/>
      <c r="AB80" s="65"/>
      <c r="AC80" s="65"/>
    </row>
    <row r="81" spans="1:34" ht="37.5" customHeight="1" x14ac:dyDescent="0.2">
      <c r="A81" s="29"/>
      <c r="B81" s="107"/>
      <c r="C81" s="69" t="s">
        <v>139</v>
      </c>
      <c r="D81" s="81" t="s">
        <v>460</v>
      </c>
      <c r="E81" s="81" t="s">
        <v>140</v>
      </c>
      <c r="F81" s="81"/>
      <c r="G81" s="81"/>
      <c r="H81" s="29"/>
      <c r="I81" s="29"/>
      <c r="J81" s="81"/>
      <c r="K81" s="81"/>
      <c r="L81" s="81"/>
      <c r="M81" s="29"/>
      <c r="N81" s="69" t="s">
        <v>49</v>
      </c>
      <c r="O81" s="29"/>
      <c r="P81" s="76"/>
      <c r="Q81" s="76"/>
      <c r="R81" s="76"/>
      <c r="S81" s="76"/>
      <c r="T81" s="76"/>
      <c r="U81" s="76"/>
      <c r="V81" s="76"/>
      <c r="W81" s="76"/>
      <c r="X81" s="3"/>
      <c r="Y81" s="3"/>
      <c r="Z81" s="3"/>
      <c r="AA81" s="3"/>
      <c r="AB81" s="3"/>
      <c r="AC81" s="3"/>
    </row>
    <row r="82" spans="1:34" ht="0.6" customHeight="1" x14ac:dyDescent="0.2">
      <c r="A82" s="29"/>
      <c r="B82" s="107"/>
      <c r="C82" s="123"/>
      <c r="D82" s="124"/>
      <c r="E82" s="107"/>
      <c r="F82" s="228"/>
      <c r="G82" s="228"/>
      <c r="H82" s="29"/>
      <c r="I82" s="107"/>
      <c r="J82" s="69"/>
      <c r="K82" s="69"/>
      <c r="L82" s="69"/>
      <c r="M82" s="29"/>
      <c r="N82" s="107"/>
      <c r="O82" s="29"/>
      <c r="P82" s="3"/>
      <c r="Q82" s="3"/>
      <c r="R82" s="3"/>
      <c r="S82" s="3"/>
      <c r="T82" s="3"/>
      <c r="U82" s="3"/>
      <c r="V82" s="3"/>
      <c r="W82" s="3"/>
      <c r="X82" s="3"/>
      <c r="Y82" s="3"/>
      <c r="Z82" s="3"/>
      <c r="AA82" s="3"/>
      <c r="AB82" s="3"/>
      <c r="AC82" s="3"/>
    </row>
    <row r="83" spans="1:34" ht="12.75" customHeight="1" x14ac:dyDescent="0.2">
      <c r="A83" s="90"/>
      <c r="B83" s="59">
        <v>1</v>
      </c>
      <c r="C83" s="94"/>
      <c r="D83" s="62"/>
      <c r="E83" s="75"/>
      <c r="F83" s="228"/>
      <c r="G83" s="228"/>
      <c r="H83" s="29"/>
      <c r="I83" s="125"/>
      <c r="J83" s="125"/>
      <c r="K83" s="125"/>
      <c r="L83" s="125"/>
      <c r="M83" s="29"/>
      <c r="N83" s="63">
        <f>IF(C83=0,0,IF(D83=0,0,IF(E83=0,0,5)))</f>
        <v>0</v>
      </c>
      <c r="O83" s="29"/>
      <c r="P83" s="126"/>
      <c r="Q83" s="3"/>
      <c r="R83" s="3"/>
      <c r="S83" s="3"/>
      <c r="T83" s="3"/>
      <c r="U83" s="3"/>
      <c r="V83" s="3"/>
      <c r="W83" s="3"/>
      <c r="X83" s="3"/>
      <c r="Y83" s="3"/>
      <c r="Z83" s="3"/>
      <c r="AA83" s="3"/>
      <c r="AB83" s="3"/>
      <c r="AC83" s="3"/>
    </row>
    <row r="84" spans="1:34" ht="12.75" customHeight="1" x14ac:dyDescent="0.2">
      <c r="A84" s="90"/>
      <c r="B84" s="59">
        <v>2</v>
      </c>
      <c r="C84" s="94"/>
      <c r="D84" s="62"/>
      <c r="E84" s="75"/>
      <c r="F84" s="228"/>
      <c r="G84" s="228"/>
      <c r="H84" s="29"/>
      <c r="I84" s="125"/>
      <c r="J84" s="125"/>
      <c r="K84" s="125"/>
      <c r="L84" s="125"/>
      <c r="M84" s="29"/>
      <c r="N84" s="63">
        <f t="shared" ref="N84:N147" si="23">IF(C84=0,0,IF(D84=0,0,IF(E84=0,0,5)))</f>
        <v>0</v>
      </c>
      <c r="O84" s="29"/>
      <c r="P84" s="3"/>
      <c r="Q84" s="3"/>
      <c r="R84" s="15" t="s">
        <v>141</v>
      </c>
      <c r="S84" s="3"/>
      <c r="T84" s="15" t="s">
        <v>142</v>
      </c>
      <c r="U84" s="3"/>
      <c r="V84" s="3"/>
      <c r="W84" s="3"/>
      <c r="X84" s="3"/>
      <c r="Y84" s="3"/>
      <c r="Z84" s="3"/>
      <c r="AA84" s="3"/>
      <c r="AB84" s="3"/>
      <c r="AC84" s="3"/>
    </row>
    <row r="85" spans="1:34" ht="12.75" customHeight="1" x14ac:dyDescent="0.25">
      <c r="A85" s="90"/>
      <c r="B85" s="59">
        <v>3</v>
      </c>
      <c r="C85" s="94"/>
      <c r="D85" s="62"/>
      <c r="E85" s="75"/>
      <c r="F85" s="228"/>
      <c r="G85" s="228"/>
      <c r="H85" s="29"/>
      <c r="I85" s="125"/>
      <c r="J85" s="125"/>
      <c r="K85" s="125"/>
      <c r="L85" s="125"/>
      <c r="M85" s="29"/>
      <c r="N85" s="63">
        <f t="shared" si="23"/>
        <v>0</v>
      </c>
      <c r="O85" s="29"/>
      <c r="P85" s="3"/>
      <c r="Q85" s="3"/>
      <c r="R85" s="15" t="s">
        <v>143</v>
      </c>
      <c r="S85" s="3"/>
      <c r="T85" s="15" t="s">
        <v>144</v>
      </c>
      <c r="U85" s="3"/>
      <c r="V85" s="3"/>
      <c r="W85" s="3"/>
      <c r="X85" s="3"/>
      <c r="Y85" s="3"/>
      <c r="Z85" s="3"/>
      <c r="AA85" s="3"/>
      <c r="AB85" s="3"/>
      <c r="AC85" s="3"/>
      <c r="AE85" s="127" t="s">
        <v>145</v>
      </c>
      <c r="AF85" t="s">
        <v>142</v>
      </c>
      <c r="AG85" s="128" t="s">
        <v>146</v>
      </c>
      <c r="AH85" s="129" t="s">
        <v>147</v>
      </c>
    </row>
    <row r="86" spans="1:34" ht="12.75" customHeight="1" x14ac:dyDescent="0.25">
      <c r="A86" s="90"/>
      <c r="B86" s="59">
        <v>4</v>
      </c>
      <c r="C86" s="94"/>
      <c r="D86" s="62"/>
      <c r="E86" s="75"/>
      <c r="F86" s="228"/>
      <c r="G86" s="228"/>
      <c r="H86" s="29"/>
      <c r="I86" s="125"/>
      <c r="J86" s="125"/>
      <c r="K86" s="125"/>
      <c r="L86" s="125"/>
      <c r="M86" s="29"/>
      <c r="N86" s="63">
        <f t="shared" si="23"/>
        <v>0</v>
      </c>
      <c r="O86" s="29"/>
      <c r="P86" s="3"/>
      <c r="Q86" s="3"/>
      <c r="R86" s="15" t="s">
        <v>148</v>
      </c>
      <c r="S86" s="3"/>
      <c r="T86" s="15" t="s">
        <v>149</v>
      </c>
      <c r="U86" s="3"/>
      <c r="V86" s="3"/>
      <c r="W86" s="3"/>
      <c r="X86" s="3"/>
      <c r="Y86" s="3"/>
      <c r="Z86" s="3"/>
      <c r="AA86" s="3"/>
      <c r="AB86" s="3"/>
      <c r="AC86" s="3"/>
      <c r="AE86" s="127" t="s">
        <v>150</v>
      </c>
      <c r="AF86" t="s">
        <v>144</v>
      </c>
      <c r="AG86" s="128" t="s">
        <v>151</v>
      </c>
      <c r="AH86" s="130">
        <v>21553</v>
      </c>
    </row>
    <row r="87" spans="1:34" ht="12.75" customHeight="1" x14ac:dyDescent="0.25">
      <c r="A87" s="90"/>
      <c r="B87" s="59">
        <v>5</v>
      </c>
      <c r="C87" s="94"/>
      <c r="D87" s="62"/>
      <c r="E87" s="75"/>
      <c r="F87" s="228"/>
      <c r="G87" s="228"/>
      <c r="H87" s="29"/>
      <c r="I87" s="125"/>
      <c r="J87" s="125"/>
      <c r="K87" s="125"/>
      <c r="L87" s="125"/>
      <c r="M87" s="29"/>
      <c r="N87" s="63">
        <f t="shared" si="23"/>
        <v>0</v>
      </c>
      <c r="O87" s="29"/>
      <c r="P87" s="3"/>
      <c r="Q87" s="3"/>
      <c r="R87" s="15" t="s">
        <v>152</v>
      </c>
      <c r="S87" s="3"/>
      <c r="T87" s="15" t="s">
        <v>153</v>
      </c>
      <c r="U87" s="3"/>
      <c r="V87" s="3"/>
      <c r="W87" s="3"/>
      <c r="X87" s="3"/>
      <c r="Y87" s="3"/>
      <c r="Z87" s="3"/>
      <c r="AA87" s="3"/>
      <c r="AB87" s="3"/>
      <c r="AC87" s="3"/>
      <c r="AE87" s="127" t="s">
        <v>154</v>
      </c>
      <c r="AF87" t="s">
        <v>149</v>
      </c>
      <c r="AG87" s="128" t="s">
        <v>155</v>
      </c>
      <c r="AH87" s="130">
        <v>4428</v>
      </c>
    </row>
    <row r="88" spans="1:34" ht="12.75" customHeight="1" x14ac:dyDescent="0.25">
      <c r="A88" s="90"/>
      <c r="B88" s="59">
        <v>6</v>
      </c>
      <c r="C88" s="94"/>
      <c r="D88" s="62"/>
      <c r="E88" s="75"/>
      <c r="F88" s="228"/>
      <c r="G88" s="228"/>
      <c r="H88" s="29"/>
      <c r="I88" s="125"/>
      <c r="J88" s="125"/>
      <c r="K88" s="125"/>
      <c r="L88" s="125"/>
      <c r="M88" s="29"/>
      <c r="N88" s="63">
        <f t="shared" si="23"/>
        <v>0</v>
      </c>
      <c r="O88" s="29"/>
      <c r="P88" s="3"/>
      <c r="Q88" s="3"/>
      <c r="R88" s="15" t="s">
        <v>156</v>
      </c>
      <c r="S88" s="3"/>
      <c r="T88" s="15" t="s">
        <v>157</v>
      </c>
      <c r="U88" s="3"/>
      <c r="V88" s="3"/>
      <c r="W88" s="3"/>
      <c r="X88" s="3"/>
      <c r="Y88" s="3"/>
      <c r="Z88" s="3"/>
      <c r="AA88" s="3"/>
      <c r="AB88" s="3"/>
      <c r="AC88" s="3"/>
      <c r="AE88" s="127" t="s">
        <v>158</v>
      </c>
      <c r="AF88" t="s">
        <v>153</v>
      </c>
      <c r="AG88" s="128" t="s">
        <v>159</v>
      </c>
      <c r="AH88" s="129" t="s">
        <v>160</v>
      </c>
    </row>
    <row r="89" spans="1:34" ht="12.75" customHeight="1" x14ac:dyDescent="0.25">
      <c r="A89" s="90"/>
      <c r="B89" s="59">
        <v>7</v>
      </c>
      <c r="C89" s="94"/>
      <c r="D89" s="62"/>
      <c r="E89" s="75"/>
      <c r="F89" s="228"/>
      <c r="G89" s="228"/>
      <c r="H89" s="29"/>
      <c r="I89" s="125"/>
      <c r="J89" s="125"/>
      <c r="K89" s="125"/>
      <c r="L89" s="125"/>
      <c r="M89" s="29"/>
      <c r="N89" s="63">
        <f t="shared" si="23"/>
        <v>0</v>
      </c>
      <c r="O89" s="29"/>
      <c r="P89" s="3"/>
      <c r="Q89" s="3"/>
      <c r="R89" s="15" t="s">
        <v>161</v>
      </c>
      <c r="S89" s="3"/>
      <c r="T89" s="15" t="s">
        <v>162</v>
      </c>
      <c r="U89" s="3"/>
      <c r="V89" s="3"/>
      <c r="W89" s="3"/>
      <c r="X89" s="3"/>
      <c r="Y89" s="3"/>
      <c r="Z89" s="3"/>
      <c r="AA89" s="3"/>
      <c r="AB89" s="3"/>
      <c r="AC89" s="3"/>
      <c r="AE89" s="127" t="s">
        <v>163</v>
      </c>
      <c r="AF89" t="s">
        <v>157</v>
      </c>
      <c r="AG89" s="128" t="s">
        <v>164</v>
      </c>
      <c r="AH89" s="129" t="s">
        <v>165</v>
      </c>
    </row>
    <row r="90" spans="1:34" ht="12.75" customHeight="1" x14ac:dyDescent="0.25">
      <c r="A90" s="90"/>
      <c r="B90" s="59">
        <v>8</v>
      </c>
      <c r="C90" s="94"/>
      <c r="D90" s="62"/>
      <c r="E90" s="75"/>
      <c r="F90" s="228"/>
      <c r="G90" s="228"/>
      <c r="H90" s="29"/>
      <c r="I90" s="125"/>
      <c r="J90" s="125"/>
      <c r="K90" s="125"/>
      <c r="L90" s="125"/>
      <c r="M90" s="29"/>
      <c r="N90" s="63">
        <f t="shared" si="23"/>
        <v>0</v>
      </c>
      <c r="O90" s="29"/>
      <c r="P90" s="3"/>
      <c r="Q90" s="3"/>
      <c r="R90" s="15" t="s">
        <v>166</v>
      </c>
      <c r="S90" s="3"/>
      <c r="T90" s="15" t="s">
        <v>141</v>
      </c>
      <c r="U90" s="3"/>
      <c r="V90" s="3"/>
      <c r="W90" s="3"/>
      <c r="X90" s="3"/>
      <c r="Y90" s="3"/>
      <c r="Z90" s="3"/>
      <c r="AA90" s="3"/>
      <c r="AB90" s="3"/>
      <c r="AC90" s="3"/>
      <c r="AE90" s="127" t="s">
        <v>167</v>
      </c>
      <c r="AF90" t="s">
        <v>162</v>
      </c>
      <c r="AG90" s="128" t="s">
        <v>168</v>
      </c>
      <c r="AH90" s="129" t="s">
        <v>169</v>
      </c>
    </row>
    <row r="91" spans="1:34" ht="12.75" customHeight="1" x14ac:dyDescent="0.25">
      <c r="A91" s="90"/>
      <c r="B91" s="59">
        <v>9</v>
      </c>
      <c r="C91" s="94"/>
      <c r="D91" s="62"/>
      <c r="E91" s="75"/>
      <c r="F91" s="228"/>
      <c r="G91" s="228"/>
      <c r="H91" s="29"/>
      <c r="I91" s="125"/>
      <c r="J91" s="125"/>
      <c r="K91" s="125"/>
      <c r="L91" s="125"/>
      <c r="M91" s="29"/>
      <c r="N91" s="63">
        <f t="shared" si="23"/>
        <v>0</v>
      </c>
      <c r="O91" s="29"/>
      <c r="P91" s="3"/>
      <c r="Q91" s="3"/>
      <c r="R91" s="15" t="s">
        <v>170</v>
      </c>
      <c r="S91" s="3"/>
      <c r="T91" s="15" t="s">
        <v>143</v>
      </c>
      <c r="U91" s="3"/>
      <c r="V91" s="3"/>
      <c r="W91" s="3"/>
      <c r="X91" s="3"/>
      <c r="Y91" s="3"/>
      <c r="Z91" s="3"/>
      <c r="AA91" s="3"/>
      <c r="AB91" s="3"/>
      <c r="AC91" s="3"/>
      <c r="AE91" s="127" t="s">
        <v>171</v>
      </c>
      <c r="AF91" t="s">
        <v>141</v>
      </c>
      <c r="AG91" s="128" t="s">
        <v>172</v>
      </c>
      <c r="AH91" s="129" t="s">
        <v>173</v>
      </c>
    </row>
    <row r="92" spans="1:34" ht="12.75" customHeight="1" x14ac:dyDescent="0.25">
      <c r="A92" s="90"/>
      <c r="B92" s="59">
        <v>10</v>
      </c>
      <c r="C92" s="94"/>
      <c r="D92" s="62"/>
      <c r="E92" s="75"/>
      <c r="F92" s="228"/>
      <c r="G92" s="228"/>
      <c r="H92" s="29"/>
      <c r="I92" s="125"/>
      <c r="J92" s="125"/>
      <c r="K92" s="125"/>
      <c r="L92" s="125"/>
      <c r="M92" s="29"/>
      <c r="N92" s="63">
        <f t="shared" si="23"/>
        <v>0</v>
      </c>
      <c r="O92" s="29"/>
      <c r="P92" s="3"/>
      <c r="Q92" s="3"/>
      <c r="R92" s="15" t="s">
        <v>174</v>
      </c>
      <c r="S92" s="3"/>
      <c r="T92" s="15" t="s">
        <v>175</v>
      </c>
      <c r="U92" s="3"/>
      <c r="V92" s="3"/>
      <c r="W92" s="3"/>
      <c r="X92" s="3"/>
      <c r="Y92" s="3"/>
      <c r="Z92" s="3"/>
      <c r="AA92" s="3"/>
      <c r="AB92" s="3"/>
      <c r="AC92" s="3"/>
      <c r="AE92" s="127" t="s">
        <v>176</v>
      </c>
      <c r="AF92" t="s">
        <v>143</v>
      </c>
      <c r="AG92" s="128" t="s">
        <v>177</v>
      </c>
      <c r="AH92" s="129" t="s">
        <v>178</v>
      </c>
    </row>
    <row r="93" spans="1:34" ht="12.75" customHeight="1" x14ac:dyDescent="0.25">
      <c r="A93" s="90"/>
      <c r="B93" s="59">
        <v>11</v>
      </c>
      <c r="C93" s="94"/>
      <c r="D93" s="62"/>
      <c r="E93" s="75"/>
      <c r="F93" s="228"/>
      <c r="G93" s="228"/>
      <c r="H93" s="29"/>
      <c r="I93" s="125"/>
      <c r="J93" s="125"/>
      <c r="K93" s="125"/>
      <c r="L93" s="125"/>
      <c r="M93" s="29"/>
      <c r="N93" s="63">
        <f t="shared" si="23"/>
        <v>0</v>
      </c>
      <c r="O93" s="29"/>
      <c r="P93" s="3"/>
      <c r="Q93" s="3"/>
      <c r="R93" s="15" t="s">
        <v>179</v>
      </c>
      <c r="S93" s="3"/>
      <c r="T93" s="15" t="s">
        <v>148</v>
      </c>
      <c r="U93" s="3"/>
      <c r="V93" s="3"/>
      <c r="W93" s="3"/>
      <c r="X93" s="3"/>
      <c r="Y93" s="3"/>
      <c r="Z93" s="3"/>
      <c r="AA93" s="3"/>
      <c r="AB93" s="3"/>
      <c r="AC93" s="3"/>
      <c r="AE93" s="127" t="s">
        <v>180</v>
      </c>
      <c r="AF93" t="s">
        <v>175</v>
      </c>
      <c r="AG93" s="128" t="s">
        <v>181</v>
      </c>
      <c r="AH93" s="129" t="s">
        <v>182</v>
      </c>
    </row>
    <row r="94" spans="1:34" ht="12.75" customHeight="1" x14ac:dyDescent="0.25">
      <c r="A94" s="90"/>
      <c r="B94" s="59">
        <v>12</v>
      </c>
      <c r="C94" s="94"/>
      <c r="D94" s="62"/>
      <c r="E94" s="75"/>
      <c r="F94" s="228"/>
      <c r="G94" s="228"/>
      <c r="H94" s="29"/>
      <c r="I94" s="125"/>
      <c r="J94" s="125"/>
      <c r="K94" s="125"/>
      <c r="L94" s="125"/>
      <c r="M94" s="29"/>
      <c r="N94" s="63">
        <f t="shared" si="23"/>
        <v>0</v>
      </c>
      <c r="O94" s="29"/>
      <c r="P94" s="3"/>
      <c r="Q94" s="3"/>
      <c r="R94" s="15" t="s">
        <v>183</v>
      </c>
      <c r="S94" s="3"/>
      <c r="T94" s="15" t="s">
        <v>184</v>
      </c>
      <c r="U94" s="3"/>
      <c r="V94" s="3"/>
      <c r="W94" s="3"/>
      <c r="X94" s="3"/>
      <c r="Y94" s="3"/>
      <c r="Z94" s="3"/>
      <c r="AA94" s="3"/>
      <c r="AB94" s="3"/>
      <c r="AC94" s="3"/>
      <c r="AE94" s="127" t="s">
        <v>185</v>
      </c>
      <c r="AF94" t="s">
        <v>148</v>
      </c>
      <c r="AG94" s="128" t="s">
        <v>186</v>
      </c>
      <c r="AH94" s="129" t="s">
        <v>187</v>
      </c>
    </row>
    <row r="95" spans="1:34" ht="12.75" customHeight="1" x14ac:dyDescent="0.25">
      <c r="A95" s="90"/>
      <c r="B95" s="59">
        <v>13</v>
      </c>
      <c r="C95" s="94"/>
      <c r="D95" s="62"/>
      <c r="E95" s="75"/>
      <c r="F95" s="228"/>
      <c r="G95" s="228"/>
      <c r="H95" s="29"/>
      <c r="I95" s="125"/>
      <c r="J95" s="125"/>
      <c r="K95" s="125"/>
      <c r="L95" s="125"/>
      <c r="M95" s="29"/>
      <c r="N95" s="63">
        <f t="shared" si="23"/>
        <v>0</v>
      </c>
      <c r="O95" s="29"/>
      <c r="P95" s="3"/>
      <c r="Q95" s="3"/>
      <c r="R95" s="15" t="s">
        <v>188</v>
      </c>
      <c r="S95" s="3"/>
      <c r="T95" s="15" t="s">
        <v>189</v>
      </c>
      <c r="U95" s="3"/>
      <c r="V95" s="3"/>
      <c r="W95" s="3"/>
      <c r="X95" s="3"/>
      <c r="Y95" s="3"/>
      <c r="Z95" s="3"/>
      <c r="AA95" s="3"/>
      <c r="AB95" s="3"/>
      <c r="AC95" s="3"/>
      <c r="AE95" s="127" t="s">
        <v>190</v>
      </c>
      <c r="AF95" t="s">
        <v>184</v>
      </c>
      <c r="AG95" s="128" t="s">
        <v>191</v>
      </c>
      <c r="AH95" s="130">
        <v>21783</v>
      </c>
    </row>
    <row r="96" spans="1:34" ht="12.75" customHeight="1" x14ac:dyDescent="0.25">
      <c r="A96" s="90"/>
      <c r="B96" s="59">
        <v>14</v>
      </c>
      <c r="C96" s="94"/>
      <c r="D96" s="62"/>
      <c r="E96" s="75"/>
      <c r="F96" s="228"/>
      <c r="G96" s="228"/>
      <c r="H96" s="29"/>
      <c r="I96" s="125"/>
      <c r="J96" s="125"/>
      <c r="K96" s="125"/>
      <c r="L96" s="125"/>
      <c r="M96" s="29"/>
      <c r="N96" s="63">
        <f t="shared" si="23"/>
        <v>0</v>
      </c>
      <c r="O96" s="29"/>
      <c r="P96" s="3"/>
      <c r="Q96" s="3"/>
      <c r="R96" s="15" t="s">
        <v>192</v>
      </c>
      <c r="S96" s="3"/>
      <c r="T96" s="15" t="s">
        <v>193</v>
      </c>
      <c r="U96" s="3"/>
      <c r="V96" s="3"/>
      <c r="W96" s="3"/>
      <c r="X96" s="3"/>
      <c r="Y96" s="3"/>
      <c r="Z96" s="3"/>
      <c r="AA96" s="3"/>
      <c r="AB96" s="3"/>
      <c r="AC96" s="3"/>
      <c r="AE96" s="127" t="s">
        <v>194</v>
      </c>
      <c r="AF96" t="s">
        <v>189</v>
      </c>
      <c r="AG96" s="128" t="s">
        <v>195</v>
      </c>
      <c r="AH96" s="129" t="s">
        <v>196</v>
      </c>
    </row>
    <row r="97" spans="1:34" ht="12.75" customHeight="1" x14ac:dyDescent="0.25">
      <c r="A97" s="90"/>
      <c r="B97" s="59">
        <v>15</v>
      </c>
      <c r="C97" s="94"/>
      <c r="D97" s="62"/>
      <c r="E97" s="75"/>
      <c r="F97" s="228"/>
      <c r="G97" s="228"/>
      <c r="H97" s="29"/>
      <c r="I97" s="125"/>
      <c r="J97" s="125"/>
      <c r="K97" s="125"/>
      <c r="L97" s="125"/>
      <c r="M97" s="29"/>
      <c r="N97" s="63">
        <f t="shared" si="23"/>
        <v>0</v>
      </c>
      <c r="O97" s="29"/>
      <c r="P97" s="3"/>
      <c r="Q97" s="3"/>
      <c r="R97" s="15" t="s">
        <v>197</v>
      </c>
      <c r="S97" s="3"/>
      <c r="T97" s="15" t="s">
        <v>198</v>
      </c>
      <c r="U97" s="3"/>
      <c r="V97" s="3"/>
      <c r="W97" s="3"/>
      <c r="X97" s="3"/>
      <c r="Y97" s="3"/>
      <c r="Z97" s="3"/>
      <c r="AA97" s="3"/>
      <c r="AB97" s="3"/>
      <c r="AC97" s="3"/>
      <c r="AE97" s="127" t="s">
        <v>199</v>
      </c>
      <c r="AF97" t="s">
        <v>193</v>
      </c>
      <c r="AG97" s="128" t="s">
        <v>200</v>
      </c>
      <c r="AH97" s="129" t="s">
        <v>201</v>
      </c>
    </row>
    <row r="98" spans="1:34" ht="12.75" customHeight="1" x14ac:dyDescent="0.25">
      <c r="A98" s="90"/>
      <c r="B98" s="59">
        <v>16</v>
      </c>
      <c r="C98" s="94"/>
      <c r="D98" s="62"/>
      <c r="E98" s="75"/>
      <c r="F98" s="228"/>
      <c r="G98" s="228"/>
      <c r="H98" s="29"/>
      <c r="I98" s="125"/>
      <c r="J98" s="125"/>
      <c r="K98" s="125"/>
      <c r="L98" s="125"/>
      <c r="M98" s="29"/>
      <c r="N98" s="63">
        <f t="shared" si="23"/>
        <v>0</v>
      </c>
      <c r="O98" s="29"/>
      <c r="P98" s="3"/>
      <c r="Q98" s="3"/>
      <c r="R98" s="15" t="s">
        <v>202</v>
      </c>
      <c r="S98" s="3"/>
      <c r="T98" s="15" t="s">
        <v>203</v>
      </c>
      <c r="U98" s="3"/>
      <c r="V98" s="3"/>
      <c r="W98" s="3"/>
      <c r="X98" s="3"/>
      <c r="Y98" s="3"/>
      <c r="Z98" s="3"/>
      <c r="AA98" s="3"/>
      <c r="AB98" s="3"/>
      <c r="AC98" s="3"/>
      <c r="AE98" s="127" t="s">
        <v>204</v>
      </c>
      <c r="AF98" t="s">
        <v>198</v>
      </c>
      <c r="AG98" s="128" t="s">
        <v>205</v>
      </c>
      <c r="AH98" s="129" t="s">
        <v>206</v>
      </c>
    </row>
    <row r="99" spans="1:34" ht="12.75" customHeight="1" x14ac:dyDescent="0.25">
      <c r="A99" s="90"/>
      <c r="B99" s="59">
        <v>17</v>
      </c>
      <c r="C99" s="94"/>
      <c r="D99" s="62"/>
      <c r="E99" s="75"/>
      <c r="F99" s="228"/>
      <c r="G99" s="228"/>
      <c r="H99" s="29"/>
      <c r="I99" s="125"/>
      <c r="J99" s="125"/>
      <c r="K99" s="125"/>
      <c r="L99" s="125"/>
      <c r="M99" s="29"/>
      <c r="N99" s="63">
        <f t="shared" si="23"/>
        <v>0</v>
      </c>
      <c r="O99" s="29"/>
      <c r="P99" s="3"/>
      <c r="Q99" s="3"/>
      <c r="R99" s="15" t="s">
        <v>207</v>
      </c>
      <c r="S99" s="3"/>
      <c r="T99" s="15" t="s">
        <v>208</v>
      </c>
      <c r="U99" s="3"/>
      <c r="V99" s="3"/>
      <c r="W99" s="3"/>
      <c r="X99" s="3"/>
      <c r="Y99" s="3"/>
      <c r="Z99" s="3"/>
      <c r="AA99" s="3"/>
      <c r="AB99" s="3"/>
      <c r="AC99" s="3"/>
      <c r="AE99" s="127" t="s">
        <v>209</v>
      </c>
      <c r="AF99" t="s">
        <v>203</v>
      </c>
      <c r="AG99" s="128" t="s">
        <v>210</v>
      </c>
      <c r="AH99" s="129" t="s">
        <v>211</v>
      </c>
    </row>
    <row r="100" spans="1:34" ht="12.75" customHeight="1" x14ac:dyDescent="0.25">
      <c r="A100" s="90"/>
      <c r="B100" s="59">
        <v>18</v>
      </c>
      <c r="C100" s="94"/>
      <c r="D100" s="62"/>
      <c r="E100" s="75"/>
      <c r="F100" s="228"/>
      <c r="G100" s="228"/>
      <c r="H100" s="29"/>
      <c r="I100" s="125"/>
      <c r="J100" s="125"/>
      <c r="K100" s="125"/>
      <c r="L100" s="125"/>
      <c r="M100" s="29"/>
      <c r="N100" s="63">
        <f t="shared" si="23"/>
        <v>0</v>
      </c>
      <c r="O100" s="29"/>
      <c r="P100" s="3"/>
      <c r="Q100" s="3"/>
      <c r="R100" s="15" t="s">
        <v>212</v>
      </c>
      <c r="S100" s="3"/>
      <c r="T100" s="15" t="s">
        <v>213</v>
      </c>
      <c r="U100" s="3"/>
      <c r="V100" s="3"/>
      <c r="W100" s="3"/>
      <c r="X100" s="3"/>
      <c r="Y100" s="3"/>
      <c r="Z100" s="3"/>
      <c r="AA100" s="3"/>
      <c r="AB100" s="3"/>
      <c r="AC100" s="3"/>
      <c r="AE100" s="127" t="s">
        <v>214</v>
      </c>
      <c r="AF100" t="s">
        <v>208</v>
      </c>
      <c r="AG100" s="128" t="s">
        <v>215</v>
      </c>
      <c r="AH100" s="129" t="s">
        <v>216</v>
      </c>
    </row>
    <row r="101" spans="1:34" ht="12.75" customHeight="1" x14ac:dyDescent="0.25">
      <c r="A101" s="90"/>
      <c r="B101" s="59">
        <v>19</v>
      </c>
      <c r="C101" s="94"/>
      <c r="D101" s="62"/>
      <c r="E101" s="75"/>
      <c r="F101" s="228"/>
      <c r="G101" s="228"/>
      <c r="H101" s="29"/>
      <c r="I101" s="125"/>
      <c r="J101" s="125"/>
      <c r="K101" s="125"/>
      <c r="L101" s="125"/>
      <c r="M101" s="29"/>
      <c r="N101" s="63">
        <f t="shared" si="23"/>
        <v>0</v>
      </c>
      <c r="O101" s="29"/>
      <c r="P101" s="3"/>
      <c r="Q101" s="3"/>
      <c r="R101" s="15" t="s">
        <v>217</v>
      </c>
      <c r="S101" s="3"/>
      <c r="T101" s="15" t="s">
        <v>218</v>
      </c>
      <c r="U101" s="3"/>
      <c r="V101" s="3"/>
      <c r="W101" s="3"/>
      <c r="X101" s="3"/>
      <c r="Y101" s="3"/>
      <c r="Z101" s="3"/>
      <c r="AA101" s="3"/>
      <c r="AB101" s="3"/>
      <c r="AC101" s="3"/>
      <c r="AE101" s="127" t="s">
        <v>219</v>
      </c>
      <c r="AF101" t="s">
        <v>213</v>
      </c>
      <c r="AG101" s="128" t="s">
        <v>220</v>
      </c>
      <c r="AH101" s="129" t="s">
        <v>221</v>
      </c>
    </row>
    <row r="102" spans="1:34" ht="12.75" customHeight="1" x14ac:dyDescent="0.25">
      <c r="A102" s="90"/>
      <c r="B102" s="59">
        <v>20</v>
      </c>
      <c r="C102" s="94"/>
      <c r="D102" s="62"/>
      <c r="E102" s="75"/>
      <c r="F102" s="228"/>
      <c r="G102" s="228"/>
      <c r="H102" s="29"/>
      <c r="I102" s="125"/>
      <c r="J102" s="125"/>
      <c r="K102" s="125"/>
      <c r="L102" s="125"/>
      <c r="M102" s="29"/>
      <c r="N102" s="63">
        <f t="shared" si="23"/>
        <v>0</v>
      </c>
      <c r="O102" s="29"/>
      <c r="P102" s="3"/>
      <c r="Q102" s="3"/>
      <c r="R102" s="3"/>
      <c r="S102" s="3"/>
      <c r="T102" s="15" t="s">
        <v>222</v>
      </c>
      <c r="U102" s="3"/>
      <c r="V102" s="3"/>
      <c r="W102" s="3"/>
      <c r="X102" s="3"/>
      <c r="Y102" s="3"/>
      <c r="Z102" s="3"/>
      <c r="AA102" s="3"/>
      <c r="AB102" s="3"/>
      <c r="AC102" s="3"/>
      <c r="AE102" s="127" t="s">
        <v>223</v>
      </c>
      <c r="AF102" t="s">
        <v>218</v>
      </c>
      <c r="AG102" s="128" t="s">
        <v>224</v>
      </c>
      <c r="AH102" s="129" t="s">
        <v>225</v>
      </c>
    </row>
    <row r="103" spans="1:34" ht="12.75" customHeight="1" x14ac:dyDescent="0.25">
      <c r="A103" s="90"/>
      <c r="B103" s="59">
        <v>21</v>
      </c>
      <c r="C103" s="94"/>
      <c r="D103" s="62"/>
      <c r="E103" s="75"/>
      <c r="F103" s="228"/>
      <c r="G103" s="228"/>
      <c r="H103" s="29"/>
      <c r="I103" s="125"/>
      <c r="J103" s="125"/>
      <c r="K103" s="125"/>
      <c r="L103" s="125"/>
      <c r="M103" s="29"/>
      <c r="N103" s="63">
        <f t="shared" si="23"/>
        <v>0</v>
      </c>
      <c r="O103" s="29"/>
      <c r="P103" s="3"/>
      <c r="Q103" s="3"/>
      <c r="R103" s="3"/>
      <c r="S103" s="3"/>
      <c r="T103" s="15" t="s">
        <v>152</v>
      </c>
      <c r="U103" s="3"/>
      <c r="V103" s="3"/>
      <c r="W103" s="3"/>
      <c r="X103" s="3"/>
      <c r="Y103" s="3"/>
      <c r="Z103" s="3"/>
      <c r="AA103" s="3"/>
      <c r="AB103" s="3"/>
      <c r="AC103" s="3"/>
      <c r="AE103" s="127" t="s">
        <v>226</v>
      </c>
      <c r="AF103" t="s">
        <v>222</v>
      </c>
      <c r="AG103" s="128" t="s">
        <v>227</v>
      </c>
      <c r="AH103" s="129" t="s">
        <v>228</v>
      </c>
    </row>
    <row r="104" spans="1:34" ht="12.75" customHeight="1" x14ac:dyDescent="0.25">
      <c r="A104" s="90"/>
      <c r="B104" s="59">
        <v>22</v>
      </c>
      <c r="C104" s="94"/>
      <c r="D104" s="62"/>
      <c r="E104" s="75"/>
      <c r="F104" s="228"/>
      <c r="G104" s="228"/>
      <c r="H104" s="29"/>
      <c r="I104" s="125"/>
      <c r="J104" s="125"/>
      <c r="K104" s="125"/>
      <c r="L104" s="125"/>
      <c r="M104" s="29"/>
      <c r="N104" s="63">
        <f t="shared" si="23"/>
        <v>0</v>
      </c>
      <c r="O104" s="29"/>
      <c r="P104" s="3"/>
      <c r="Q104" s="3"/>
      <c r="R104" s="3"/>
      <c r="S104" s="3"/>
      <c r="T104" s="15" t="s">
        <v>156</v>
      </c>
      <c r="U104" s="3"/>
      <c r="V104" s="3"/>
      <c r="W104" s="3"/>
      <c r="X104" s="3"/>
      <c r="Y104" s="3"/>
      <c r="Z104" s="3"/>
      <c r="AA104" s="3"/>
      <c r="AB104" s="3"/>
      <c r="AC104" s="3"/>
      <c r="AE104" s="127" t="s">
        <v>229</v>
      </c>
      <c r="AF104" t="s">
        <v>152</v>
      </c>
      <c r="AG104" s="128" t="s">
        <v>230</v>
      </c>
      <c r="AH104" s="129" t="s">
        <v>231</v>
      </c>
    </row>
    <row r="105" spans="1:34" ht="12.75" customHeight="1" x14ac:dyDescent="0.25">
      <c r="A105" s="90"/>
      <c r="B105" s="59">
        <v>23</v>
      </c>
      <c r="C105" s="94"/>
      <c r="D105" s="62"/>
      <c r="E105" s="75"/>
      <c r="F105" s="228"/>
      <c r="G105" s="228"/>
      <c r="H105" s="29"/>
      <c r="I105" s="125"/>
      <c r="J105" s="125"/>
      <c r="K105" s="125"/>
      <c r="L105" s="125"/>
      <c r="M105" s="29"/>
      <c r="N105" s="63">
        <f t="shared" si="23"/>
        <v>0</v>
      </c>
      <c r="O105" s="29"/>
      <c r="P105" s="3"/>
      <c r="Q105" s="3"/>
      <c r="R105" s="3"/>
      <c r="S105" s="3"/>
      <c r="T105" s="15" t="s">
        <v>232</v>
      </c>
      <c r="U105" s="3"/>
      <c r="V105" s="3"/>
      <c r="W105" s="3"/>
      <c r="X105" s="3"/>
      <c r="Y105" s="3"/>
      <c r="Z105" s="3"/>
      <c r="AA105" s="3"/>
      <c r="AB105" s="3"/>
      <c r="AC105" s="3"/>
      <c r="AE105" s="127" t="s">
        <v>233</v>
      </c>
      <c r="AF105" t="s">
        <v>156</v>
      </c>
      <c r="AG105" s="128" t="s">
        <v>234</v>
      </c>
      <c r="AH105" s="129" t="s">
        <v>235</v>
      </c>
    </row>
    <row r="106" spans="1:34" ht="12.75" customHeight="1" x14ac:dyDescent="0.25">
      <c r="A106" s="90"/>
      <c r="B106" s="59">
        <v>24</v>
      </c>
      <c r="C106" s="94"/>
      <c r="D106" s="62"/>
      <c r="E106" s="75"/>
      <c r="F106" s="228"/>
      <c r="G106" s="228"/>
      <c r="H106" s="29"/>
      <c r="I106" s="125"/>
      <c r="J106" s="125"/>
      <c r="K106" s="125"/>
      <c r="L106" s="125"/>
      <c r="M106" s="29"/>
      <c r="N106" s="63">
        <f t="shared" si="23"/>
        <v>0</v>
      </c>
      <c r="O106" s="29"/>
      <c r="P106" s="3"/>
      <c r="Q106" s="3"/>
      <c r="R106" s="3"/>
      <c r="S106" s="3"/>
      <c r="T106" s="15" t="s">
        <v>236</v>
      </c>
      <c r="U106" s="3"/>
      <c r="V106" s="3"/>
      <c r="W106" s="3"/>
      <c r="X106" s="3"/>
      <c r="Y106" s="3"/>
      <c r="Z106" s="3"/>
      <c r="AA106" s="3"/>
      <c r="AB106" s="3"/>
      <c r="AC106" s="3"/>
      <c r="AE106" s="127" t="s">
        <v>237</v>
      </c>
      <c r="AF106" t="s">
        <v>232</v>
      </c>
      <c r="AG106" s="128" t="s">
        <v>238</v>
      </c>
      <c r="AH106" s="129" t="s">
        <v>239</v>
      </c>
    </row>
    <row r="107" spans="1:34" ht="12.75" customHeight="1" x14ac:dyDescent="0.25">
      <c r="A107" s="90"/>
      <c r="B107" s="59">
        <v>25</v>
      </c>
      <c r="C107" s="94"/>
      <c r="D107" s="62"/>
      <c r="E107" s="75"/>
      <c r="F107" s="228"/>
      <c r="G107" s="228"/>
      <c r="H107" s="29"/>
      <c r="I107" s="125"/>
      <c r="J107" s="125"/>
      <c r="K107" s="125"/>
      <c r="L107" s="125"/>
      <c r="M107" s="29"/>
      <c r="N107" s="63">
        <f t="shared" si="23"/>
        <v>0</v>
      </c>
      <c r="O107" s="29"/>
      <c r="P107" s="3"/>
      <c r="Q107" s="3"/>
      <c r="R107" s="3"/>
      <c r="S107" s="3"/>
      <c r="T107" s="15" t="s">
        <v>240</v>
      </c>
      <c r="U107" s="3"/>
      <c r="V107" s="3"/>
      <c r="W107" s="3"/>
      <c r="X107" s="3"/>
      <c r="Y107" s="3"/>
      <c r="Z107" s="3"/>
      <c r="AA107" s="3"/>
      <c r="AB107" s="3"/>
      <c r="AC107" s="3"/>
      <c r="AE107" s="127" t="s">
        <v>241</v>
      </c>
      <c r="AF107" t="s">
        <v>236</v>
      </c>
      <c r="AG107" s="128" t="s">
        <v>242</v>
      </c>
      <c r="AH107" s="129" t="s">
        <v>243</v>
      </c>
    </row>
    <row r="108" spans="1:34" ht="12.75" customHeight="1" x14ac:dyDescent="0.25">
      <c r="A108" s="90"/>
      <c r="B108" s="59">
        <v>26</v>
      </c>
      <c r="C108" s="94"/>
      <c r="D108" s="62"/>
      <c r="E108" s="75"/>
      <c r="F108" s="228"/>
      <c r="G108" s="228"/>
      <c r="H108" s="29"/>
      <c r="I108" s="125"/>
      <c r="J108" s="125"/>
      <c r="K108" s="125"/>
      <c r="L108" s="125"/>
      <c r="M108" s="29"/>
      <c r="N108" s="63">
        <f t="shared" si="23"/>
        <v>0</v>
      </c>
      <c r="O108" s="29"/>
      <c r="P108" s="3"/>
      <c r="Q108" s="3"/>
      <c r="R108" s="3"/>
      <c r="S108" s="3"/>
      <c r="T108" s="15" t="s">
        <v>244</v>
      </c>
      <c r="U108" s="3"/>
      <c r="V108" s="3"/>
      <c r="W108" s="3"/>
      <c r="X108" s="3"/>
      <c r="Y108" s="3"/>
      <c r="Z108" s="3"/>
      <c r="AA108" s="3"/>
      <c r="AB108" s="3"/>
      <c r="AC108" s="3"/>
      <c r="AE108" s="127" t="s">
        <v>245</v>
      </c>
      <c r="AF108" t="s">
        <v>240</v>
      </c>
      <c r="AG108" s="128" t="s">
        <v>246</v>
      </c>
      <c r="AH108" s="129" t="s">
        <v>247</v>
      </c>
    </row>
    <row r="109" spans="1:34" ht="12.75" customHeight="1" x14ac:dyDescent="0.25">
      <c r="A109" s="90"/>
      <c r="B109" s="59">
        <v>27</v>
      </c>
      <c r="C109" s="94"/>
      <c r="D109" s="62"/>
      <c r="E109" s="75"/>
      <c r="F109" s="228"/>
      <c r="G109" s="228"/>
      <c r="H109" s="29"/>
      <c r="I109" s="125"/>
      <c r="J109" s="125"/>
      <c r="K109" s="125"/>
      <c r="L109" s="125"/>
      <c r="M109" s="29"/>
      <c r="N109" s="63">
        <f t="shared" si="23"/>
        <v>0</v>
      </c>
      <c r="O109" s="29"/>
      <c r="P109" s="3"/>
      <c r="Q109" s="3"/>
      <c r="R109" s="3"/>
      <c r="S109" s="3"/>
      <c r="T109" s="15" t="s">
        <v>248</v>
      </c>
      <c r="U109" s="3"/>
      <c r="V109" s="3"/>
      <c r="W109" s="3"/>
      <c r="X109" s="3"/>
      <c r="Y109" s="3"/>
      <c r="Z109" s="3"/>
      <c r="AA109" s="3"/>
      <c r="AB109" s="3"/>
      <c r="AC109" s="3"/>
      <c r="AE109" s="127" t="s">
        <v>249</v>
      </c>
      <c r="AF109" t="s">
        <v>244</v>
      </c>
      <c r="AG109" s="128" t="s">
        <v>250</v>
      </c>
      <c r="AH109" s="129" t="s">
        <v>251</v>
      </c>
    </row>
    <row r="110" spans="1:34" ht="12.75" customHeight="1" x14ac:dyDescent="0.25">
      <c r="A110" s="90"/>
      <c r="B110" s="59">
        <v>28</v>
      </c>
      <c r="C110" s="94"/>
      <c r="D110" s="62"/>
      <c r="E110" s="75"/>
      <c r="F110" s="228"/>
      <c r="G110" s="228"/>
      <c r="H110" s="29"/>
      <c r="I110" s="125"/>
      <c r="J110" s="125"/>
      <c r="K110" s="125"/>
      <c r="L110" s="125"/>
      <c r="M110" s="29"/>
      <c r="N110" s="63">
        <f t="shared" si="23"/>
        <v>0</v>
      </c>
      <c r="O110" s="29"/>
      <c r="P110" s="3"/>
      <c r="Q110" s="3"/>
      <c r="R110" s="3"/>
      <c r="S110" s="3"/>
      <c r="T110" s="15" t="s">
        <v>252</v>
      </c>
      <c r="U110" s="3"/>
      <c r="V110" s="3"/>
      <c r="W110" s="3"/>
      <c r="X110" s="3"/>
      <c r="Y110" s="3"/>
      <c r="Z110" s="3"/>
      <c r="AA110" s="3"/>
      <c r="AB110" s="3"/>
      <c r="AC110" s="3"/>
      <c r="AE110" s="127" t="s">
        <v>253</v>
      </c>
      <c r="AF110" t="s">
        <v>248</v>
      </c>
      <c r="AG110" s="128" t="s">
        <v>254</v>
      </c>
      <c r="AH110" s="129" t="s">
        <v>255</v>
      </c>
    </row>
    <row r="111" spans="1:34" ht="12.75" customHeight="1" x14ac:dyDescent="0.25">
      <c r="A111" s="90"/>
      <c r="B111" s="59">
        <v>29</v>
      </c>
      <c r="C111" s="94"/>
      <c r="D111" s="62"/>
      <c r="E111" s="75"/>
      <c r="F111" s="228"/>
      <c r="G111" s="228"/>
      <c r="H111" s="29"/>
      <c r="I111" s="125"/>
      <c r="J111" s="125"/>
      <c r="K111" s="125"/>
      <c r="L111" s="125"/>
      <c r="M111" s="29"/>
      <c r="N111" s="63">
        <f t="shared" si="23"/>
        <v>0</v>
      </c>
      <c r="O111" s="29"/>
      <c r="P111" s="3"/>
      <c r="Q111" s="3"/>
      <c r="R111" s="3"/>
      <c r="S111" s="3"/>
      <c r="T111" s="15" t="s">
        <v>256</v>
      </c>
      <c r="U111" s="3"/>
      <c r="V111" s="3"/>
      <c r="W111" s="3"/>
      <c r="X111" s="3"/>
      <c r="Y111" s="3"/>
      <c r="Z111" s="3"/>
      <c r="AA111" s="3"/>
      <c r="AB111" s="3"/>
      <c r="AC111" s="3"/>
      <c r="AE111" s="127" t="s">
        <v>257</v>
      </c>
      <c r="AF111" t="s">
        <v>252</v>
      </c>
      <c r="AG111" s="128" t="s">
        <v>258</v>
      </c>
      <c r="AH111" s="129" t="s">
        <v>259</v>
      </c>
    </row>
    <row r="112" spans="1:34" ht="12.75" customHeight="1" x14ac:dyDescent="0.25">
      <c r="A112" s="90"/>
      <c r="B112" s="59">
        <v>30</v>
      </c>
      <c r="C112" s="94"/>
      <c r="D112" s="62"/>
      <c r="E112" s="75"/>
      <c r="F112" s="228"/>
      <c r="G112" s="228"/>
      <c r="H112" s="29"/>
      <c r="I112" s="125"/>
      <c r="J112" s="125"/>
      <c r="K112" s="125"/>
      <c r="L112" s="125"/>
      <c r="M112" s="29"/>
      <c r="N112" s="63">
        <f t="shared" si="23"/>
        <v>0</v>
      </c>
      <c r="O112" s="29"/>
      <c r="P112" s="3"/>
      <c r="Q112" s="3"/>
      <c r="R112" s="3"/>
      <c r="S112" s="3"/>
      <c r="T112" s="15" t="s">
        <v>161</v>
      </c>
      <c r="U112" s="3"/>
      <c r="V112" s="3"/>
      <c r="W112" s="3"/>
      <c r="X112" s="3"/>
      <c r="Y112" s="3"/>
      <c r="Z112" s="3"/>
      <c r="AA112" s="3"/>
      <c r="AB112" s="3"/>
      <c r="AC112" s="3"/>
      <c r="AE112" s="127" t="s">
        <v>260</v>
      </c>
      <c r="AF112" t="s">
        <v>256</v>
      </c>
      <c r="AG112" s="128" t="s">
        <v>261</v>
      </c>
      <c r="AH112" s="129" t="s">
        <v>262</v>
      </c>
    </row>
    <row r="113" spans="1:34" ht="12.75" customHeight="1" x14ac:dyDescent="0.25">
      <c r="A113" s="90"/>
      <c r="B113" s="59">
        <v>31</v>
      </c>
      <c r="C113" s="94"/>
      <c r="D113" s="62"/>
      <c r="E113" s="75"/>
      <c r="F113" s="228"/>
      <c r="G113" s="228"/>
      <c r="H113" s="29"/>
      <c r="I113" s="125"/>
      <c r="J113" s="125"/>
      <c r="K113" s="125"/>
      <c r="L113" s="125"/>
      <c r="M113" s="29"/>
      <c r="N113" s="63">
        <f t="shared" si="23"/>
        <v>0</v>
      </c>
      <c r="O113" s="29"/>
      <c r="P113" s="3"/>
      <c r="Q113" s="3"/>
      <c r="R113" s="3"/>
      <c r="S113" s="3"/>
      <c r="T113" s="15" t="s">
        <v>166</v>
      </c>
      <c r="U113" s="3"/>
      <c r="V113" s="3"/>
      <c r="W113" s="3"/>
      <c r="X113" s="3"/>
      <c r="Y113" s="3"/>
      <c r="Z113" s="3"/>
      <c r="AA113" s="3"/>
      <c r="AB113" s="3"/>
      <c r="AC113" s="3"/>
      <c r="AE113" s="127" t="s">
        <v>263</v>
      </c>
      <c r="AF113" t="s">
        <v>161</v>
      </c>
      <c r="AG113" s="128" t="s">
        <v>264</v>
      </c>
      <c r="AH113" s="129" t="s">
        <v>265</v>
      </c>
    </row>
    <row r="114" spans="1:34" ht="12.75" customHeight="1" x14ac:dyDescent="0.25">
      <c r="A114" s="90"/>
      <c r="B114" s="59">
        <v>32</v>
      </c>
      <c r="C114" s="94"/>
      <c r="D114" s="62"/>
      <c r="E114" s="75"/>
      <c r="F114" s="228"/>
      <c r="G114" s="228"/>
      <c r="H114" s="29"/>
      <c r="I114" s="125"/>
      <c r="J114" s="125"/>
      <c r="K114" s="125"/>
      <c r="L114" s="125"/>
      <c r="M114" s="29"/>
      <c r="N114" s="63">
        <f t="shared" si="23"/>
        <v>0</v>
      </c>
      <c r="O114" s="29"/>
      <c r="P114" s="3"/>
      <c r="Q114" s="3"/>
      <c r="R114" s="3"/>
      <c r="S114" s="3"/>
      <c r="T114" s="15" t="s">
        <v>266</v>
      </c>
      <c r="U114" s="3"/>
      <c r="V114" s="3"/>
      <c r="W114" s="3"/>
      <c r="X114" s="3"/>
      <c r="Y114" s="3"/>
      <c r="Z114" s="3"/>
      <c r="AA114" s="3"/>
      <c r="AB114" s="3"/>
      <c r="AC114" s="3"/>
      <c r="AE114" s="127" t="s">
        <v>267</v>
      </c>
      <c r="AF114" t="s">
        <v>166</v>
      </c>
      <c r="AG114" s="128" t="s">
        <v>268</v>
      </c>
      <c r="AH114" s="129" t="s">
        <v>269</v>
      </c>
    </row>
    <row r="115" spans="1:34" ht="12.75" customHeight="1" x14ac:dyDescent="0.25">
      <c r="A115" s="90"/>
      <c r="B115" s="59">
        <v>33</v>
      </c>
      <c r="C115" s="94"/>
      <c r="D115" s="62"/>
      <c r="E115" s="75"/>
      <c r="F115" s="228"/>
      <c r="G115" s="228"/>
      <c r="H115" s="29"/>
      <c r="I115" s="125"/>
      <c r="J115" s="125"/>
      <c r="K115" s="125"/>
      <c r="L115" s="125"/>
      <c r="M115" s="29"/>
      <c r="N115" s="63">
        <f t="shared" si="23"/>
        <v>0</v>
      </c>
      <c r="O115" s="29"/>
      <c r="P115" s="3"/>
      <c r="Q115" s="3"/>
      <c r="R115" s="3"/>
      <c r="S115" s="3"/>
      <c r="T115" s="15" t="s">
        <v>170</v>
      </c>
      <c r="U115" s="3"/>
      <c r="V115" s="3"/>
      <c r="W115" s="3"/>
      <c r="X115" s="3"/>
      <c r="Y115" s="3"/>
      <c r="Z115" s="3"/>
      <c r="AA115" s="3"/>
      <c r="AB115" s="3"/>
      <c r="AC115" s="3"/>
      <c r="AE115" s="127" t="s">
        <v>270</v>
      </c>
      <c r="AF115" t="s">
        <v>266</v>
      </c>
      <c r="AG115" s="128" t="s">
        <v>271</v>
      </c>
      <c r="AH115" s="130">
        <v>4389</v>
      </c>
    </row>
    <row r="116" spans="1:34" ht="12.75" customHeight="1" x14ac:dyDescent="0.25">
      <c r="A116" s="90"/>
      <c r="B116" s="59">
        <v>34</v>
      </c>
      <c r="C116" s="94"/>
      <c r="D116" s="62"/>
      <c r="E116" s="75"/>
      <c r="F116" s="228"/>
      <c r="G116" s="228"/>
      <c r="H116" s="29"/>
      <c r="I116" s="125"/>
      <c r="J116" s="125"/>
      <c r="K116" s="125"/>
      <c r="L116" s="125"/>
      <c r="M116" s="29"/>
      <c r="N116" s="63">
        <f t="shared" si="23"/>
        <v>0</v>
      </c>
      <c r="O116" s="29"/>
      <c r="P116" s="3"/>
      <c r="Q116" s="3"/>
      <c r="R116" s="3"/>
      <c r="S116" s="3"/>
      <c r="T116" s="15" t="s">
        <v>174</v>
      </c>
      <c r="U116" s="3"/>
      <c r="V116" s="3"/>
      <c r="W116" s="3"/>
      <c r="X116" s="3"/>
      <c r="Y116" s="3"/>
      <c r="Z116" s="3"/>
      <c r="AA116" s="3"/>
      <c r="AB116" s="3"/>
      <c r="AC116" s="3"/>
      <c r="AE116" s="127" t="s">
        <v>272</v>
      </c>
      <c r="AF116" t="s">
        <v>170</v>
      </c>
      <c r="AG116" s="128" t="s">
        <v>273</v>
      </c>
      <c r="AH116" s="129" t="s">
        <v>274</v>
      </c>
    </row>
    <row r="117" spans="1:34" ht="12.75" customHeight="1" x14ac:dyDescent="0.25">
      <c r="A117" s="90"/>
      <c r="B117" s="59">
        <v>35</v>
      </c>
      <c r="C117" s="94"/>
      <c r="D117" s="62"/>
      <c r="E117" s="75"/>
      <c r="F117" s="228"/>
      <c r="G117" s="228"/>
      <c r="H117" s="29"/>
      <c r="I117" s="125"/>
      <c r="J117" s="125"/>
      <c r="K117" s="125"/>
      <c r="L117" s="125"/>
      <c r="M117" s="29"/>
      <c r="N117" s="63">
        <f t="shared" si="23"/>
        <v>0</v>
      </c>
      <c r="O117" s="29"/>
      <c r="P117" s="3"/>
      <c r="Q117" s="3"/>
      <c r="R117" s="3"/>
      <c r="S117" s="3"/>
      <c r="T117" s="15" t="s">
        <v>275</v>
      </c>
      <c r="U117" s="3"/>
      <c r="V117" s="3"/>
      <c r="W117" s="3"/>
      <c r="X117" s="3"/>
      <c r="Y117" s="3"/>
      <c r="Z117" s="3"/>
      <c r="AA117" s="3"/>
      <c r="AB117" s="3"/>
      <c r="AC117" s="3"/>
      <c r="AE117" s="127" t="s">
        <v>276</v>
      </c>
      <c r="AF117" t="s">
        <v>174</v>
      </c>
      <c r="AG117" s="128" t="s">
        <v>277</v>
      </c>
      <c r="AH117" s="129" t="s">
        <v>278</v>
      </c>
    </row>
    <row r="118" spans="1:34" ht="12.75" customHeight="1" x14ac:dyDescent="0.25">
      <c r="A118" s="90"/>
      <c r="B118" s="59">
        <v>36</v>
      </c>
      <c r="C118" s="94"/>
      <c r="D118" s="62"/>
      <c r="E118" s="75"/>
      <c r="F118" s="228"/>
      <c r="G118" s="228"/>
      <c r="H118" s="29"/>
      <c r="I118" s="125"/>
      <c r="J118" s="125"/>
      <c r="K118" s="125"/>
      <c r="L118" s="125"/>
      <c r="M118" s="29"/>
      <c r="N118" s="63">
        <f t="shared" si="23"/>
        <v>0</v>
      </c>
      <c r="O118" s="29"/>
      <c r="P118" s="3"/>
      <c r="Q118" s="3"/>
      <c r="R118" s="3"/>
      <c r="S118" s="3"/>
      <c r="T118" s="15" t="s">
        <v>279</v>
      </c>
      <c r="U118" s="3"/>
      <c r="V118" s="3"/>
      <c r="W118" s="3"/>
      <c r="X118" s="3"/>
      <c r="Y118" s="3"/>
      <c r="Z118" s="3"/>
      <c r="AA118" s="3"/>
      <c r="AB118" s="3"/>
      <c r="AC118" s="3"/>
      <c r="AE118" s="127" t="s">
        <v>280</v>
      </c>
      <c r="AF118" t="s">
        <v>275</v>
      </c>
      <c r="AG118" s="128" t="s">
        <v>281</v>
      </c>
      <c r="AH118" s="129" t="s">
        <v>282</v>
      </c>
    </row>
    <row r="119" spans="1:34" ht="12.75" customHeight="1" x14ac:dyDescent="0.25">
      <c r="A119" s="90"/>
      <c r="B119" s="59">
        <v>37</v>
      </c>
      <c r="C119" s="94"/>
      <c r="D119" s="62"/>
      <c r="E119" s="75"/>
      <c r="F119" s="228"/>
      <c r="G119" s="228"/>
      <c r="H119" s="29"/>
      <c r="I119" s="125"/>
      <c r="J119" s="125"/>
      <c r="K119" s="125"/>
      <c r="L119" s="125"/>
      <c r="M119" s="29"/>
      <c r="N119" s="63">
        <f t="shared" si="23"/>
        <v>0</v>
      </c>
      <c r="O119" s="29"/>
      <c r="P119" s="3"/>
      <c r="Q119" s="3"/>
      <c r="R119" s="3"/>
      <c r="S119" s="3"/>
      <c r="T119" s="15" t="s">
        <v>283</v>
      </c>
      <c r="U119" s="3"/>
      <c r="V119" s="3"/>
      <c r="W119" s="3"/>
      <c r="X119" s="3"/>
      <c r="Y119" s="3"/>
      <c r="Z119" s="3"/>
      <c r="AA119" s="3"/>
      <c r="AB119" s="3"/>
      <c r="AC119" s="3"/>
      <c r="AE119" s="127" t="s">
        <v>284</v>
      </c>
      <c r="AF119" t="s">
        <v>279</v>
      </c>
      <c r="AG119" s="128" t="s">
        <v>285</v>
      </c>
      <c r="AH119" s="129" t="s">
        <v>286</v>
      </c>
    </row>
    <row r="120" spans="1:34" ht="12.75" customHeight="1" x14ac:dyDescent="0.25">
      <c r="A120" s="90"/>
      <c r="B120" s="59">
        <v>38</v>
      </c>
      <c r="C120" s="94"/>
      <c r="D120" s="62"/>
      <c r="E120" s="75"/>
      <c r="F120" s="228"/>
      <c r="G120" s="228"/>
      <c r="H120" s="29"/>
      <c r="I120" s="125"/>
      <c r="J120" s="125"/>
      <c r="K120" s="125"/>
      <c r="L120" s="125"/>
      <c r="M120" s="29"/>
      <c r="N120" s="63">
        <f t="shared" si="23"/>
        <v>0</v>
      </c>
      <c r="O120" s="29"/>
      <c r="P120" s="3"/>
      <c r="Q120" s="3"/>
      <c r="R120" s="3"/>
      <c r="S120" s="3"/>
      <c r="T120" s="15" t="s">
        <v>287</v>
      </c>
      <c r="U120" s="3"/>
      <c r="V120" s="3"/>
      <c r="W120" s="3"/>
      <c r="X120" s="3"/>
      <c r="Y120" s="3"/>
      <c r="Z120" s="3"/>
      <c r="AA120" s="3"/>
      <c r="AB120" s="3"/>
      <c r="AC120" s="3"/>
      <c r="AE120" s="127" t="s">
        <v>288</v>
      </c>
      <c r="AF120" t="s">
        <v>283</v>
      </c>
      <c r="AG120" s="128" t="s">
        <v>289</v>
      </c>
      <c r="AH120" s="130">
        <v>2877</v>
      </c>
    </row>
    <row r="121" spans="1:34" ht="12.75" customHeight="1" x14ac:dyDescent="0.25">
      <c r="A121" s="90"/>
      <c r="B121" s="59">
        <v>39</v>
      </c>
      <c r="C121" s="94"/>
      <c r="D121" s="62"/>
      <c r="E121" s="75"/>
      <c r="F121" s="228"/>
      <c r="G121" s="228"/>
      <c r="H121" s="29"/>
      <c r="I121" s="125"/>
      <c r="J121" s="125"/>
      <c r="K121" s="125"/>
      <c r="L121" s="125"/>
      <c r="M121" s="29"/>
      <c r="N121" s="63">
        <f t="shared" si="23"/>
        <v>0</v>
      </c>
      <c r="O121" s="29"/>
      <c r="P121" s="3"/>
      <c r="Q121" s="3"/>
      <c r="R121" s="3"/>
      <c r="S121" s="3"/>
      <c r="T121" s="15" t="s">
        <v>179</v>
      </c>
      <c r="U121" s="3"/>
      <c r="V121" s="3"/>
      <c r="W121" s="3"/>
      <c r="X121" s="3"/>
      <c r="Y121" s="3"/>
      <c r="Z121" s="3"/>
      <c r="AA121" s="3"/>
      <c r="AB121" s="3"/>
      <c r="AC121" s="3"/>
      <c r="AE121" s="127" t="s">
        <v>290</v>
      </c>
      <c r="AF121" t="s">
        <v>287</v>
      </c>
      <c r="AG121" s="128" t="s">
        <v>291</v>
      </c>
      <c r="AH121" s="129" t="s">
        <v>292</v>
      </c>
    </row>
    <row r="122" spans="1:34" ht="12.75" customHeight="1" x14ac:dyDescent="0.25">
      <c r="A122" s="90"/>
      <c r="B122" s="59">
        <v>40</v>
      </c>
      <c r="C122" s="94"/>
      <c r="D122" s="62"/>
      <c r="E122" s="75"/>
      <c r="F122" s="228"/>
      <c r="G122" s="228"/>
      <c r="H122" s="29"/>
      <c r="I122" s="125"/>
      <c r="J122" s="125"/>
      <c r="K122" s="125"/>
      <c r="L122" s="125"/>
      <c r="M122" s="29"/>
      <c r="N122" s="63">
        <f t="shared" si="23"/>
        <v>0</v>
      </c>
      <c r="O122" s="29"/>
      <c r="P122" s="3"/>
      <c r="Q122" s="3"/>
      <c r="R122" s="3"/>
      <c r="S122" s="3"/>
      <c r="T122" s="15" t="s">
        <v>183</v>
      </c>
      <c r="U122" s="3"/>
      <c r="V122" s="3"/>
      <c r="W122" s="3"/>
      <c r="X122" s="3"/>
      <c r="Y122" s="3"/>
      <c r="Z122" s="3"/>
      <c r="AA122" s="3"/>
      <c r="AB122" s="3"/>
      <c r="AC122" s="3"/>
      <c r="AE122" s="127" t="s">
        <v>293</v>
      </c>
      <c r="AF122" t="s">
        <v>179</v>
      </c>
      <c r="AG122" s="128" t="s">
        <v>294</v>
      </c>
      <c r="AH122" s="129" t="s">
        <v>295</v>
      </c>
    </row>
    <row r="123" spans="1:34" ht="12.75" customHeight="1" x14ac:dyDescent="0.25">
      <c r="A123" s="90"/>
      <c r="B123" s="59">
        <v>41</v>
      </c>
      <c r="C123" s="94"/>
      <c r="D123" s="62"/>
      <c r="E123" s="75"/>
      <c r="F123" s="228"/>
      <c r="G123" s="228"/>
      <c r="H123" s="29"/>
      <c r="I123" s="125"/>
      <c r="J123" s="125"/>
      <c r="K123" s="125"/>
      <c r="L123" s="125"/>
      <c r="M123" s="29"/>
      <c r="N123" s="63">
        <f t="shared" si="23"/>
        <v>0</v>
      </c>
      <c r="O123" s="29"/>
      <c r="P123" s="3"/>
      <c r="Q123" s="3"/>
      <c r="R123" s="3"/>
      <c r="S123" s="3"/>
      <c r="T123" s="15" t="s">
        <v>188</v>
      </c>
      <c r="U123" s="3"/>
      <c r="V123" s="3"/>
      <c r="W123" s="3"/>
      <c r="X123" s="3"/>
      <c r="Y123" s="3"/>
      <c r="Z123" s="3"/>
      <c r="AA123" s="3"/>
      <c r="AB123" s="3"/>
      <c r="AC123" s="3"/>
      <c r="AE123" s="127" t="s">
        <v>296</v>
      </c>
      <c r="AF123" t="s">
        <v>183</v>
      </c>
      <c r="AG123" s="128" t="s">
        <v>297</v>
      </c>
      <c r="AH123" s="129" t="s">
        <v>298</v>
      </c>
    </row>
    <row r="124" spans="1:34" ht="12.75" customHeight="1" x14ac:dyDescent="0.25">
      <c r="A124" s="90"/>
      <c r="B124" s="59">
        <v>42</v>
      </c>
      <c r="C124" s="94"/>
      <c r="D124" s="62"/>
      <c r="E124" s="75"/>
      <c r="F124" s="228"/>
      <c r="G124" s="228"/>
      <c r="H124" s="29"/>
      <c r="I124" s="125"/>
      <c r="J124" s="125"/>
      <c r="K124" s="125"/>
      <c r="L124" s="125"/>
      <c r="M124" s="29"/>
      <c r="N124" s="63">
        <f t="shared" si="23"/>
        <v>0</v>
      </c>
      <c r="O124" s="29"/>
      <c r="P124" s="3"/>
      <c r="Q124" s="3"/>
      <c r="R124" s="3"/>
      <c r="S124" s="3"/>
      <c r="T124" s="15" t="s">
        <v>299</v>
      </c>
      <c r="U124" s="3"/>
      <c r="V124" s="3"/>
      <c r="W124" s="3"/>
      <c r="X124" s="3"/>
      <c r="Y124" s="3"/>
      <c r="Z124" s="3"/>
      <c r="AA124" s="3"/>
      <c r="AB124" s="3"/>
      <c r="AC124" s="3"/>
      <c r="AE124" s="127" t="s">
        <v>300</v>
      </c>
      <c r="AF124" t="s">
        <v>188</v>
      </c>
      <c r="AG124" s="128" t="s">
        <v>301</v>
      </c>
      <c r="AH124" s="129" t="s">
        <v>302</v>
      </c>
    </row>
    <row r="125" spans="1:34" ht="12.75" customHeight="1" x14ac:dyDescent="0.25">
      <c r="A125" s="90"/>
      <c r="B125" s="59">
        <v>43</v>
      </c>
      <c r="C125" s="94"/>
      <c r="D125" s="62"/>
      <c r="E125" s="75"/>
      <c r="F125" s="228"/>
      <c r="G125" s="228"/>
      <c r="H125" s="29"/>
      <c r="I125" s="125"/>
      <c r="J125" s="125"/>
      <c r="K125" s="125"/>
      <c r="L125" s="125"/>
      <c r="M125" s="29"/>
      <c r="N125" s="63">
        <f t="shared" si="23"/>
        <v>0</v>
      </c>
      <c r="O125" s="29"/>
      <c r="P125" s="3"/>
      <c r="Q125" s="3"/>
      <c r="R125" s="3"/>
      <c r="S125" s="3"/>
      <c r="T125" s="15" t="s">
        <v>303</v>
      </c>
      <c r="U125" s="3"/>
      <c r="V125" s="3"/>
      <c r="W125" s="3"/>
      <c r="X125" s="3"/>
      <c r="Y125" s="3"/>
      <c r="Z125" s="3"/>
      <c r="AA125" s="3"/>
      <c r="AB125" s="3"/>
      <c r="AC125" s="3"/>
      <c r="AE125" s="127" t="s">
        <v>304</v>
      </c>
      <c r="AF125" t="s">
        <v>299</v>
      </c>
      <c r="AG125" s="128" t="s">
        <v>305</v>
      </c>
      <c r="AH125" s="129" t="s">
        <v>282</v>
      </c>
    </row>
    <row r="126" spans="1:34" ht="12.75" customHeight="1" x14ac:dyDescent="0.25">
      <c r="A126" s="90"/>
      <c r="B126" s="59">
        <v>44</v>
      </c>
      <c r="C126" s="94"/>
      <c r="D126" s="62"/>
      <c r="E126" s="75"/>
      <c r="F126" s="228"/>
      <c r="G126" s="228"/>
      <c r="H126" s="29"/>
      <c r="I126" s="125"/>
      <c r="J126" s="125"/>
      <c r="K126" s="125"/>
      <c r="L126" s="125"/>
      <c r="M126" s="29"/>
      <c r="N126" s="63">
        <f t="shared" si="23"/>
        <v>0</v>
      </c>
      <c r="O126" s="29"/>
      <c r="P126" s="3"/>
      <c r="Q126" s="3"/>
      <c r="R126" s="3"/>
      <c r="S126" s="3"/>
      <c r="T126" s="15" t="s">
        <v>306</v>
      </c>
      <c r="U126" s="3"/>
      <c r="V126" s="3"/>
      <c r="W126" s="3"/>
      <c r="X126" s="3"/>
      <c r="Y126" s="3"/>
      <c r="Z126" s="3"/>
      <c r="AA126" s="3"/>
      <c r="AB126" s="3"/>
      <c r="AC126" s="3"/>
      <c r="AE126" s="127" t="s">
        <v>307</v>
      </c>
      <c r="AF126" t="s">
        <v>303</v>
      </c>
      <c r="AG126" s="128" t="s">
        <v>308</v>
      </c>
      <c r="AH126" s="129" t="s">
        <v>309</v>
      </c>
    </row>
    <row r="127" spans="1:34" ht="12.75" customHeight="1" x14ac:dyDescent="0.25">
      <c r="A127" s="90"/>
      <c r="B127" s="59">
        <v>45</v>
      </c>
      <c r="C127" s="94"/>
      <c r="D127" s="62"/>
      <c r="E127" s="75"/>
      <c r="F127" s="228"/>
      <c r="G127" s="228"/>
      <c r="H127" s="29"/>
      <c r="I127" s="125"/>
      <c r="J127" s="125"/>
      <c r="K127" s="125"/>
      <c r="L127" s="125"/>
      <c r="M127" s="29"/>
      <c r="N127" s="63">
        <f t="shared" si="23"/>
        <v>0</v>
      </c>
      <c r="O127" s="29"/>
      <c r="P127" s="3"/>
      <c r="Q127" s="3"/>
      <c r="R127" s="3"/>
      <c r="S127" s="3"/>
      <c r="T127" s="15" t="s">
        <v>310</v>
      </c>
      <c r="U127" s="3"/>
      <c r="V127" s="3"/>
      <c r="W127" s="3"/>
      <c r="X127" s="3"/>
      <c r="Y127" s="3"/>
      <c r="Z127" s="3"/>
      <c r="AA127" s="3"/>
      <c r="AB127" s="3"/>
      <c r="AC127" s="3"/>
      <c r="AE127" s="127" t="s">
        <v>311</v>
      </c>
      <c r="AF127" t="s">
        <v>306</v>
      </c>
      <c r="AG127" s="128" t="s">
        <v>312</v>
      </c>
      <c r="AH127" s="129" t="s">
        <v>313</v>
      </c>
    </row>
    <row r="128" spans="1:34" ht="12.75" customHeight="1" x14ac:dyDescent="0.25">
      <c r="A128" s="90"/>
      <c r="B128" s="59">
        <v>46</v>
      </c>
      <c r="C128" s="94"/>
      <c r="D128" s="62"/>
      <c r="E128" s="75"/>
      <c r="F128" s="228"/>
      <c r="G128" s="228"/>
      <c r="H128" s="29"/>
      <c r="I128" s="125"/>
      <c r="J128" s="125"/>
      <c r="K128" s="125"/>
      <c r="L128" s="125"/>
      <c r="M128" s="29"/>
      <c r="N128" s="63">
        <f t="shared" si="23"/>
        <v>0</v>
      </c>
      <c r="O128" s="29"/>
      <c r="P128" s="3"/>
      <c r="Q128" s="3"/>
      <c r="R128" s="3"/>
      <c r="S128" s="3"/>
      <c r="T128" s="15" t="s">
        <v>314</v>
      </c>
      <c r="U128" s="3"/>
      <c r="V128" s="3"/>
      <c r="W128" s="3"/>
      <c r="X128" s="3"/>
      <c r="Y128" s="3"/>
      <c r="Z128" s="3"/>
      <c r="AA128" s="3"/>
      <c r="AB128" s="3"/>
      <c r="AC128" s="3"/>
      <c r="AE128" s="127" t="s">
        <v>315</v>
      </c>
      <c r="AF128" t="s">
        <v>310</v>
      </c>
      <c r="AG128" s="128" t="s">
        <v>316</v>
      </c>
      <c r="AH128" s="129" t="s">
        <v>317</v>
      </c>
    </row>
    <row r="129" spans="1:34" ht="12.75" customHeight="1" x14ac:dyDescent="0.25">
      <c r="A129" s="90"/>
      <c r="B129" s="59">
        <v>47</v>
      </c>
      <c r="C129" s="94"/>
      <c r="D129" s="62"/>
      <c r="E129" s="75"/>
      <c r="F129" s="228"/>
      <c r="G129" s="228"/>
      <c r="H129" s="29"/>
      <c r="I129" s="125"/>
      <c r="J129" s="125"/>
      <c r="K129" s="125"/>
      <c r="L129" s="125"/>
      <c r="M129" s="29"/>
      <c r="N129" s="63">
        <f t="shared" si="23"/>
        <v>0</v>
      </c>
      <c r="O129" s="29"/>
      <c r="P129" s="3"/>
      <c r="Q129" s="3"/>
      <c r="R129" s="3"/>
      <c r="S129" s="3"/>
      <c r="T129" s="15" t="s">
        <v>192</v>
      </c>
      <c r="U129" s="3"/>
      <c r="V129" s="3"/>
      <c r="W129" s="3"/>
      <c r="X129" s="3"/>
      <c r="Y129" s="3"/>
      <c r="Z129" s="3"/>
      <c r="AA129" s="3"/>
      <c r="AB129" s="3"/>
      <c r="AC129" s="3"/>
      <c r="AE129" s="127" t="s">
        <v>318</v>
      </c>
      <c r="AF129" t="s">
        <v>314</v>
      </c>
      <c r="AG129" s="128" t="s">
        <v>319</v>
      </c>
      <c r="AH129" s="129" t="s">
        <v>320</v>
      </c>
    </row>
    <row r="130" spans="1:34" ht="12.75" customHeight="1" x14ac:dyDescent="0.25">
      <c r="A130" s="90"/>
      <c r="B130" s="59">
        <v>48</v>
      </c>
      <c r="C130" s="94"/>
      <c r="D130" s="62"/>
      <c r="E130" s="75"/>
      <c r="F130" s="228"/>
      <c r="G130" s="228"/>
      <c r="H130" s="29"/>
      <c r="I130" s="125"/>
      <c r="J130" s="125"/>
      <c r="K130" s="125"/>
      <c r="L130" s="125"/>
      <c r="M130" s="29"/>
      <c r="N130" s="63">
        <f t="shared" si="23"/>
        <v>0</v>
      </c>
      <c r="O130" s="29"/>
      <c r="P130" s="3"/>
      <c r="Q130" s="3"/>
      <c r="R130" s="3"/>
      <c r="S130" s="3"/>
      <c r="T130" s="15" t="s">
        <v>321</v>
      </c>
      <c r="U130" s="3"/>
      <c r="V130" s="3"/>
      <c r="W130" s="3"/>
      <c r="X130" s="3"/>
      <c r="Y130" s="3"/>
      <c r="Z130" s="3"/>
      <c r="AA130" s="3"/>
      <c r="AB130" s="3"/>
      <c r="AC130" s="3"/>
      <c r="AE130" s="127" t="s">
        <v>322</v>
      </c>
      <c r="AF130" t="s">
        <v>192</v>
      </c>
      <c r="AG130" s="128" t="s">
        <v>323</v>
      </c>
      <c r="AH130" s="129" t="s">
        <v>324</v>
      </c>
    </row>
    <row r="131" spans="1:34" ht="12.75" customHeight="1" x14ac:dyDescent="0.25">
      <c r="A131" s="90"/>
      <c r="B131" s="59">
        <v>49</v>
      </c>
      <c r="C131" s="94"/>
      <c r="D131" s="62"/>
      <c r="E131" s="75"/>
      <c r="F131" s="228"/>
      <c r="G131" s="228"/>
      <c r="H131" s="29"/>
      <c r="I131" s="125"/>
      <c r="J131" s="125"/>
      <c r="K131" s="125"/>
      <c r="L131" s="125"/>
      <c r="M131" s="29"/>
      <c r="N131" s="63">
        <f t="shared" si="23"/>
        <v>0</v>
      </c>
      <c r="O131" s="29"/>
      <c r="P131" s="3"/>
      <c r="Q131" s="3"/>
      <c r="R131" s="3"/>
      <c r="S131" s="3"/>
      <c r="T131" s="15" t="s">
        <v>325</v>
      </c>
      <c r="U131" s="3"/>
      <c r="V131" s="3"/>
      <c r="W131" s="3"/>
      <c r="X131" s="3"/>
      <c r="Y131" s="3"/>
      <c r="Z131" s="3"/>
      <c r="AA131" s="3"/>
      <c r="AB131" s="3"/>
      <c r="AC131" s="3"/>
      <c r="AE131" s="127" t="s">
        <v>326</v>
      </c>
      <c r="AF131" t="s">
        <v>321</v>
      </c>
      <c r="AG131" s="128" t="s">
        <v>327</v>
      </c>
      <c r="AH131" s="129" t="s">
        <v>328</v>
      </c>
    </row>
    <row r="132" spans="1:34" ht="12.75" customHeight="1" x14ac:dyDescent="0.25">
      <c r="A132" s="90"/>
      <c r="B132" s="59">
        <v>50</v>
      </c>
      <c r="C132" s="94"/>
      <c r="D132" s="62"/>
      <c r="E132" s="75"/>
      <c r="F132" s="228"/>
      <c r="G132" s="228"/>
      <c r="H132" s="29"/>
      <c r="I132" s="125"/>
      <c r="J132" s="125"/>
      <c r="K132" s="125"/>
      <c r="L132" s="125"/>
      <c r="M132" s="29"/>
      <c r="N132" s="63">
        <f t="shared" si="23"/>
        <v>0</v>
      </c>
      <c r="O132" s="29"/>
      <c r="P132" s="3"/>
      <c r="Q132" s="3"/>
      <c r="R132" s="3"/>
      <c r="S132" s="3"/>
      <c r="T132" s="15" t="s">
        <v>329</v>
      </c>
      <c r="U132" s="3"/>
      <c r="V132" s="3"/>
      <c r="W132" s="3"/>
      <c r="X132" s="3"/>
      <c r="Y132" s="3"/>
      <c r="Z132" s="3"/>
      <c r="AA132" s="3"/>
      <c r="AB132" s="3"/>
      <c r="AC132" s="3"/>
      <c r="AE132" s="127" t="s">
        <v>330</v>
      </c>
      <c r="AF132" t="s">
        <v>325</v>
      </c>
      <c r="AG132" s="128" t="s">
        <v>331</v>
      </c>
      <c r="AH132" s="129" t="s">
        <v>332</v>
      </c>
    </row>
    <row r="133" spans="1:34" ht="12.75" customHeight="1" x14ac:dyDescent="0.25">
      <c r="A133" s="90"/>
      <c r="B133" s="59">
        <v>51</v>
      </c>
      <c r="C133" s="94"/>
      <c r="D133" s="62"/>
      <c r="E133" s="75"/>
      <c r="F133" s="228"/>
      <c r="G133" s="228"/>
      <c r="H133" s="29"/>
      <c r="I133" s="125"/>
      <c r="J133" s="125"/>
      <c r="K133" s="125"/>
      <c r="L133" s="125"/>
      <c r="M133" s="29"/>
      <c r="N133" s="63">
        <f t="shared" si="23"/>
        <v>0</v>
      </c>
      <c r="O133" s="29"/>
      <c r="P133" s="3"/>
      <c r="Q133" s="3"/>
      <c r="R133" s="3"/>
      <c r="S133" s="3"/>
      <c r="T133" s="15" t="s">
        <v>333</v>
      </c>
      <c r="U133" s="3"/>
      <c r="V133" s="3"/>
      <c r="W133" s="3"/>
      <c r="X133" s="3"/>
      <c r="Y133" s="3"/>
      <c r="Z133" s="3"/>
      <c r="AA133" s="3"/>
      <c r="AB133" s="3"/>
      <c r="AC133" s="3"/>
      <c r="AE133" s="127" t="s">
        <v>334</v>
      </c>
      <c r="AF133" t="s">
        <v>329</v>
      </c>
      <c r="AG133" s="128" t="s">
        <v>335</v>
      </c>
      <c r="AH133" s="129" t="s">
        <v>336</v>
      </c>
    </row>
    <row r="134" spans="1:34" ht="12.75" customHeight="1" x14ac:dyDescent="0.25">
      <c r="A134" s="90"/>
      <c r="B134" s="59">
        <v>52</v>
      </c>
      <c r="C134" s="94"/>
      <c r="D134" s="62"/>
      <c r="E134" s="75"/>
      <c r="F134" s="228"/>
      <c r="G134" s="228"/>
      <c r="H134" s="29"/>
      <c r="I134" s="125"/>
      <c r="J134" s="125"/>
      <c r="K134" s="125"/>
      <c r="L134" s="125"/>
      <c r="M134" s="29"/>
      <c r="N134" s="63">
        <f t="shared" si="23"/>
        <v>0</v>
      </c>
      <c r="O134" s="29"/>
      <c r="P134" s="3"/>
      <c r="Q134" s="3"/>
      <c r="R134" s="3"/>
      <c r="S134" s="3"/>
      <c r="T134" s="15" t="s">
        <v>337</v>
      </c>
      <c r="U134" s="3"/>
      <c r="V134" s="3"/>
      <c r="W134" s="3"/>
      <c r="X134" s="3"/>
      <c r="Y134" s="3"/>
      <c r="Z134" s="3"/>
      <c r="AA134" s="3"/>
      <c r="AB134" s="3"/>
      <c r="AC134" s="3"/>
      <c r="AE134" s="127" t="s">
        <v>338</v>
      </c>
      <c r="AF134" t="s">
        <v>333</v>
      </c>
      <c r="AG134" s="128" t="s">
        <v>339</v>
      </c>
      <c r="AH134"/>
    </row>
    <row r="135" spans="1:34" ht="12.75" customHeight="1" x14ac:dyDescent="0.2">
      <c r="A135" s="90"/>
      <c r="B135" s="59">
        <v>53</v>
      </c>
      <c r="C135" s="94"/>
      <c r="D135" s="62"/>
      <c r="E135" s="75"/>
      <c r="F135" s="228"/>
      <c r="G135" s="228"/>
      <c r="H135" s="29"/>
      <c r="I135" s="125"/>
      <c r="J135" s="125"/>
      <c r="K135" s="125"/>
      <c r="L135" s="125"/>
      <c r="M135" s="29"/>
      <c r="N135" s="63">
        <f t="shared" si="23"/>
        <v>0</v>
      </c>
      <c r="O135" s="29"/>
      <c r="P135" s="3"/>
      <c r="Q135" s="3"/>
      <c r="R135" s="3"/>
      <c r="S135" s="3"/>
      <c r="T135" s="15" t="s">
        <v>340</v>
      </c>
      <c r="U135" s="3"/>
      <c r="V135" s="3"/>
      <c r="W135" s="3"/>
      <c r="X135" s="3"/>
      <c r="Y135" s="3"/>
      <c r="Z135" s="3"/>
      <c r="AA135" s="3"/>
      <c r="AB135" s="3"/>
      <c r="AC135" s="3"/>
    </row>
    <row r="136" spans="1:34" ht="12.75" customHeight="1" x14ac:dyDescent="0.2">
      <c r="A136" s="90"/>
      <c r="B136" s="59">
        <v>54</v>
      </c>
      <c r="C136" s="94"/>
      <c r="D136" s="62"/>
      <c r="E136" s="75"/>
      <c r="F136" s="228"/>
      <c r="G136" s="228"/>
      <c r="H136" s="29"/>
      <c r="I136" s="125"/>
      <c r="J136" s="125"/>
      <c r="K136" s="125"/>
      <c r="L136" s="125"/>
      <c r="M136" s="29"/>
      <c r="N136" s="63">
        <f t="shared" si="23"/>
        <v>0</v>
      </c>
      <c r="O136" s="29"/>
      <c r="P136" s="3"/>
      <c r="Q136" s="3"/>
      <c r="R136" s="3"/>
      <c r="S136" s="3"/>
      <c r="T136" s="15" t="s">
        <v>341</v>
      </c>
      <c r="U136" s="3"/>
      <c r="V136" s="3"/>
      <c r="W136" s="3"/>
      <c r="X136" s="3"/>
      <c r="Y136" s="3"/>
      <c r="Z136" s="3"/>
      <c r="AA136" s="3"/>
      <c r="AB136" s="3"/>
      <c r="AC136" s="3"/>
    </row>
    <row r="137" spans="1:34" ht="12.75" customHeight="1" x14ac:dyDescent="0.2">
      <c r="A137" s="90"/>
      <c r="B137" s="59">
        <v>55</v>
      </c>
      <c r="C137" s="94"/>
      <c r="D137" s="62"/>
      <c r="E137" s="75"/>
      <c r="F137" s="228"/>
      <c r="G137" s="228"/>
      <c r="H137" s="29"/>
      <c r="I137" s="125"/>
      <c r="J137" s="125"/>
      <c r="K137" s="125"/>
      <c r="L137" s="125"/>
      <c r="M137" s="29"/>
      <c r="N137" s="63">
        <f t="shared" si="23"/>
        <v>0</v>
      </c>
      <c r="O137" s="29"/>
      <c r="P137" s="3"/>
      <c r="Q137" s="3"/>
      <c r="R137" s="3"/>
      <c r="S137" s="3"/>
      <c r="T137" s="3"/>
      <c r="U137" s="3"/>
      <c r="V137" s="3"/>
      <c r="W137" s="3"/>
      <c r="X137" s="3"/>
      <c r="Y137" s="3"/>
      <c r="Z137" s="3"/>
      <c r="AA137" s="3"/>
      <c r="AB137" s="3"/>
      <c r="AC137" s="3"/>
    </row>
    <row r="138" spans="1:34" ht="12.75" customHeight="1" x14ac:dyDescent="0.2">
      <c r="A138" s="90"/>
      <c r="B138" s="59">
        <v>56</v>
      </c>
      <c r="C138" s="94"/>
      <c r="D138" s="62"/>
      <c r="E138" s="75"/>
      <c r="F138" s="228"/>
      <c r="G138" s="228"/>
      <c r="H138" s="29"/>
      <c r="I138" s="125"/>
      <c r="J138" s="125"/>
      <c r="K138" s="125"/>
      <c r="L138" s="125"/>
      <c r="M138" s="29"/>
      <c r="N138" s="63">
        <f t="shared" si="23"/>
        <v>0</v>
      </c>
      <c r="O138" s="29"/>
      <c r="P138" s="3"/>
      <c r="Q138" s="3"/>
      <c r="R138" s="3"/>
      <c r="S138" s="3"/>
      <c r="T138" s="3"/>
      <c r="U138" s="3"/>
      <c r="V138" s="3"/>
      <c r="W138" s="3"/>
      <c r="X138" s="3"/>
      <c r="Y138" s="3"/>
      <c r="Z138" s="3"/>
      <c r="AA138" s="3"/>
      <c r="AB138" s="3"/>
      <c r="AC138" s="3"/>
    </row>
    <row r="139" spans="1:34" ht="12.75" customHeight="1" x14ac:dyDescent="0.2">
      <c r="A139" s="90"/>
      <c r="B139" s="59">
        <v>57</v>
      </c>
      <c r="C139" s="94"/>
      <c r="D139" s="62"/>
      <c r="E139" s="75"/>
      <c r="F139" s="228"/>
      <c r="G139" s="228"/>
      <c r="H139" s="29"/>
      <c r="I139" s="125"/>
      <c r="J139" s="125"/>
      <c r="K139" s="125"/>
      <c r="L139" s="125"/>
      <c r="M139" s="29"/>
      <c r="N139" s="63">
        <f t="shared" si="23"/>
        <v>0</v>
      </c>
      <c r="O139" s="29"/>
      <c r="P139" s="3"/>
      <c r="Q139" s="3"/>
      <c r="R139" s="3"/>
      <c r="S139" s="3"/>
      <c r="T139" s="3"/>
      <c r="U139" s="3"/>
      <c r="V139" s="3"/>
      <c r="W139" s="3"/>
      <c r="X139" s="3"/>
      <c r="Y139" s="3"/>
      <c r="Z139" s="3"/>
      <c r="AA139" s="3"/>
      <c r="AB139" s="3"/>
      <c r="AC139" s="3"/>
    </row>
    <row r="140" spans="1:34" ht="12.75" customHeight="1" x14ac:dyDescent="0.2">
      <c r="A140" s="90"/>
      <c r="B140" s="59">
        <v>58</v>
      </c>
      <c r="C140" s="94"/>
      <c r="D140" s="62"/>
      <c r="E140" s="75"/>
      <c r="F140" s="228"/>
      <c r="G140" s="228"/>
      <c r="H140" s="29"/>
      <c r="I140" s="125"/>
      <c r="J140" s="125"/>
      <c r="K140" s="125"/>
      <c r="L140" s="125"/>
      <c r="M140" s="29"/>
      <c r="N140" s="63">
        <f t="shared" si="23"/>
        <v>0</v>
      </c>
      <c r="O140" s="29"/>
      <c r="P140" s="3"/>
      <c r="Q140" s="3"/>
      <c r="R140" s="3"/>
      <c r="S140" s="3"/>
      <c r="T140" s="3"/>
      <c r="U140" s="3"/>
      <c r="V140" s="3"/>
      <c r="W140" s="3"/>
      <c r="X140" s="3"/>
      <c r="Y140" s="3"/>
      <c r="Z140" s="3"/>
      <c r="AA140" s="3"/>
      <c r="AB140" s="3"/>
      <c r="AC140" s="3"/>
    </row>
    <row r="141" spans="1:34" ht="12.75" customHeight="1" x14ac:dyDescent="0.2">
      <c r="A141" s="90"/>
      <c r="B141" s="59">
        <v>59</v>
      </c>
      <c r="C141" s="94"/>
      <c r="D141" s="62"/>
      <c r="E141" s="75"/>
      <c r="F141" s="228"/>
      <c r="G141" s="228"/>
      <c r="H141" s="29"/>
      <c r="I141" s="125"/>
      <c r="J141" s="125"/>
      <c r="K141" s="125"/>
      <c r="L141" s="125"/>
      <c r="M141" s="29"/>
      <c r="N141" s="63">
        <f t="shared" si="23"/>
        <v>0</v>
      </c>
      <c r="O141" s="29"/>
      <c r="P141" s="3"/>
      <c r="Q141" s="3"/>
      <c r="R141" s="3"/>
      <c r="S141" s="3"/>
      <c r="T141" s="3"/>
      <c r="U141" s="3"/>
      <c r="V141" s="3"/>
      <c r="W141" s="3"/>
      <c r="X141" s="3"/>
      <c r="Y141" s="3"/>
      <c r="Z141" s="3"/>
      <c r="AA141" s="3"/>
      <c r="AB141" s="3"/>
      <c r="AC141" s="3"/>
    </row>
    <row r="142" spans="1:34" ht="12.75" customHeight="1" x14ac:dyDescent="0.2">
      <c r="A142" s="90"/>
      <c r="B142" s="59">
        <v>60</v>
      </c>
      <c r="C142" s="94"/>
      <c r="D142" s="62"/>
      <c r="E142" s="75"/>
      <c r="F142" s="228"/>
      <c r="G142" s="228"/>
      <c r="H142" s="29"/>
      <c r="I142" s="125"/>
      <c r="J142" s="125"/>
      <c r="K142" s="125"/>
      <c r="L142" s="125"/>
      <c r="M142" s="29"/>
      <c r="N142" s="63">
        <f t="shared" si="23"/>
        <v>0</v>
      </c>
      <c r="O142" s="29"/>
      <c r="P142" s="3"/>
      <c r="Q142" s="3"/>
      <c r="R142" s="3"/>
      <c r="S142" s="3"/>
      <c r="T142" s="3"/>
      <c r="U142" s="3"/>
      <c r="V142" s="3"/>
      <c r="W142" s="3"/>
      <c r="X142" s="3"/>
      <c r="Y142" s="3"/>
      <c r="Z142" s="3"/>
      <c r="AA142" s="3"/>
      <c r="AB142" s="3"/>
      <c r="AC142" s="3"/>
    </row>
    <row r="143" spans="1:34" ht="12.75" customHeight="1" x14ac:dyDescent="0.2">
      <c r="A143" s="90"/>
      <c r="B143" s="59">
        <v>61</v>
      </c>
      <c r="C143" s="94"/>
      <c r="D143" s="62"/>
      <c r="E143" s="75"/>
      <c r="F143" s="228"/>
      <c r="G143" s="228"/>
      <c r="H143" s="29"/>
      <c r="I143" s="125"/>
      <c r="J143" s="125"/>
      <c r="K143" s="125"/>
      <c r="L143" s="125"/>
      <c r="M143" s="29"/>
      <c r="N143" s="63">
        <f t="shared" si="23"/>
        <v>0</v>
      </c>
      <c r="O143" s="29"/>
      <c r="P143" s="3"/>
      <c r="Q143" s="3"/>
      <c r="R143" s="3"/>
      <c r="S143" s="3"/>
      <c r="T143" s="3"/>
      <c r="U143" s="3"/>
      <c r="V143" s="3"/>
      <c r="W143" s="3"/>
      <c r="X143" s="3"/>
      <c r="Y143" s="3"/>
      <c r="Z143" s="3"/>
      <c r="AA143" s="3"/>
      <c r="AB143" s="3"/>
      <c r="AC143" s="3"/>
    </row>
    <row r="144" spans="1:34" ht="12.75" customHeight="1" x14ac:dyDescent="0.2">
      <c r="A144" s="90"/>
      <c r="B144" s="59">
        <v>62</v>
      </c>
      <c r="C144" s="94"/>
      <c r="D144" s="62"/>
      <c r="E144" s="75"/>
      <c r="F144" s="228"/>
      <c r="G144" s="228"/>
      <c r="H144" s="29"/>
      <c r="I144" s="125"/>
      <c r="J144" s="125"/>
      <c r="K144" s="125"/>
      <c r="L144" s="125"/>
      <c r="M144" s="29"/>
      <c r="N144" s="63">
        <f t="shared" si="23"/>
        <v>0</v>
      </c>
      <c r="O144" s="29"/>
      <c r="P144" s="3"/>
      <c r="Q144" s="3"/>
      <c r="R144" s="3"/>
      <c r="S144" s="3"/>
      <c r="T144" s="3"/>
      <c r="U144" s="3"/>
      <c r="V144" s="3"/>
      <c r="W144" s="3"/>
      <c r="X144" s="3"/>
      <c r="Y144" s="3"/>
      <c r="Z144" s="3"/>
      <c r="AA144" s="3"/>
      <c r="AB144" s="3"/>
      <c r="AC144" s="3"/>
    </row>
    <row r="145" spans="1:29" ht="12.75" customHeight="1" x14ac:dyDescent="0.2">
      <c r="A145" s="90"/>
      <c r="B145" s="59">
        <v>63</v>
      </c>
      <c r="C145" s="94"/>
      <c r="D145" s="62"/>
      <c r="E145" s="75"/>
      <c r="F145" s="228"/>
      <c r="G145" s="228"/>
      <c r="H145" s="29"/>
      <c r="I145" s="125"/>
      <c r="J145" s="125"/>
      <c r="K145" s="125"/>
      <c r="L145" s="125"/>
      <c r="M145" s="29"/>
      <c r="N145" s="63">
        <f t="shared" si="23"/>
        <v>0</v>
      </c>
      <c r="O145" s="29"/>
      <c r="P145" s="3"/>
      <c r="Q145" s="3"/>
      <c r="R145" s="3"/>
      <c r="S145" s="3"/>
      <c r="T145" s="3"/>
      <c r="U145" s="3"/>
      <c r="V145" s="3"/>
      <c r="W145" s="3"/>
      <c r="X145" s="3"/>
      <c r="Y145" s="3"/>
      <c r="Z145" s="3"/>
      <c r="AA145" s="3"/>
      <c r="AB145" s="3"/>
      <c r="AC145" s="3"/>
    </row>
    <row r="146" spans="1:29" ht="12.75" customHeight="1" x14ac:dyDescent="0.2">
      <c r="A146" s="90"/>
      <c r="B146" s="59">
        <v>64</v>
      </c>
      <c r="C146" s="94"/>
      <c r="D146" s="62"/>
      <c r="E146" s="75"/>
      <c r="F146" s="228"/>
      <c r="G146" s="228"/>
      <c r="H146" s="29"/>
      <c r="I146" s="125"/>
      <c r="J146" s="125"/>
      <c r="K146" s="125"/>
      <c r="L146" s="125"/>
      <c r="M146" s="29"/>
      <c r="N146" s="63">
        <f t="shared" si="23"/>
        <v>0</v>
      </c>
      <c r="O146" s="29"/>
      <c r="P146" s="3"/>
      <c r="Q146" s="3"/>
      <c r="R146" s="3"/>
      <c r="S146" s="3"/>
      <c r="T146" s="3"/>
      <c r="U146" s="3"/>
      <c r="V146" s="3"/>
      <c r="W146" s="3"/>
      <c r="X146" s="3"/>
      <c r="Y146" s="3"/>
      <c r="Z146" s="3"/>
      <c r="AA146" s="3"/>
      <c r="AB146" s="3"/>
      <c r="AC146" s="3"/>
    </row>
    <row r="147" spans="1:29" ht="12.75" customHeight="1" x14ac:dyDescent="0.2">
      <c r="A147" s="90"/>
      <c r="B147" s="59">
        <v>65</v>
      </c>
      <c r="C147" s="94"/>
      <c r="D147" s="62"/>
      <c r="E147" s="75"/>
      <c r="F147" s="228"/>
      <c r="G147" s="228"/>
      <c r="H147" s="29"/>
      <c r="I147" s="125"/>
      <c r="J147" s="125"/>
      <c r="K147" s="125"/>
      <c r="L147" s="125"/>
      <c r="M147" s="29"/>
      <c r="N147" s="63">
        <f t="shared" si="23"/>
        <v>0</v>
      </c>
      <c r="O147" s="29"/>
      <c r="P147" s="3"/>
      <c r="Q147" s="3"/>
      <c r="R147" s="3"/>
      <c r="S147" s="3"/>
      <c r="T147" s="3"/>
      <c r="U147" s="3"/>
      <c r="V147" s="3"/>
      <c r="W147" s="3"/>
      <c r="X147" s="3"/>
      <c r="Y147" s="3"/>
      <c r="Z147" s="3"/>
      <c r="AA147" s="3"/>
      <c r="AB147" s="3"/>
      <c r="AC147" s="3"/>
    </row>
    <row r="148" spans="1:29" ht="12.75" customHeight="1" x14ac:dyDescent="0.2">
      <c r="A148" s="90"/>
      <c r="B148" s="59">
        <v>66</v>
      </c>
      <c r="C148" s="94"/>
      <c r="D148" s="62"/>
      <c r="E148" s="75"/>
      <c r="F148" s="228"/>
      <c r="G148" s="228"/>
      <c r="H148" s="29"/>
      <c r="I148" s="125"/>
      <c r="J148" s="125"/>
      <c r="K148" s="125"/>
      <c r="L148" s="125"/>
      <c r="M148" s="29"/>
      <c r="N148" s="63">
        <f t="shared" ref="N148:N182" si="24">IF(C148=0,0,IF(D148=0,0,IF(E148=0,0,5)))</f>
        <v>0</v>
      </c>
      <c r="O148" s="29"/>
      <c r="P148" s="3"/>
      <c r="Q148" s="3"/>
      <c r="R148" s="3"/>
      <c r="S148" s="3"/>
      <c r="T148" s="3"/>
      <c r="U148" s="3"/>
      <c r="V148" s="3"/>
      <c r="W148" s="3"/>
      <c r="X148" s="3"/>
      <c r="Y148" s="3"/>
      <c r="Z148" s="3"/>
      <c r="AA148" s="3"/>
      <c r="AB148" s="3"/>
      <c r="AC148" s="3"/>
    </row>
    <row r="149" spans="1:29" ht="12.75" customHeight="1" x14ac:dyDescent="0.2">
      <c r="A149" s="90"/>
      <c r="B149" s="59">
        <v>67</v>
      </c>
      <c r="C149" s="94"/>
      <c r="D149" s="62"/>
      <c r="E149" s="75"/>
      <c r="F149" s="228"/>
      <c r="G149" s="228"/>
      <c r="H149" s="29"/>
      <c r="I149" s="125"/>
      <c r="J149" s="125"/>
      <c r="K149" s="125"/>
      <c r="L149" s="125"/>
      <c r="M149" s="29"/>
      <c r="N149" s="63">
        <f t="shared" si="24"/>
        <v>0</v>
      </c>
      <c r="O149" s="29"/>
      <c r="P149" s="3"/>
      <c r="Q149" s="3"/>
      <c r="R149" s="3"/>
      <c r="S149" s="3"/>
      <c r="T149" s="3"/>
      <c r="U149" s="3"/>
      <c r="V149" s="3"/>
      <c r="W149" s="3"/>
      <c r="X149" s="3"/>
      <c r="Y149" s="3"/>
      <c r="Z149" s="3"/>
      <c r="AA149" s="3"/>
      <c r="AB149" s="3"/>
      <c r="AC149" s="3"/>
    </row>
    <row r="150" spans="1:29" ht="12.75" customHeight="1" x14ac:dyDescent="0.2">
      <c r="A150" s="90"/>
      <c r="B150" s="59">
        <v>68</v>
      </c>
      <c r="C150" s="94"/>
      <c r="D150" s="62"/>
      <c r="E150" s="75"/>
      <c r="F150" s="228"/>
      <c r="G150" s="228"/>
      <c r="H150" s="29"/>
      <c r="I150" s="125"/>
      <c r="J150" s="125"/>
      <c r="K150" s="125"/>
      <c r="L150" s="125"/>
      <c r="M150" s="29"/>
      <c r="N150" s="63">
        <f t="shared" si="24"/>
        <v>0</v>
      </c>
      <c r="O150" s="29"/>
      <c r="P150" s="3"/>
      <c r="Q150" s="3"/>
      <c r="R150" s="3"/>
      <c r="S150" s="3"/>
      <c r="T150" s="3"/>
      <c r="U150" s="3"/>
      <c r="V150" s="3"/>
      <c r="W150" s="3"/>
      <c r="X150" s="3"/>
      <c r="Y150" s="3"/>
      <c r="Z150" s="3"/>
      <c r="AA150" s="3"/>
      <c r="AB150" s="3"/>
      <c r="AC150" s="3"/>
    </row>
    <row r="151" spans="1:29" ht="12.75" customHeight="1" x14ac:dyDescent="0.2">
      <c r="A151" s="90"/>
      <c r="B151" s="59">
        <v>69</v>
      </c>
      <c r="C151" s="94"/>
      <c r="D151" s="62"/>
      <c r="E151" s="75"/>
      <c r="F151" s="228"/>
      <c r="G151" s="228"/>
      <c r="H151" s="29"/>
      <c r="I151" s="125"/>
      <c r="J151" s="125"/>
      <c r="K151" s="125"/>
      <c r="L151" s="125"/>
      <c r="M151" s="29"/>
      <c r="N151" s="63">
        <f t="shared" si="24"/>
        <v>0</v>
      </c>
      <c r="O151" s="29"/>
      <c r="P151" s="3"/>
      <c r="Q151" s="3"/>
      <c r="R151" s="3"/>
      <c r="S151" s="3"/>
      <c r="T151" s="3"/>
      <c r="U151" s="3"/>
      <c r="V151" s="3"/>
      <c r="W151" s="3"/>
      <c r="X151" s="3"/>
      <c r="Y151" s="3"/>
      <c r="Z151" s="3"/>
      <c r="AA151" s="3"/>
      <c r="AB151" s="3"/>
      <c r="AC151" s="3"/>
    </row>
    <row r="152" spans="1:29" ht="12.75" customHeight="1" x14ac:dyDescent="0.2">
      <c r="A152" s="90"/>
      <c r="B152" s="59">
        <v>70</v>
      </c>
      <c r="C152" s="94"/>
      <c r="D152" s="62"/>
      <c r="E152" s="75"/>
      <c r="F152" s="228"/>
      <c r="G152" s="228"/>
      <c r="H152" s="29"/>
      <c r="I152" s="125"/>
      <c r="J152" s="125"/>
      <c r="K152" s="125"/>
      <c r="L152" s="125"/>
      <c r="M152" s="29"/>
      <c r="N152" s="63">
        <f t="shared" si="24"/>
        <v>0</v>
      </c>
      <c r="O152" s="29"/>
      <c r="P152" s="3"/>
      <c r="Q152" s="3"/>
      <c r="R152" s="3"/>
      <c r="S152" s="3"/>
      <c r="T152" s="3"/>
      <c r="U152" s="3"/>
      <c r="V152" s="3"/>
      <c r="W152" s="3"/>
      <c r="X152" s="3"/>
      <c r="Y152" s="3"/>
      <c r="Z152" s="3"/>
      <c r="AA152" s="3"/>
      <c r="AB152" s="3"/>
      <c r="AC152" s="3"/>
    </row>
    <row r="153" spans="1:29" ht="12.75" customHeight="1" x14ac:dyDescent="0.2">
      <c r="A153" s="90"/>
      <c r="B153" s="59">
        <v>71</v>
      </c>
      <c r="C153" s="94"/>
      <c r="D153" s="62"/>
      <c r="E153" s="75"/>
      <c r="F153" s="228"/>
      <c r="G153" s="228"/>
      <c r="H153" s="29"/>
      <c r="I153" s="125"/>
      <c r="J153" s="125"/>
      <c r="K153" s="125"/>
      <c r="L153" s="125"/>
      <c r="M153" s="29"/>
      <c r="N153" s="63">
        <f t="shared" si="24"/>
        <v>0</v>
      </c>
      <c r="O153" s="29"/>
      <c r="P153" s="3"/>
      <c r="Q153" s="3"/>
      <c r="R153" s="3"/>
      <c r="S153" s="3"/>
      <c r="T153" s="3"/>
      <c r="U153" s="3"/>
      <c r="V153" s="3"/>
      <c r="W153" s="3"/>
      <c r="X153" s="3"/>
      <c r="Y153" s="3"/>
      <c r="Z153" s="3"/>
      <c r="AA153" s="3"/>
      <c r="AB153" s="3"/>
      <c r="AC153" s="3"/>
    </row>
    <row r="154" spans="1:29" ht="12.75" customHeight="1" x14ac:dyDescent="0.2">
      <c r="A154" s="90"/>
      <c r="B154" s="59">
        <v>72</v>
      </c>
      <c r="C154" s="94"/>
      <c r="D154" s="62"/>
      <c r="E154" s="75"/>
      <c r="F154" s="228"/>
      <c r="G154" s="228"/>
      <c r="H154" s="29"/>
      <c r="I154" s="125"/>
      <c r="J154" s="125"/>
      <c r="K154" s="125"/>
      <c r="L154" s="125"/>
      <c r="M154" s="29"/>
      <c r="N154" s="63">
        <f t="shared" si="24"/>
        <v>0</v>
      </c>
      <c r="O154" s="29"/>
      <c r="P154" s="3"/>
      <c r="Q154" s="3"/>
      <c r="R154" s="3"/>
      <c r="S154" s="3"/>
      <c r="T154" s="3"/>
      <c r="U154" s="3"/>
      <c r="V154" s="3"/>
      <c r="W154" s="3"/>
      <c r="X154" s="3"/>
      <c r="Y154" s="3"/>
      <c r="Z154" s="3"/>
      <c r="AA154" s="3"/>
      <c r="AB154" s="3"/>
      <c r="AC154" s="3"/>
    </row>
    <row r="155" spans="1:29" ht="12.75" customHeight="1" x14ac:dyDescent="0.2">
      <c r="A155" s="90"/>
      <c r="B155" s="59">
        <v>73</v>
      </c>
      <c r="C155" s="94"/>
      <c r="D155" s="62"/>
      <c r="E155" s="75"/>
      <c r="F155" s="228"/>
      <c r="G155" s="228"/>
      <c r="H155" s="29"/>
      <c r="I155" s="125"/>
      <c r="J155" s="125"/>
      <c r="K155" s="125"/>
      <c r="L155" s="125"/>
      <c r="M155" s="29"/>
      <c r="N155" s="63">
        <f t="shared" si="24"/>
        <v>0</v>
      </c>
      <c r="O155" s="29"/>
      <c r="P155" s="3"/>
      <c r="Q155" s="3"/>
      <c r="R155" s="3"/>
      <c r="S155" s="3"/>
      <c r="T155" s="3"/>
      <c r="U155" s="3"/>
      <c r="V155" s="3"/>
      <c r="W155" s="3"/>
      <c r="X155" s="3"/>
      <c r="Y155" s="3"/>
      <c r="Z155" s="3"/>
      <c r="AA155" s="3"/>
      <c r="AB155" s="3"/>
      <c r="AC155" s="3"/>
    </row>
    <row r="156" spans="1:29" ht="12.75" customHeight="1" x14ac:dyDescent="0.2">
      <c r="A156" s="90"/>
      <c r="B156" s="59">
        <v>74</v>
      </c>
      <c r="C156" s="94"/>
      <c r="D156" s="62"/>
      <c r="E156" s="75"/>
      <c r="F156" s="228"/>
      <c r="G156" s="228"/>
      <c r="H156" s="29"/>
      <c r="I156" s="125"/>
      <c r="J156" s="125"/>
      <c r="K156" s="125"/>
      <c r="L156" s="125"/>
      <c r="M156" s="29"/>
      <c r="N156" s="63">
        <f t="shared" si="24"/>
        <v>0</v>
      </c>
      <c r="O156" s="29"/>
      <c r="P156" s="3"/>
      <c r="Q156" s="3"/>
      <c r="R156" s="3"/>
      <c r="S156" s="3"/>
      <c r="T156" s="3"/>
      <c r="U156" s="3"/>
      <c r="V156" s="3"/>
      <c r="W156" s="3"/>
      <c r="X156" s="3"/>
      <c r="Y156" s="3"/>
      <c r="Z156" s="3"/>
      <c r="AA156" s="3"/>
      <c r="AB156" s="3"/>
      <c r="AC156" s="3"/>
    </row>
    <row r="157" spans="1:29" ht="12.75" customHeight="1" x14ac:dyDescent="0.2">
      <c r="A157" s="90"/>
      <c r="B157" s="59">
        <v>75</v>
      </c>
      <c r="C157" s="94"/>
      <c r="D157" s="62"/>
      <c r="E157" s="75"/>
      <c r="F157" s="228"/>
      <c r="G157" s="228"/>
      <c r="H157" s="29"/>
      <c r="I157" s="125"/>
      <c r="J157" s="125"/>
      <c r="K157" s="125"/>
      <c r="L157" s="125"/>
      <c r="M157" s="29"/>
      <c r="N157" s="63">
        <f t="shared" si="24"/>
        <v>0</v>
      </c>
      <c r="O157" s="29"/>
      <c r="P157" s="3"/>
      <c r="Q157" s="3"/>
      <c r="R157" s="3"/>
      <c r="S157" s="3"/>
      <c r="T157" s="3"/>
      <c r="U157" s="3"/>
      <c r="V157" s="3"/>
      <c r="W157" s="3"/>
      <c r="X157" s="3"/>
      <c r="Y157" s="3"/>
      <c r="Z157" s="3"/>
      <c r="AA157" s="3"/>
      <c r="AB157" s="3"/>
      <c r="AC157" s="3"/>
    </row>
    <row r="158" spans="1:29" ht="12.75" customHeight="1" x14ac:dyDescent="0.2">
      <c r="A158" s="90"/>
      <c r="B158" s="59">
        <v>76</v>
      </c>
      <c r="C158" s="94"/>
      <c r="D158" s="62"/>
      <c r="E158" s="75"/>
      <c r="F158" s="228"/>
      <c r="G158" s="228"/>
      <c r="H158" s="29"/>
      <c r="I158" s="125"/>
      <c r="J158" s="125"/>
      <c r="K158" s="125"/>
      <c r="L158" s="125"/>
      <c r="M158" s="29"/>
      <c r="N158" s="63">
        <f t="shared" si="24"/>
        <v>0</v>
      </c>
      <c r="O158" s="29"/>
      <c r="P158" s="3"/>
      <c r="Q158" s="3"/>
      <c r="R158" s="3"/>
      <c r="S158" s="3"/>
      <c r="T158" s="3"/>
      <c r="U158" s="3"/>
      <c r="V158" s="3"/>
      <c r="W158" s="3"/>
      <c r="X158" s="3"/>
      <c r="Y158" s="3"/>
      <c r="Z158" s="3"/>
      <c r="AA158" s="3"/>
      <c r="AB158" s="3"/>
      <c r="AC158" s="3"/>
    </row>
    <row r="159" spans="1:29" ht="12.75" customHeight="1" x14ac:dyDescent="0.2">
      <c r="A159" s="90"/>
      <c r="B159" s="59">
        <v>77</v>
      </c>
      <c r="C159" s="94"/>
      <c r="D159" s="62"/>
      <c r="E159" s="75"/>
      <c r="F159" s="228"/>
      <c r="G159" s="228"/>
      <c r="H159" s="29"/>
      <c r="I159" s="125"/>
      <c r="J159" s="125"/>
      <c r="K159" s="125"/>
      <c r="L159" s="125"/>
      <c r="M159" s="29"/>
      <c r="N159" s="63">
        <f t="shared" si="24"/>
        <v>0</v>
      </c>
      <c r="O159" s="29"/>
      <c r="P159" s="3"/>
      <c r="Q159" s="3"/>
      <c r="R159" s="3"/>
      <c r="S159" s="3"/>
      <c r="T159" s="3"/>
      <c r="U159" s="3"/>
      <c r="V159" s="3"/>
      <c r="W159" s="3"/>
      <c r="X159" s="3"/>
      <c r="Y159" s="3"/>
      <c r="Z159" s="3"/>
      <c r="AA159" s="3"/>
      <c r="AB159" s="3"/>
      <c r="AC159" s="3"/>
    </row>
    <row r="160" spans="1:29" ht="12.75" customHeight="1" x14ac:dyDescent="0.2">
      <c r="A160" s="90"/>
      <c r="B160" s="59">
        <v>78</v>
      </c>
      <c r="C160" s="94"/>
      <c r="D160" s="62"/>
      <c r="E160" s="75"/>
      <c r="F160" s="228"/>
      <c r="G160" s="228"/>
      <c r="H160" s="29"/>
      <c r="I160" s="125"/>
      <c r="J160" s="125"/>
      <c r="K160" s="125"/>
      <c r="L160" s="125"/>
      <c r="M160" s="29"/>
      <c r="N160" s="63">
        <f t="shared" si="24"/>
        <v>0</v>
      </c>
      <c r="O160" s="29"/>
      <c r="P160" s="3"/>
      <c r="Q160" s="3"/>
      <c r="R160" s="3"/>
      <c r="S160" s="3"/>
      <c r="T160" s="3"/>
      <c r="U160" s="3"/>
      <c r="V160" s="3"/>
      <c r="W160" s="3"/>
      <c r="X160" s="3"/>
      <c r="Y160" s="3"/>
      <c r="Z160" s="3"/>
      <c r="AA160" s="3"/>
      <c r="AB160" s="3"/>
      <c r="AC160" s="3"/>
    </row>
    <row r="161" spans="1:29" ht="12.75" customHeight="1" x14ac:dyDescent="0.2">
      <c r="A161" s="90"/>
      <c r="B161" s="59">
        <v>79</v>
      </c>
      <c r="C161" s="94"/>
      <c r="D161" s="62"/>
      <c r="E161" s="75"/>
      <c r="F161" s="228"/>
      <c r="G161" s="228"/>
      <c r="H161" s="29"/>
      <c r="I161" s="125"/>
      <c r="J161" s="125"/>
      <c r="K161" s="125"/>
      <c r="L161" s="125"/>
      <c r="M161" s="29"/>
      <c r="N161" s="63">
        <f t="shared" si="24"/>
        <v>0</v>
      </c>
      <c r="O161" s="29"/>
      <c r="P161" s="3"/>
      <c r="Q161" s="3"/>
      <c r="R161" s="3"/>
      <c r="S161" s="3"/>
      <c r="T161" s="3"/>
      <c r="U161" s="3"/>
      <c r="V161" s="3"/>
      <c r="W161" s="3"/>
      <c r="X161" s="3"/>
      <c r="Y161" s="3"/>
      <c r="Z161" s="3"/>
      <c r="AA161" s="3"/>
      <c r="AB161" s="3"/>
      <c r="AC161" s="3"/>
    </row>
    <row r="162" spans="1:29" ht="12.75" customHeight="1" x14ac:dyDescent="0.2">
      <c r="A162" s="90"/>
      <c r="B162" s="59">
        <v>80</v>
      </c>
      <c r="C162" s="94"/>
      <c r="D162" s="62"/>
      <c r="E162" s="75"/>
      <c r="F162" s="228"/>
      <c r="G162" s="228"/>
      <c r="H162" s="29"/>
      <c r="I162" s="125"/>
      <c r="J162" s="125"/>
      <c r="K162" s="125"/>
      <c r="L162" s="125"/>
      <c r="M162" s="29"/>
      <c r="N162" s="63">
        <f t="shared" si="24"/>
        <v>0</v>
      </c>
      <c r="O162" s="29"/>
      <c r="P162" s="3"/>
      <c r="Q162" s="3"/>
      <c r="R162" s="3"/>
      <c r="S162" s="3"/>
      <c r="T162" s="3"/>
      <c r="U162" s="3"/>
      <c r="V162" s="3"/>
      <c r="W162" s="3"/>
      <c r="X162" s="3"/>
      <c r="Y162" s="3"/>
      <c r="Z162" s="3"/>
      <c r="AA162" s="3"/>
      <c r="AB162" s="3"/>
      <c r="AC162" s="3"/>
    </row>
    <row r="163" spans="1:29" ht="12.75" customHeight="1" x14ac:dyDescent="0.2">
      <c r="A163" s="90"/>
      <c r="B163" s="59">
        <v>81</v>
      </c>
      <c r="C163" s="94"/>
      <c r="D163" s="62"/>
      <c r="E163" s="75"/>
      <c r="F163" s="228"/>
      <c r="G163" s="228"/>
      <c r="H163" s="29"/>
      <c r="I163" s="125"/>
      <c r="J163" s="125"/>
      <c r="K163" s="125"/>
      <c r="L163" s="125"/>
      <c r="M163" s="29"/>
      <c r="N163" s="63">
        <f t="shared" si="24"/>
        <v>0</v>
      </c>
      <c r="O163" s="29"/>
      <c r="P163" s="3"/>
      <c r="Q163" s="3"/>
      <c r="R163" s="3"/>
      <c r="S163" s="3"/>
      <c r="T163" s="3"/>
      <c r="U163" s="3"/>
      <c r="V163" s="3"/>
      <c r="W163" s="3"/>
      <c r="X163" s="3"/>
      <c r="Y163" s="3"/>
      <c r="Z163" s="3"/>
      <c r="AA163" s="3"/>
      <c r="AB163" s="3"/>
      <c r="AC163" s="3"/>
    </row>
    <row r="164" spans="1:29" ht="12.75" customHeight="1" x14ac:dyDescent="0.2">
      <c r="A164" s="90"/>
      <c r="B164" s="59">
        <v>82</v>
      </c>
      <c r="C164" s="94"/>
      <c r="D164" s="62"/>
      <c r="E164" s="75"/>
      <c r="F164" s="228"/>
      <c r="G164" s="228"/>
      <c r="H164" s="29"/>
      <c r="I164" s="125"/>
      <c r="J164" s="125"/>
      <c r="K164" s="125"/>
      <c r="L164" s="125"/>
      <c r="M164" s="29"/>
      <c r="N164" s="63">
        <f t="shared" si="24"/>
        <v>0</v>
      </c>
      <c r="O164" s="29"/>
      <c r="P164" s="3"/>
      <c r="Q164" s="3"/>
      <c r="R164" s="3"/>
      <c r="S164" s="3"/>
      <c r="T164" s="3"/>
      <c r="U164" s="3"/>
      <c r="V164" s="3"/>
      <c r="W164" s="3"/>
      <c r="X164" s="3"/>
      <c r="Y164" s="3"/>
      <c r="Z164" s="3"/>
      <c r="AA164" s="3"/>
      <c r="AB164" s="3"/>
      <c r="AC164" s="3"/>
    </row>
    <row r="165" spans="1:29" ht="12.75" customHeight="1" x14ac:dyDescent="0.2">
      <c r="A165" s="90"/>
      <c r="B165" s="59">
        <v>83</v>
      </c>
      <c r="C165" s="94"/>
      <c r="D165" s="62"/>
      <c r="E165" s="75"/>
      <c r="F165" s="228"/>
      <c r="G165" s="228"/>
      <c r="H165" s="29"/>
      <c r="I165" s="125"/>
      <c r="J165" s="125"/>
      <c r="K165" s="125"/>
      <c r="L165" s="125"/>
      <c r="M165" s="29"/>
      <c r="N165" s="63">
        <f t="shared" si="24"/>
        <v>0</v>
      </c>
      <c r="O165" s="29"/>
      <c r="P165" s="3"/>
      <c r="Q165" s="3"/>
      <c r="R165" s="3"/>
      <c r="S165" s="3"/>
      <c r="T165" s="3"/>
      <c r="U165" s="3"/>
      <c r="V165" s="3"/>
      <c r="W165" s="3"/>
      <c r="X165" s="3"/>
      <c r="Y165" s="3"/>
      <c r="Z165" s="3"/>
      <c r="AA165" s="3"/>
      <c r="AB165" s="3"/>
      <c r="AC165" s="3"/>
    </row>
    <row r="166" spans="1:29" ht="12.75" customHeight="1" x14ac:dyDescent="0.2">
      <c r="A166" s="90"/>
      <c r="B166" s="59">
        <v>84</v>
      </c>
      <c r="C166" s="94"/>
      <c r="D166" s="62"/>
      <c r="E166" s="75"/>
      <c r="F166" s="228"/>
      <c r="G166" s="228"/>
      <c r="H166" s="29"/>
      <c r="I166" s="125"/>
      <c r="J166" s="125"/>
      <c r="K166" s="125"/>
      <c r="L166" s="125"/>
      <c r="M166" s="29"/>
      <c r="N166" s="63">
        <f t="shared" si="24"/>
        <v>0</v>
      </c>
      <c r="O166" s="29"/>
      <c r="P166" s="3"/>
      <c r="Q166" s="3"/>
      <c r="R166" s="3"/>
      <c r="S166" s="3"/>
      <c r="T166" s="3"/>
      <c r="U166" s="3"/>
      <c r="V166" s="3"/>
      <c r="W166" s="3"/>
      <c r="X166" s="3"/>
      <c r="Y166" s="3"/>
      <c r="Z166" s="3"/>
      <c r="AA166" s="3"/>
      <c r="AB166" s="3"/>
      <c r="AC166" s="3"/>
    </row>
    <row r="167" spans="1:29" ht="12.75" customHeight="1" x14ac:dyDescent="0.2">
      <c r="A167" s="90"/>
      <c r="B167" s="59">
        <v>85</v>
      </c>
      <c r="C167" s="94"/>
      <c r="D167" s="62"/>
      <c r="E167" s="75"/>
      <c r="F167" s="228"/>
      <c r="G167" s="228"/>
      <c r="H167" s="29"/>
      <c r="I167" s="125"/>
      <c r="J167" s="125"/>
      <c r="K167" s="125"/>
      <c r="L167" s="125"/>
      <c r="M167" s="29"/>
      <c r="N167" s="63">
        <f t="shared" si="24"/>
        <v>0</v>
      </c>
      <c r="O167" s="29"/>
      <c r="P167" s="3"/>
      <c r="Q167" s="3"/>
      <c r="R167" s="3"/>
      <c r="S167" s="3"/>
      <c r="T167" s="3"/>
      <c r="U167" s="3"/>
      <c r="V167" s="3"/>
      <c r="W167" s="3"/>
      <c r="X167" s="3"/>
      <c r="Y167" s="3"/>
      <c r="Z167" s="3"/>
      <c r="AA167" s="3"/>
      <c r="AB167" s="3"/>
      <c r="AC167" s="3"/>
    </row>
    <row r="168" spans="1:29" ht="12.75" customHeight="1" x14ac:dyDescent="0.2">
      <c r="A168" s="90"/>
      <c r="B168" s="59">
        <v>86</v>
      </c>
      <c r="C168" s="94"/>
      <c r="D168" s="62"/>
      <c r="E168" s="75"/>
      <c r="F168" s="228"/>
      <c r="G168" s="228"/>
      <c r="H168" s="29"/>
      <c r="I168" s="125"/>
      <c r="J168" s="125"/>
      <c r="K168" s="125"/>
      <c r="L168" s="125"/>
      <c r="M168" s="29"/>
      <c r="N168" s="63">
        <f t="shared" si="24"/>
        <v>0</v>
      </c>
      <c r="O168" s="29"/>
      <c r="P168" s="3"/>
      <c r="Q168" s="3"/>
      <c r="R168" s="3"/>
      <c r="S168" s="3"/>
      <c r="T168" s="3"/>
      <c r="U168" s="3"/>
      <c r="V168" s="3"/>
      <c r="W168" s="3"/>
      <c r="X168" s="3"/>
      <c r="Y168" s="3"/>
      <c r="Z168" s="3"/>
      <c r="AA168" s="3"/>
      <c r="AB168" s="3"/>
      <c r="AC168" s="3"/>
    </row>
    <row r="169" spans="1:29" ht="12.75" customHeight="1" x14ac:dyDescent="0.2">
      <c r="A169" s="90"/>
      <c r="B169" s="59">
        <v>87</v>
      </c>
      <c r="C169" s="94"/>
      <c r="D169" s="62"/>
      <c r="E169" s="75"/>
      <c r="F169" s="228"/>
      <c r="G169" s="228"/>
      <c r="H169" s="29"/>
      <c r="I169" s="125"/>
      <c r="J169" s="125"/>
      <c r="K169" s="125"/>
      <c r="L169" s="125"/>
      <c r="M169" s="29"/>
      <c r="N169" s="63">
        <f t="shared" si="24"/>
        <v>0</v>
      </c>
      <c r="O169" s="29"/>
      <c r="P169" s="3"/>
      <c r="Q169" s="3"/>
      <c r="R169" s="3"/>
      <c r="S169" s="3"/>
      <c r="T169" s="3"/>
      <c r="U169" s="3"/>
      <c r="V169" s="3"/>
      <c r="W169" s="3"/>
      <c r="X169" s="3"/>
      <c r="Y169" s="3"/>
      <c r="Z169" s="3"/>
      <c r="AA169" s="3"/>
      <c r="AB169" s="3"/>
      <c r="AC169" s="3"/>
    </row>
    <row r="170" spans="1:29" ht="12.75" customHeight="1" x14ac:dyDescent="0.2">
      <c r="A170" s="90"/>
      <c r="B170" s="59">
        <v>88</v>
      </c>
      <c r="C170" s="94"/>
      <c r="D170" s="62"/>
      <c r="E170" s="75"/>
      <c r="F170" s="228"/>
      <c r="G170" s="228"/>
      <c r="H170" s="29"/>
      <c r="I170" s="125"/>
      <c r="J170" s="125"/>
      <c r="K170" s="125"/>
      <c r="L170" s="125"/>
      <c r="M170" s="29"/>
      <c r="N170" s="63">
        <f t="shared" si="24"/>
        <v>0</v>
      </c>
      <c r="O170" s="29"/>
      <c r="P170" s="3"/>
      <c r="Q170" s="3"/>
      <c r="R170" s="3"/>
      <c r="S170" s="3"/>
      <c r="T170" s="3"/>
      <c r="U170" s="3"/>
      <c r="V170" s="3"/>
      <c r="W170" s="3"/>
      <c r="X170" s="3"/>
      <c r="Y170" s="3"/>
      <c r="Z170" s="3"/>
      <c r="AA170" s="3"/>
      <c r="AB170" s="3"/>
      <c r="AC170" s="3"/>
    </row>
    <row r="171" spans="1:29" ht="12.75" customHeight="1" x14ac:dyDescent="0.2">
      <c r="A171" s="90"/>
      <c r="B171" s="59">
        <v>89</v>
      </c>
      <c r="C171" s="94"/>
      <c r="D171" s="62"/>
      <c r="E171" s="75"/>
      <c r="F171" s="228"/>
      <c r="G171" s="228"/>
      <c r="H171" s="29"/>
      <c r="I171" s="125"/>
      <c r="J171" s="125"/>
      <c r="K171" s="125"/>
      <c r="L171" s="125"/>
      <c r="M171" s="29"/>
      <c r="N171" s="63">
        <f t="shared" si="24"/>
        <v>0</v>
      </c>
      <c r="O171" s="29"/>
      <c r="P171" s="3"/>
      <c r="Q171" s="3"/>
      <c r="R171" s="3"/>
      <c r="S171" s="3"/>
      <c r="T171" s="3"/>
      <c r="U171" s="3"/>
      <c r="V171" s="3"/>
      <c r="W171" s="3"/>
      <c r="X171" s="3"/>
      <c r="Y171" s="3"/>
      <c r="Z171" s="3"/>
      <c r="AA171" s="3"/>
      <c r="AB171" s="3"/>
      <c r="AC171" s="3"/>
    </row>
    <row r="172" spans="1:29" ht="12.75" customHeight="1" x14ac:dyDescent="0.2">
      <c r="A172" s="90"/>
      <c r="B172" s="59">
        <v>90</v>
      </c>
      <c r="C172" s="94"/>
      <c r="D172" s="62"/>
      <c r="E172" s="75"/>
      <c r="F172" s="228"/>
      <c r="G172" s="228"/>
      <c r="H172" s="29"/>
      <c r="I172" s="125"/>
      <c r="J172" s="125"/>
      <c r="K172" s="125"/>
      <c r="L172" s="125"/>
      <c r="M172" s="29"/>
      <c r="N172" s="63">
        <f t="shared" si="24"/>
        <v>0</v>
      </c>
      <c r="O172" s="29"/>
      <c r="P172" s="3"/>
      <c r="Q172" s="3"/>
      <c r="R172" s="3"/>
      <c r="S172" s="3"/>
      <c r="T172" s="3"/>
      <c r="U172" s="3"/>
      <c r="V172" s="3"/>
      <c r="W172" s="3"/>
      <c r="X172" s="3"/>
      <c r="Y172" s="3"/>
      <c r="Z172" s="3"/>
      <c r="AA172" s="3"/>
      <c r="AB172" s="3"/>
      <c r="AC172" s="3"/>
    </row>
    <row r="173" spans="1:29" ht="12.75" customHeight="1" x14ac:dyDescent="0.2">
      <c r="A173" s="90"/>
      <c r="B173" s="59">
        <v>91</v>
      </c>
      <c r="C173" s="94"/>
      <c r="D173" s="62"/>
      <c r="E173" s="75"/>
      <c r="F173" s="228"/>
      <c r="G173" s="228"/>
      <c r="H173" s="29"/>
      <c r="I173" s="125"/>
      <c r="J173" s="125"/>
      <c r="K173" s="125"/>
      <c r="L173" s="125"/>
      <c r="M173" s="29"/>
      <c r="N173" s="63">
        <f t="shared" si="24"/>
        <v>0</v>
      </c>
      <c r="O173" s="29"/>
      <c r="P173" s="3"/>
      <c r="Q173" s="3"/>
      <c r="R173" s="3"/>
      <c r="S173" s="3"/>
      <c r="T173" s="3"/>
      <c r="U173" s="3"/>
      <c r="V173" s="3"/>
      <c r="W173" s="3"/>
      <c r="X173" s="3"/>
      <c r="Y173" s="3"/>
      <c r="Z173" s="3"/>
      <c r="AA173" s="3"/>
      <c r="AB173" s="3"/>
      <c r="AC173" s="3"/>
    </row>
    <row r="174" spans="1:29" ht="12.75" customHeight="1" x14ac:dyDescent="0.2">
      <c r="A174" s="90"/>
      <c r="B174" s="59">
        <v>92</v>
      </c>
      <c r="C174" s="94"/>
      <c r="D174" s="62"/>
      <c r="E174" s="75"/>
      <c r="F174" s="228"/>
      <c r="G174" s="228"/>
      <c r="H174" s="29"/>
      <c r="I174" s="125"/>
      <c r="J174" s="125"/>
      <c r="K174" s="125"/>
      <c r="L174" s="125"/>
      <c r="M174" s="29"/>
      <c r="N174" s="63">
        <f t="shared" si="24"/>
        <v>0</v>
      </c>
      <c r="O174" s="29"/>
      <c r="P174" s="3"/>
      <c r="Q174" s="3"/>
      <c r="R174" s="3"/>
      <c r="S174" s="3"/>
      <c r="T174" s="3"/>
      <c r="U174" s="3"/>
      <c r="V174" s="3"/>
      <c r="W174" s="3"/>
      <c r="X174" s="3"/>
      <c r="Y174" s="3"/>
      <c r="Z174" s="3"/>
      <c r="AA174" s="3"/>
      <c r="AB174" s="3"/>
      <c r="AC174" s="3"/>
    </row>
    <row r="175" spans="1:29" ht="12.75" customHeight="1" x14ac:dyDescent="0.2">
      <c r="A175" s="90"/>
      <c r="B175" s="59">
        <v>93</v>
      </c>
      <c r="C175" s="94"/>
      <c r="D175" s="62"/>
      <c r="E175" s="75"/>
      <c r="F175" s="228"/>
      <c r="G175" s="228"/>
      <c r="H175" s="29"/>
      <c r="I175" s="125"/>
      <c r="J175" s="125"/>
      <c r="K175" s="125"/>
      <c r="L175" s="125"/>
      <c r="M175" s="29"/>
      <c r="N175" s="63">
        <f t="shared" si="24"/>
        <v>0</v>
      </c>
      <c r="O175" s="29"/>
      <c r="P175" s="3"/>
      <c r="Q175" s="3"/>
      <c r="R175" s="3"/>
      <c r="S175" s="3"/>
      <c r="T175" s="3"/>
      <c r="U175" s="3"/>
      <c r="V175" s="3"/>
      <c r="W175" s="3"/>
      <c r="X175" s="3"/>
      <c r="Y175" s="3"/>
      <c r="Z175" s="3"/>
      <c r="AA175" s="3"/>
      <c r="AB175" s="3"/>
      <c r="AC175" s="3"/>
    </row>
    <row r="176" spans="1:29" ht="12.75" customHeight="1" x14ac:dyDescent="0.2">
      <c r="A176" s="90"/>
      <c r="B176" s="59">
        <v>94</v>
      </c>
      <c r="C176" s="94"/>
      <c r="D176" s="62"/>
      <c r="E176" s="75"/>
      <c r="F176" s="228"/>
      <c r="G176" s="228"/>
      <c r="H176" s="29"/>
      <c r="I176" s="125"/>
      <c r="J176" s="125"/>
      <c r="K176" s="125"/>
      <c r="L176" s="125"/>
      <c r="M176" s="29"/>
      <c r="N176" s="63">
        <f t="shared" si="24"/>
        <v>0</v>
      </c>
      <c r="O176" s="29"/>
      <c r="P176" s="3"/>
      <c r="Q176" s="3"/>
      <c r="R176" s="3"/>
      <c r="S176" s="3"/>
      <c r="T176" s="3"/>
      <c r="U176" s="3"/>
      <c r="V176" s="3"/>
      <c r="W176" s="3"/>
      <c r="X176" s="3"/>
      <c r="Y176" s="3"/>
      <c r="Z176" s="3"/>
      <c r="AA176" s="3"/>
      <c r="AB176" s="3"/>
      <c r="AC176" s="3"/>
    </row>
    <row r="177" spans="1:29" ht="12.75" customHeight="1" x14ac:dyDescent="0.2">
      <c r="A177" s="90"/>
      <c r="B177" s="59">
        <v>95</v>
      </c>
      <c r="C177" s="94"/>
      <c r="D177" s="62"/>
      <c r="E177" s="75"/>
      <c r="F177" s="228"/>
      <c r="G177" s="228"/>
      <c r="H177" s="29"/>
      <c r="I177" s="125"/>
      <c r="J177" s="125"/>
      <c r="K177" s="125"/>
      <c r="L177" s="125"/>
      <c r="M177" s="29"/>
      <c r="N177" s="63">
        <f t="shared" si="24"/>
        <v>0</v>
      </c>
      <c r="O177" s="29"/>
      <c r="P177" s="3"/>
      <c r="Q177" s="3"/>
      <c r="R177" s="3"/>
      <c r="S177" s="3"/>
      <c r="T177" s="3"/>
      <c r="U177" s="3"/>
      <c r="V177" s="3"/>
      <c r="W177" s="3"/>
      <c r="X177" s="3"/>
      <c r="Y177" s="3"/>
      <c r="Z177" s="3"/>
      <c r="AA177" s="3"/>
      <c r="AB177" s="3"/>
      <c r="AC177" s="3"/>
    </row>
    <row r="178" spans="1:29" ht="12.75" customHeight="1" x14ac:dyDescent="0.2">
      <c r="A178" s="90"/>
      <c r="B178" s="59">
        <v>96</v>
      </c>
      <c r="C178" s="94"/>
      <c r="D178" s="62"/>
      <c r="E178" s="75"/>
      <c r="F178" s="228"/>
      <c r="G178" s="228"/>
      <c r="H178" s="29"/>
      <c r="I178" s="125"/>
      <c r="J178" s="125"/>
      <c r="K178" s="125"/>
      <c r="L178" s="125"/>
      <c r="M178" s="29"/>
      <c r="N178" s="63">
        <f t="shared" si="24"/>
        <v>0</v>
      </c>
      <c r="O178" s="29"/>
      <c r="P178" s="3"/>
      <c r="Q178" s="3"/>
      <c r="R178" s="3"/>
      <c r="S178" s="3"/>
      <c r="T178" s="3"/>
      <c r="U178" s="3"/>
      <c r="V178" s="3"/>
      <c r="W178" s="3"/>
      <c r="X178" s="3"/>
      <c r="Y178" s="3"/>
      <c r="Z178" s="3"/>
      <c r="AA178" s="3"/>
      <c r="AB178" s="3"/>
      <c r="AC178" s="3"/>
    </row>
    <row r="179" spans="1:29" ht="12.75" customHeight="1" x14ac:dyDescent="0.2">
      <c r="A179" s="90"/>
      <c r="B179" s="59">
        <v>97</v>
      </c>
      <c r="C179" s="94"/>
      <c r="D179" s="62"/>
      <c r="E179" s="75"/>
      <c r="F179" s="228"/>
      <c r="G179" s="228"/>
      <c r="H179" s="29"/>
      <c r="I179" s="125"/>
      <c r="J179" s="125"/>
      <c r="K179" s="125"/>
      <c r="L179" s="125"/>
      <c r="M179" s="29"/>
      <c r="N179" s="63">
        <f t="shared" si="24"/>
        <v>0</v>
      </c>
      <c r="O179" s="29"/>
      <c r="P179" s="3"/>
      <c r="Q179" s="3"/>
      <c r="R179" s="3"/>
      <c r="S179" s="3"/>
      <c r="T179" s="3"/>
      <c r="U179" s="3"/>
      <c r="V179" s="3"/>
      <c r="W179" s="3"/>
      <c r="X179" s="3"/>
      <c r="Y179" s="3"/>
      <c r="Z179" s="3"/>
      <c r="AA179" s="3"/>
      <c r="AB179" s="3"/>
      <c r="AC179" s="3"/>
    </row>
    <row r="180" spans="1:29" ht="12.75" customHeight="1" x14ac:dyDescent="0.2">
      <c r="A180" s="90"/>
      <c r="B180" s="59">
        <v>98</v>
      </c>
      <c r="C180" s="94"/>
      <c r="D180" s="62"/>
      <c r="E180" s="75"/>
      <c r="F180" s="228"/>
      <c r="G180" s="228"/>
      <c r="H180" s="29"/>
      <c r="I180" s="125"/>
      <c r="J180" s="125"/>
      <c r="K180" s="125"/>
      <c r="L180" s="125"/>
      <c r="M180" s="29"/>
      <c r="N180" s="63">
        <f t="shared" si="24"/>
        <v>0</v>
      </c>
      <c r="O180" s="29"/>
      <c r="P180" s="3"/>
      <c r="Q180" s="3"/>
      <c r="R180" s="3"/>
      <c r="S180" s="3"/>
      <c r="T180" s="3"/>
      <c r="U180" s="3"/>
      <c r="V180" s="3"/>
      <c r="W180" s="3"/>
      <c r="X180" s="3"/>
      <c r="Y180" s="3"/>
      <c r="Z180" s="3"/>
      <c r="AA180" s="3"/>
      <c r="AB180" s="3"/>
      <c r="AC180" s="3"/>
    </row>
    <row r="181" spans="1:29" ht="12.75" customHeight="1" x14ac:dyDescent="0.2">
      <c r="A181" s="90"/>
      <c r="B181" s="59">
        <v>99</v>
      </c>
      <c r="C181" s="94"/>
      <c r="D181" s="62"/>
      <c r="E181" s="75"/>
      <c r="F181" s="228"/>
      <c r="G181" s="228"/>
      <c r="H181" s="29"/>
      <c r="I181" s="125"/>
      <c r="J181" s="125"/>
      <c r="K181" s="125"/>
      <c r="L181" s="125"/>
      <c r="M181" s="29"/>
      <c r="N181" s="63">
        <f t="shared" si="24"/>
        <v>0</v>
      </c>
      <c r="O181" s="29"/>
      <c r="P181" s="3"/>
      <c r="Q181" s="3"/>
      <c r="R181" s="3"/>
      <c r="S181" s="3"/>
      <c r="T181" s="3"/>
      <c r="U181" s="3"/>
      <c r="V181" s="3"/>
      <c r="W181" s="3"/>
      <c r="X181" s="3"/>
      <c r="Y181" s="3"/>
      <c r="Z181" s="3"/>
      <c r="AA181" s="3"/>
      <c r="AB181" s="3"/>
      <c r="AC181" s="3"/>
    </row>
    <row r="182" spans="1:29" ht="12.75" customHeight="1" thickBot="1" x14ac:dyDescent="0.25">
      <c r="A182" s="29"/>
      <c r="B182" s="59">
        <v>100</v>
      </c>
      <c r="C182" s="94"/>
      <c r="D182" s="62"/>
      <c r="E182" s="75"/>
      <c r="F182" s="228"/>
      <c r="G182" s="228"/>
      <c r="H182" s="29"/>
      <c r="I182" s="125"/>
      <c r="J182" s="125"/>
      <c r="K182" s="125"/>
      <c r="L182" s="125"/>
      <c r="M182" s="29"/>
      <c r="N182" s="63">
        <f t="shared" si="24"/>
        <v>0</v>
      </c>
      <c r="O182" s="29"/>
      <c r="P182" s="3"/>
      <c r="Q182" s="3"/>
      <c r="R182" s="3"/>
      <c r="S182" s="3"/>
      <c r="T182" s="3"/>
      <c r="U182" s="3"/>
      <c r="V182" s="3"/>
      <c r="W182" s="3"/>
      <c r="X182" s="3"/>
      <c r="Y182" s="3"/>
      <c r="Z182" s="3"/>
      <c r="AA182" s="3"/>
      <c r="AB182" s="3"/>
      <c r="AC182" s="3"/>
    </row>
    <row r="183" spans="1:29" ht="13.5" thickBot="1" x14ac:dyDescent="0.25">
      <c r="A183" s="1"/>
      <c r="B183" s="31"/>
      <c r="C183" s="131"/>
      <c r="D183" s="31"/>
      <c r="E183" s="77"/>
      <c r="F183" s="77"/>
      <c r="G183" s="77"/>
      <c r="H183" s="29"/>
      <c r="I183" s="77"/>
      <c r="J183" s="29"/>
      <c r="K183" s="29"/>
      <c r="L183" s="78" t="s">
        <v>35</v>
      </c>
      <c r="M183" s="29"/>
      <c r="N183" s="73">
        <f>SUM(N83:N182)</f>
        <v>0</v>
      </c>
      <c r="O183" s="29"/>
      <c r="P183" s="3"/>
      <c r="Q183" s="3"/>
      <c r="R183" s="3"/>
      <c r="S183" s="3"/>
      <c r="T183" s="3"/>
      <c r="U183" s="3"/>
      <c r="V183" s="3"/>
      <c r="W183" s="3"/>
      <c r="X183" s="3"/>
      <c r="Y183" s="3"/>
      <c r="Z183" s="3"/>
      <c r="AA183" s="3"/>
      <c r="AB183" s="3"/>
      <c r="AC183" s="3"/>
    </row>
    <row r="184" spans="1:29" ht="12.75" customHeight="1" x14ac:dyDescent="0.2">
      <c r="A184" s="29"/>
      <c r="B184" s="29"/>
      <c r="C184" s="29"/>
      <c r="D184" s="29"/>
      <c r="E184" s="29"/>
      <c r="F184" s="29"/>
      <c r="G184" s="29"/>
      <c r="H184" s="29"/>
      <c r="I184" s="29"/>
      <c r="J184" s="29"/>
      <c r="K184" s="29"/>
      <c r="L184" s="29"/>
      <c r="M184" s="29"/>
      <c r="N184" s="29"/>
      <c r="O184" s="29"/>
      <c r="P184" s="3"/>
      <c r="Q184" s="3"/>
      <c r="R184" s="3"/>
      <c r="S184" s="3"/>
      <c r="T184" s="3"/>
      <c r="U184" s="3"/>
      <c r="V184" s="3"/>
      <c r="W184" s="3"/>
      <c r="X184" s="3"/>
      <c r="Y184" s="3"/>
      <c r="Z184" s="3"/>
      <c r="AA184" s="3"/>
      <c r="AB184" s="3"/>
      <c r="AC184" s="3"/>
    </row>
    <row r="185" spans="1:29"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1:29"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1:29"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1:29"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1:29"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1:29"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spans="1:29"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spans="1:29"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spans="1:29"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spans="1:29"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spans="1:29"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spans="1:29"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spans="1:29"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spans="1:29"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spans="1:29"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spans="1:29"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spans="1:29"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spans="1:29"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spans="1:29"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spans="1:29"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spans="1:29"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spans="1:29"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1:29"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1:29"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1:29"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30"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30"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30" s="67" customForma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7"/>
    </row>
    <row r="292" spans="1:30"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30"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30"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30"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30"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30"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30"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30"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30"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30"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1:30"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1:30"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30"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1:29"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spans="1:29"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spans="1:29"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spans="1:29"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spans="1:29"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spans="1:29"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spans="1:29"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spans="1:29"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spans="1:29"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spans="1:29"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spans="1:29"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spans="1:29"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spans="1:29"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spans="1:29"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spans="1:29"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65"/>
      <c r="AB333" s="65"/>
      <c r="AC333" s="65"/>
    </row>
    <row r="334" spans="1:29"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65"/>
      <c r="AB334" s="65"/>
      <c r="AC334" s="65"/>
    </row>
    <row r="335" spans="1:29"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65"/>
      <c r="AB335" s="65"/>
      <c r="AC335" s="65"/>
    </row>
    <row r="336" spans="1:29"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65"/>
      <c r="AB336" s="65"/>
      <c r="AC336" s="65"/>
    </row>
    <row r="337" spans="1:29"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65"/>
      <c r="AB337" s="65"/>
      <c r="AC337" s="65"/>
    </row>
    <row r="338" spans="1:29"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65"/>
      <c r="AB338" s="65"/>
      <c r="AC338" s="65"/>
    </row>
    <row r="339" spans="1:29"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65"/>
      <c r="AB339" s="65"/>
      <c r="AC339" s="65"/>
    </row>
    <row r="340" spans="1:29"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65"/>
      <c r="AB340" s="65"/>
      <c r="AC340" s="65"/>
    </row>
    <row r="341" spans="1:29"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65"/>
      <c r="AB341" s="65"/>
      <c r="AC341" s="65"/>
    </row>
    <row r="342" spans="1:29"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65"/>
      <c r="AB342" s="65"/>
      <c r="AC342" s="65"/>
    </row>
    <row r="343" spans="1:29"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65"/>
      <c r="AB343" s="65"/>
      <c r="AC343" s="65"/>
    </row>
    <row r="344" spans="1:29"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65"/>
      <c r="AB344" s="65"/>
      <c r="AC344" s="65"/>
    </row>
    <row r="345" spans="1:29"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65"/>
      <c r="AB345" s="65"/>
      <c r="AC345" s="65"/>
    </row>
    <row r="346" spans="1:29"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65"/>
      <c r="AB346" s="65"/>
      <c r="AC346" s="65"/>
    </row>
    <row r="347" spans="1:29"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65"/>
      <c r="AB347" s="65"/>
      <c r="AC347" s="65"/>
    </row>
    <row r="348" spans="1:29"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65"/>
      <c r="AB348" s="65"/>
      <c r="AC348" s="65"/>
    </row>
    <row r="349" spans="1:29"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65"/>
      <c r="AB349" s="65"/>
      <c r="AC349" s="65"/>
    </row>
    <row r="350" spans="1:29"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65"/>
      <c r="AB350" s="65"/>
      <c r="AC350" s="65"/>
    </row>
    <row r="351" spans="1:29"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65"/>
      <c r="AB351" s="65"/>
      <c r="AC351" s="65"/>
    </row>
    <row r="352" spans="1:29"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65"/>
      <c r="AB352" s="65"/>
      <c r="AC352" s="65"/>
    </row>
    <row r="353" spans="1:29"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65"/>
      <c r="AB353" s="65"/>
      <c r="AC353" s="65"/>
    </row>
    <row r="354" spans="1:29"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65"/>
      <c r="AB354" s="65"/>
      <c r="AC354" s="65"/>
    </row>
    <row r="355" spans="1:29"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65"/>
      <c r="AB355" s="65"/>
      <c r="AC355" s="65"/>
    </row>
    <row r="356" spans="1:29"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65"/>
      <c r="AB356" s="65"/>
      <c r="AC356" s="65"/>
    </row>
    <row r="357" spans="1:29"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65"/>
      <c r="AB357" s="65"/>
      <c r="AC357" s="65"/>
    </row>
    <row r="358" spans="1:29"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65"/>
      <c r="AB358" s="65"/>
      <c r="AC358" s="65"/>
    </row>
    <row r="359" spans="1:29"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65"/>
      <c r="AB359" s="65"/>
      <c r="AC359" s="65"/>
    </row>
    <row r="360" spans="1:29"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65"/>
      <c r="AB360" s="65"/>
      <c r="AC360" s="65"/>
    </row>
    <row r="361" spans="1:29"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65"/>
      <c r="AB361" s="65"/>
      <c r="AC361" s="65"/>
    </row>
    <row r="362" spans="1:29"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65"/>
      <c r="AB362" s="65"/>
      <c r="AC362" s="65"/>
    </row>
    <row r="363" spans="1:29"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65"/>
      <c r="AB363" s="65"/>
      <c r="AC363" s="65"/>
    </row>
    <row r="364" spans="1:29"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65"/>
      <c r="AB364" s="65"/>
      <c r="AC364" s="65"/>
    </row>
    <row r="365" spans="1:29"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65"/>
      <c r="AB365" s="65"/>
      <c r="AC365" s="65"/>
    </row>
    <row r="366" spans="1:29"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65"/>
      <c r="AB366" s="65"/>
      <c r="AC366" s="65"/>
    </row>
    <row r="367" spans="1:29"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65"/>
      <c r="AB367" s="65"/>
      <c r="AC367" s="65"/>
    </row>
    <row r="368" spans="1:29"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65"/>
      <c r="AB368" s="65"/>
      <c r="AC368" s="65"/>
    </row>
    <row r="369" spans="1:29"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65"/>
      <c r="AB369" s="65"/>
      <c r="AC369" s="65"/>
    </row>
    <row r="370" spans="1:29"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65"/>
      <c r="AB370" s="65"/>
      <c r="AC370" s="65"/>
    </row>
    <row r="371" spans="1:29"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65"/>
      <c r="AB371" s="65"/>
      <c r="AC371" s="65"/>
    </row>
    <row r="372" spans="1:29"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65"/>
      <c r="AB372" s="65"/>
      <c r="AC372" s="65"/>
    </row>
    <row r="373" spans="1:29"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65"/>
      <c r="AB373" s="65"/>
      <c r="AC373" s="65"/>
    </row>
    <row r="374" spans="1:29"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65"/>
      <c r="AB374" s="65"/>
      <c r="AC374" s="65"/>
    </row>
    <row r="375" spans="1:29"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65"/>
      <c r="AB375" s="65"/>
      <c r="AC375" s="65"/>
    </row>
    <row r="376" spans="1:29"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65"/>
      <c r="AB376" s="65"/>
      <c r="AC376" s="65"/>
    </row>
    <row r="377" spans="1:29"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65"/>
      <c r="AB377" s="65"/>
      <c r="AC377" s="65"/>
    </row>
    <row r="378" spans="1:29"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65"/>
      <c r="AB378" s="65"/>
      <c r="AC378" s="65"/>
    </row>
    <row r="379" spans="1:29"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65"/>
      <c r="AB379" s="65"/>
      <c r="AC379" s="65"/>
    </row>
    <row r="380" spans="1:29"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65"/>
      <c r="AB380" s="65"/>
      <c r="AC380" s="65"/>
    </row>
    <row r="381" spans="1:29"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65"/>
      <c r="AB381" s="65"/>
      <c r="AC381" s="65"/>
    </row>
    <row r="382" spans="1:29"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65"/>
      <c r="AB382" s="65"/>
      <c r="AC382" s="65"/>
    </row>
    <row r="383" spans="1:29"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65"/>
      <c r="AB383" s="65"/>
      <c r="AC383" s="65"/>
    </row>
    <row r="384" spans="1:29"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65"/>
      <c r="AB384" s="65"/>
      <c r="AC384" s="65"/>
    </row>
    <row r="385" spans="1:29"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65"/>
      <c r="AB385" s="65"/>
      <c r="AC385" s="65"/>
    </row>
    <row r="386" spans="1:29"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65"/>
      <c r="AB386" s="65"/>
      <c r="AC386" s="65"/>
    </row>
    <row r="387" spans="1:29"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65"/>
      <c r="AB387" s="65"/>
      <c r="AC387" s="65"/>
    </row>
    <row r="388" spans="1:29"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65"/>
      <c r="AB388" s="65"/>
      <c r="AC388" s="65"/>
    </row>
    <row r="389" spans="1:29"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65"/>
      <c r="AB389" s="65"/>
      <c r="AC389" s="65"/>
    </row>
    <row r="390" spans="1:29"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65"/>
      <c r="AB390" s="65"/>
      <c r="AC390" s="65"/>
    </row>
    <row r="391" spans="1:29"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65"/>
      <c r="AB391" s="65"/>
      <c r="AC391" s="65"/>
    </row>
    <row r="392" spans="1:29"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65"/>
      <c r="AB392" s="65"/>
      <c r="AC392" s="65"/>
    </row>
    <row r="393" spans="1:29"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65"/>
      <c r="AB393" s="65"/>
      <c r="AC393" s="65"/>
    </row>
    <row r="394" spans="1:29"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65"/>
      <c r="AB394" s="65"/>
      <c r="AC394" s="65"/>
    </row>
    <row r="395" spans="1:29"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65"/>
      <c r="AB395" s="65"/>
      <c r="AC395" s="65"/>
    </row>
    <row r="396" spans="1:29"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65"/>
      <c r="AB396" s="65"/>
      <c r="AC396" s="65"/>
    </row>
    <row r="397" spans="1:29"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65"/>
      <c r="AB397" s="65"/>
      <c r="AC397" s="65"/>
    </row>
    <row r="398" spans="1:29"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65"/>
      <c r="AB398" s="65"/>
      <c r="AC398" s="65"/>
    </row>
    <row r="399" spans="1:29"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65"/>
      <c r="AB399" s="65"/>
      <c r="AC399" s="65"/>
    </row>
    <row r="400" spans="1:29"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65"/>
      <c r="AB400" s="65"/>
      <c r="AC400" s="65"/>
    </row>
    <row r="401" spans="1:29"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65"/>
      <c r="AB401" s="65"/>
      <c r="AC401" s="65"/>
    </row>
    <row r="402" spans="1:29"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65"/>
      <c r="AB402" s="65"/>
      <c r="AC402" s="65"/>
    </row>
    <row r="403" spans="1:29"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65"/>
      <c r="AB403" s="65"/>
      <c r="AC403" s="65"/>
    </row>
    <row r="404" spans="1:29"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65"/>
      <c r="AB404" s="65"/>
      <c r="AC404" s="65"/>
    </row>
    <row r="405" spans="1:29"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65"/>
      <c r="AB405" s="65"/>
      <c r="AC405" s="65"/>
    </row>
    <row r="406" spans="1:29"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65"/>
      <c r="AB406" s="65"/>
      <c r="AC406" s="65"/>
    </row>
    <row r="407" spans="1:29"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65"/>
      <c r="AB407" s="65"/>
      <c r="AC407" s="65"/>
    </row>
    <row r="408" spans="1:29"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65"/>
      <c r="AB408" s="65"/>
      <c r="AC408" s="65"/>
    </row>
    <row r="409" spans="1:29"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65"/>
      <c r="AB409" s="65"/>
      <c r="AC409" s="65"/>
    </row>
    <row r="410" spans="1:29"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65"/>
      <c r="AB410" s="65"/>
      <c r="AC410" s="65"/>
    </row>
    <row r="411" spans="1:29"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65"/>
      <c r="AB411" s="65"/>
      <c r="AC411" s="65"/>
    </row>
    <row r="412" spans="1:29"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65"/>
      <c r="AB412" s="65"/>
      <c r="AC412" s="65"/>
    </row>
    <row r="413" spans="1:29"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65"/>
      <c r="AB413" s="65"/>
      <c r="AC413" s="65"/>
    </row>
    <row r="414" spans="1:29"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65"/>
      <c r="AB414" s="65"/>
      <c r="AC414" s="65"/>
    </row>
    <row r="415" spans="1:29"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65"/>
      <c r="AB415" s="65"/>
      <c r="AC415" s="65"/>
    </row>
    <row r="416" spans="1:29"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65"/>
      <c r="AB416" s="65"/>
      <c r="AC416" s="65"/>
    </row>
    <row r="417" spans="1:29"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65"/>
      <c r="AB417" s="65"/>
      <c r="AC417" s="65"/>
    </row>
    <row r="418" spans="1:29"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65"/>
      <c r="AB418" s="65"/>
      <c r="AC418" s="65"/>
    </row>
    <row r="419" spans="1:29"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65"/>
      <c r="AB419" s="65"/>
      <c r="AC419" s="65"/>
    </row>
    <row r="420" spans="1:29"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65"/>
      <c r="AB420" s="65"/>
      <c r="AC420" s="65"/>
    </row>
    <row r="421" spans="1:29"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65"/>
      <c r="AB421" s="65"/>
      <c r="AC421" s="65"/>
    </row>
    <row r="422" spans="1:29"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65"/>
      <c r="AB422" s="65"/>
      <c r="AC422" s="65"/>
    </row>
    <row r="423" spans="1:29"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65"/>
      <c r="AB423" s="65"/>
      <c r="AC423" s="65"/>
    </row>
    <row r="424" spans="1:29"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65"/>
      <c r="AB424" s="65"/>
      <c r="AC424" s="65"/>
    </row>
    <row r="425" spans="1:29"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65"/>
      <c r="AB425" s="65"/>
      <c r="AC425" s="65"/>
    </row>
    <row r="426" spans="1:29"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65"/>
      <c r="AB426" s="65"/>
      <c r="AC426" s="65"/>
    </row>
    <row r="427" spans="1:29"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65"/>
      <c r="AB427" s="65"/>
      <c r="AC427" s="65"/>
    </row>
    <row r="428" spans="1:29"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65"/>
      <c r="AB428" s="65"/>
      <c r="AC428" s="65"/>
    </row>
    <row r="429" spans="1:29"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65"/>
      <c r="AB429" s="65"/>
      <c r="AC429" s="65"/>
    </row>
    <row r="430" spans="1:29"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65"/>
      <c r="AB430" s="65"/>
      <c r="AC430" s="65"/>
    </row>
    <row r="431" spans="1:29"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65"/>
      <c r="AB431" s="65"/>
      <c r="AC431" s="65"/>
    </row>
    <row r="432" spans="1:29"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65"/>
      <c r="AB432" s="65"/>
      <c r="AC432" s="65"/>
    </row>
    <row r="433" spans="1:29"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65"/>
      <c r="AB433" s="65"/>
      <c r="AC433" s="65"/>
    </row>
    <row r="434" spans="1:29"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65"/>
      <c r="AB434" s="65"/>
      <c r="AC434" s="65"/>
    </row>
    <row r="435" spans="1:29"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65"/>
      <c r="AB435" s="65"/>
      <c r="AC435" s="65"/>
    </row>
    <row r="436" spans="1:29"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65"/>
      <c r="AB436" s="65"/>
      <c r="AC436" s="65"/>
    </row>
    <row r="437" spans="1:29"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65"/>
      <c r="AB437" s="65"/>
      <c r="AC437" s="65"/>
    </row>
    <row r="438" spans="1:29"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65"/>
      <c r="AB438" s="65"/>
      <c r="AC438" s="65"/>
    </row>
    <row r="439" spans="1:29"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65"/>
      <c r="AB439" s="65"/>
      <c r="AC439" s="65"/>
    </row>
    <row r="440" spans="1:29"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65"/>
      <c r="AB440" s="65"/>
      <c r="AC440" s="65"/>
    </row>
    <row r="441" spans="1:29"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65"/>
      <c r="AB441" s="65"/>
      <c r="AC441" s="65"/>
    </row>
    <row r="442" spans="1:29"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65"/>
      <c r="AB442" s="65"/>
      <c r="AC442" s="65"/>
    </row>
    <row r="443" spans="1:29"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65"/>
      <c r="AB443" s="65"/>
      <c r="AC443" s="65"/>
    </row>
    <row r="444" spans="1:29"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65"/>
      <c r="AB444" s="65"/>
      <c r="AC444" s="65"/>
    </row>
    <row r="445" spans="1:29"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65"/>
      <c r="AB445" s="65"/>
      <c r="AC445" s="65"/>
    </row>
    <row r="446" spans="1:29"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65"/>
      <c r="AB446" s="65"/>
      <c r="AC446" s="65"/>
    </row>
    <row r="447" spans="1:29"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65"/>
      <c r="AB447" s="65"/>
      <c r="AC447" s="65"/>
    </row>
    <row r="448" spans="1:29"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65"/>
      <c r="AB448" s="65"/>
      <c r="AC448" s="65"/>
    </row>
    <row r="449" spans="1:29"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65"/>
      <c r="AB449" s="65"/>
      <c r="AC449" s="65"/>
    </row>
    <row r="450" spans="1:29"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65"/>
      <c r="AB450" s="65"/>
      <c r="AC450" s="65"/>
    </row>
    <row r="451" spans="1:29"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65"/>
      <c r="AB451" s="65"/>
      <c r="AC451" s="65"/>
    </row>
    <row r="452" spans="1:29"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65"/>
      <c r="AB452" s="65"/>
      <c r="AC452" s="65"/>
    </row>
    <row r="453" spans="1:29"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65"/>
      <c r="AB453" s="65"/>
      <c r="AC453" s="65"/>
    </row>
    <row r="454" spans="1:29"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65"/>
      <c r="AB454" s="65"/>
      <c r="AC454" s="65"/>
    </row>
    <row r="455" spans="1:29"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65"/>
      <c r="AB455" s="65"/>
      <c r="AC455" s="65"/>
    </row>
    <row r="456" spans="1:29"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65"/>
      <c r="AB456" s="65"/>
      <c r="AC456" s="65"/>
    </row>
    <row r="457" spans="1:29"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65"/>
      <c r="AB457" s="65"/>
      <c r="AC457" s="65"/>
    </row>
    <row r="458" spans="1:29"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65"/>
      <c r="AB458" s="65"/>
      <c r="AC458" s="65"/>
    </row>
    <row r="459" spans="1:29"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65"/>
      <c r="AB459" s="65"/>
      <c r="AC459" s="65"/>
    </row>
    <row r="460" spans="1:29"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65"/>
      <c r="AB460" s="65"/>
      <c r="AC460" s="65"/>
    </row>
    <row r="461" spans="1:29"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65"/>
      <c r="AB461" s="65"/>
      <c r="AC461" s="65"/>
    </row>
    <row r="462" spans="1:29"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65"/>
      <c r="AB462" s="65"/>
      <c r="AC462" s="65"/>
    </row>
    <row r="463" spans="1:29"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65"/>
      <c r="AB463" s="65"/>
      <c r="AC463" s="65"/>
    </row>
    <row r="464" spans="1:29"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65"/>
      <c r="AB464" s="65"/>
      <c r="AC464" s="65"/>
    </row>
    <row r="465" spans="1:29"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65"/>
      <c r="AB465" s="65"/>
      <c r="AC465" s="65"/>
    </row>
    <row r="466" spans="1:29"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65"/>
      <c r="AB466" s="65"/>
      <c r="AC466" s="65"/>
    </row>
    <row r="467" spans="1:29"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65"/>
      <c r="AB467" s="65"/>
      <c r="AC467" s="65"/>
    </row>
    <row r="468" spans="1:29"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65"/>
      <c r="AB468" s="65"/>
      <c r="AC468" s="65"/>
    </row>
    <row r="469" spans="1:29"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65"/>
      <c r="AB469" s="65"/>
      <c r="AC469" s="65"/>
    </row>
    <row r="470" spans="1:29"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65"/>
      <c r="AB470" s="65"/>
      <c r="AC470" s="65"/>
    </row>
    <row r="471" spans="1:29"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65"/>
      <c r="AB471" s="65"/>
      <c r="AC471" s="65"/>
    </row>
    <row r="472" spans="1:29"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65"/>
      <c r="AB472" s="65"/>
      <c r="AC472" s="65"/>
    </row>
    <row r="473" spans="1:29"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65"/>
      <c r="AB473" s="65"/>
      <c r="AC473" s="65"/>
    </row>
    <row r="474" spans="1:29"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65"/>
      <c r="AB474" s="65"/>
      <c r="AC474" s="65"/>
    </row>
    <row r="475" spans="1:29"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65"/>
      <c r="AB475" s="65"/>
      <c r="AC475" s="65"/>
    </row>
    <row r="476" spans="1:29"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65"/>
      <c r="AB476" s="65"/>
      <c r="AC476" s="65"/>
    </row>
    <row r="477" spans="1:29"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65"/>
      <c r="AB477" s="65"/>
      <c r="AC477" s="65"/>
    </row>
    <row r="478" spans="1:29"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65"/>
      <c r="AB478" s="65"/>
      <c r="AC478" s="65"/>
    </row>
    <row r="479" spans="1:29"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65"/>
      <c r="AB479" s="65"/>
      <c r="AC479" s="65"/>
    </row>
    <row r="480" spans="1:29"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65"/>
      <c r="AB480" s="65"/>
      <c r="AC480" s="65"/>
    </row>
    <row r="481" spans="1:29"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65"/>
      <c r="AB481" s="65"/>
      <c r="AC481" s="65"/>
    </row>
    <row r="482" spans="1:29"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65"/>
      <c r="AB482" s="65"/>
      <c r="AC482" s="65"/>
    </row>
    <row r="483" spans="1:29"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65"/>
      <c r="AB483" s="65"/>
      <c r="AC483" s="65"/>
    </row>
    <row r="484" spans="1:29"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65"/>
      <c r="AB484" s="65"/>
      <c r="AC484" s="65"/>
    </row>
    <row r="485" spans="1:29"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65"/>
      <c r="AB485" s="65"/>
      <c r="AC485" s="65"/>
    </row>
    <row r="486" spans="1:29"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65"/>
      <c r="AB486" s="65"/>
      <c r="AC486" s="65"/>
    </row>
    <row r="487" spans="1:29"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65"/>
      <c r="AB487" s="65"/>
      <c r="AC487" s="65"/>
    </row>
    <row r="488" spans="1:29"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65"/>
      <c r="AB488" s="65"/>
      <c r="AC488" s="65"/>
    </row>
    <row r="489" spans="1:29"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65"/>
      <c r="AB489" s="65"/>
      <c r="AC489" s="65"/>
    </row>
    <row r="490" spans="1:29"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65"/>
      <c r="AB490" s="65"/>
      <c r="AC490" s="65"/>
    </row>
    <row r="491" spans="1:29"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65"/>
      <c r="AB491" s="65"/>
      <c r="AC491" s="65"/>
    </row>
    <row r="492" spans="1:29"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65"/>
      <c r="AB492" s="65"/>
      <c r="AC492" s="65"/>
    </row>
    <row r="493" spans="1:29"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65"/>
      <c r="AB493" s="65"/>
      <c r="AC493" s="65"/>
    </row>
    <row r="494" spans="1:29"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65"/>
      <c r="AB494" s="65"/>
      <c r="AC494" s="65"/>
    </row>
    <row r="495" spans="1:29"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65"/>
      <c r="AB495" s="65"/>
      <c r="AC495" s="65"/>
    </row>
    <row r="496" spans="1:29"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65"/>
      <c r="AB496" s="65"/>
      <c r="AC496" s="65"/>
    </row>
    <row r="497" spans="1:29"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65"/>
      <c r="AB497" s="65"/>
      <c r="AC497" s="65"/>
    </row>
    <row r="498" spans="1:29"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65"/>
      <c r="AB498" s="65"/>
      <c r="AC498" s="65"/>
    </row>
    <row r="499" spans="1:29"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65"/>
      <c r="AB499" s="65"/>
      <c r="AC499" s="65"/>
    </row>
    <row r="500" spans="1:29"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65"/>
      <c r="AB500" s="65"/>
      <c r="AC500" s="65"/>
    </row>
    <row r="501" spans="1:29"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65"/>
      <c r="AB501" s="65"/>
      <c r="AC501" s="65"/>
    </row>
    <row r="502" spans="1:29"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65"/>
      <c r="AB502" s="65"/>
      <c r="AC502" s="65"/>
    </row>
    <row r="503" spans="1:29"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65"/>
      <c r="AB503" s="65"/>
      <c r="AC503" s="65"/>
    </row>
    <row r="504" spans="1:29"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65"/>
      <c r="AB504" s="65"/>
      <c r="AC504" s="65"/>
    </row>
    <row r="505" spans="1:29"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65"/>
      <c r="AB505" s="65"/>
      <c r="AC505" s="65"/>
    </row>
    <row r="506" spans="1:29"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65"/>
      <c r="AB506" s="65"/>
      <c r="AC506" s="65"/>
    </row>
    <row r="507" spans="1:29"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65"/>
      <c r="AB507" s="65"/>
      <c r="AC507" s="65"/>
    </row>
    <row r="508" spans="1:29"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65"/>
      <c r="AB508" s="65"/>
      <c r="AC508" s="65"/>
    </row>
    <row r="509" spans="1:29"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65"/>
      <c r="AB509" s="65"/>
      <c r="AC509" s="65"/>
    </row>
    <row r="510" spans="1:29"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65"/>
      <c r="AB510" s="65"/>
      <c r="AC510" s="65"/>
    </row>
    <row r="511" spans="1:29"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65"/>
      <c r="AB511" s="65"/>
      <c r="AC511" s="65"/>
    </row>
    <row r="512" spans="1:29"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65"/>
      <c r="AB512" s="65"/>
      <c r="AC512" s="65"/>
    </row>
    <row r="513" spans="1:29"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65"/>
      <c r="AB513" s="65"/>
      <c r="AC513" s="65"/>
    </row>
    <row r="514" spans="1:29"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65"/>
      <c r="AB514" s="65"/>
      <c r="AC514" s="65"/>
    </row>
    <row r="515" spans="1:29"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65"/>
      <c r="AB515" s="65"/>
      <c r="AC515" s="65"/>
    </row>
    <row r="516" spans="1:29"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65"/>
      <c r="AB516" s="65"/>
      <c r="AC516" s="65"/>
    </row>
    <row r="517" spans="1:29"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65"/>
      <c r="AB517" s="65"/>
      <c r="AC517" s="65"/>
    </row>
    <row r="518" spans="1:29"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65"/>
      <c r="AB518" s="65"/>
      <c r="AC518" s="65"/>
    </row>
    <row r="519" spans="1:29"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65"/>
      <c r="AB519" s="65"/>
      <c r="AC519" s="65"/>
    </row>
    <row r="520" spans="1:29"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65"/>
      <c r="AB520" s="65"/>
      <c r="AC520" s="65"/>
    </row>
    <row r="521" spans="1:29"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65"/>
      <c r="AB521" s="65"/>
      <c r="AC521" s="65"/>
    </row>
    <row r="522" spans="1:29"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65"/>
      <c r="AB522" s="65"/>
      <c r="AC522" s="65"/>
    </row>
    <row r="523" spans="1:29"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65"/>
      <c r="AB523" s="65"/>
      <c r="AC523" s="65"/>
    </row>
    <row r="524" spans="1:29"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65"/>
      <c r="AB524" s="65"/>
      <c r="AC524" s="65"/>
    </row>
    <row r="525" spans="1:29"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65"/>
      <c r="AB525" s="65"/>
      <c r="AC525" s="65"/>
    </row>
    <row r="526" spans="1:29"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65"/>
      <c r="AB526" s="65"/>
      <c r="AC526" s="65"/>
    </row>
    <row r="527" spans="1:29"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65"/>
      <c r="AB527" s="65"/>
      <c r="AC527" s="65"/>
    </row>
    <row r="528" spans="1:29"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65"/>
      <c r="AB528" s="65"/>
      <c r="AC528" s="65"/>
    </row>
    <row r="529" spans="1:29"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65"/>
      <c r="AB529" s="65"/>
      <c r="AC529" s="65"/>
    </row>
    <row r="530" spans="1:29"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65"/>
      <c r="AB530" s="65"/>
      <c r="AC530" s="65"/>
    </row>
    <row r="531" spans="1:29"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65"/>
      <c r="AB531" s="65"/>
      <c r="AC531" s="65"/>
    </row>
    <row r="532" spans="1:29"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65"/>
      <c r="AB532" s="65"/>
      <c r="AC532" s="65"/>
    </row>
    <row r="533" spans="1:29"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65"/>
      <c r="AB533" s="65"/>
      <c r="AC533" s="65"/>
    </row>
    <row r="534" spans="1:29"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65"/>
      <c r="AB534" s="65"/>
      <c r="AC534" s="65"/>
    </row>
    <row r="535" spans="1:29"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65"/>
      <c r="AB535" s="65"/>
      <c r="AC535" s="65"/>
    </row>
    <row r="536" spans="1:29"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65"/>
      <c r="AB536" s="65"/>
      <c r="AC536" s="65"/>
    </row>
    <row r="537" spans="1:29"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65"/>
      <c r="AB537" s="65"/>
      <c r="AC537" s="65"/>
    </row>
    <row r="538" spans="1:29"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65"/>
      <c r="AB538" s="65"/>
      <c r="AC538" s="65"/>
    </row>
    <row r="539" spans="1:29"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65"/>
      <c r="AB539" s="65"/>
      <c r="AC539" s="65"/>
    </row>
    <row r="540" spans="1:29"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65"/>
      <c r="AB540" s="65"/>
      <c r="AC540" s="65"/>
    </row>
    <row r="541" spans="1:29"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65"/>
      <c r="AB541" s="65"/>
      <c r="AC541" s="65"/>
    </row>
    <row r="542" spans="1:29"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65"/>
      <c r="AB542" s="65"/>
      <c r="AC542" s="65"/>
    </row>
    <row r="543" spans="1:29"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65"/>
      <c r="AB543" s="65"/>
      <c r="AC543" s="65"/>
    </row>
    <row r="544" spans="1:29"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65"/>
      <c r="AB544" s="65"/>
      <c r="AC544" s="65"/>
    </row>
    <row r="545" spans="1:29"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65"/>
      <c r="AB545" s="65"/>
      <c r="AC545" s="65"/>
    </row>
  </sheetData>
  <sheetProtection algorithmName="SHA-512" hashValue="eRtCH4QCQyFqyyv1KD/jjyMt7yIG+5BJg1LX7W7FJBrWbZFxJlrwDGZ55mJ7CgrT9lVvJL2jNy57aP4/CAuBQw==" saltValue="gECRlRZQtntWIN7GwLH/cQ==" spinCount="100000" sheet="1" objects="1" scenarios="1"/>
  <mergeCells count="6">
    <mergeCell ref="B80:N80"/>
    <mergeCell ref="B60:N60"/>
    <mergeCell ref="A1:C1"/>
    <mergeCell ref="A2:J2"/>
    <mergeCell ref="B3:N3"/>
    <mergeCell ref="B4:N4"/>
  </mergeCells>
  <dataValidations count="11">
    <dataValidation type="list" allowBlank="1" showInputMessage="1" showErrorMessage="1" sqref="J83:L182 JF83:JH182 TB83:TD182 ACX83:ACZ182 AMT83:AMV182 AWP83:AWR182 BGL83:BGN182 BQH83:BQJ182 CAD83:CAF182 CJZ83:CKB182 CTV83:CTX182 DDR83:DDT182 DNN83:DNP182 DXJ83:DXL182 EHF83:EHH182 ERB83:ERD182 FAX83:FAZ182 FKT83:FKV182 FUP83:FUR182 GEL83:GEN182 GOH83:GOJ182 GYD83:GYF182 HHZ83:HIB182 HRV83:HRX182 IBR83:IBT182 ILN83:ILP182 IVJ83:IVL182 JFF83:JFH182 JPB83:JPD182 JYX83:JYZ182 KIT83:KIV182 KSP83:KSR182 LCL83:LCN182 LMH83:LMJ182 LWD83:LWF182 MFZ83:MGB182 MPV83:MPX182 MZR83:MZT182 NJN83:NJP182 NTJ83:NTL182 ODF83:ODH182 ONB83:OND182 OWX83:OWZ182 PGT83:PGV182 PQP83:PQR182 QAL83:QAN182 QKH83:QKJ182 QUD83:QUF182 RDZ83:REB182 RNV83:RNX182 RXR83:RXT182 SHN83:SHP182 SRJ83:SRL182 TBF83:TBH182 TLB83:TLD182 TUX83:TUZ182 UET83:UEV182 UOP83:UOR182 UYL83:UYN182 VIH83:VIJ182 VSD83:VSF182 WBZ83:WCB182 WLV83:WLX182 WVR83:WVT182 J65598:L65697 JF65598:JH65697 TB65598:TD65697 ACX65598:ACZ65697 AMT65598:AMV65697 AWP65598:AWR65697 BGL65598:BGN65697 BQH65598:BQJ65697 CAD65598:CAF65697 CJZ65598:CKB65697 CTV65598:CTX65697 DDR65598:DDT65697 DNN65598:DNP65697 DXJ65598:DXL65697 EHF65598:EHH65697 ERB65598:ERD65697 FAX65598:FAZ65697 FKT65598:FKV65697 FUP65598:FUR65697 GEL65598:GEN65697 GOH65598:GOJ65697 GYD65598:GYF65697 HHZ65598:HIB65697 HRV65598:HRX65697 IBR65598:IBT65697 ILN65598:ILP65697 IVJ65598:IVL65697 JFF65598:JFH65697 JPB65598:JPD65697 JYX65598:JYZ65697 KIT65598:KIV65697 KSP65598:KSR65697 LCL65598:LCN65697 LMH65598:LMJ65697 LWD65598:LWF65697 MFZ65598:MGB65697 MPV65598:MPX65697 MZR65598:MZT65697 NJN65598:NJP65697 NTJ65598:NTL65697 ODF65598:ODH65697 ONB65598:OND65697 OWX65598:OWZ65697 PGT65598:PGV65697 PQP65598:PQR65697 QAL65598:QAN65697 QKH65598:QKJ65697 QUD65598:QUF65697 RDZ65598:REB65697 RNV65598:RNX65697 RXR65598:RXT65697 SHN65598:SHP65697 SRJ65598:SRL65697 TBF65598:TBH65697 TLB65598:TLD65697 TUX65598:TUZ65697 UET65598:UEV65697 UOP65598:UOR65697 UYL65598:UYN65697 VIH65598:VIJ65697 VSD65598:VSF65697 WBZ65598:WCB65697 WLV65598:WLX65697 WVR65598:WVT65697 J131134:L131233 JF131134:JH131233 TB131134:TD131233 ACX131134:ACZ131233 AMT131134:AMV131233 AWP131134:AWR131233 BGL131134:BGN131233 BQH131134:BQJ131233 CAD131134:CAF131233 CJZ131134:CKB131233 CTV131134:CTX131233 DDR131134:DDT131233 DNN131134:DNP131233 DXJ131134:DXL131233 EHF131134:EHH131233 ERB131134:ERD131233 FAX131134:FAZ131233 FKT131134:FKV131233 FUP131134:FUR131233 GEL131134:GEN131233 GOH131134:GOJ131233 GYD131134:GYF131233 HHZ131134:HIB131233 HRV131134:HRX131233 IBR131134:IBT131233 ILN131134:ILP131233 IVJ131134:IVL131233 JFF131134:JFH131233 JPB131134:JPD131233 JYX131134:JYZ131233 KIT131134:KIV131233 KSP131134:KSR131233 LCL131134:LCN131233 LMH131134:LMJ131233 LWD131134:LWF131233 MFZ131134:MGB131233 MPV131134:MPX131233 MZR131134:MZT131233 NJN131134:NJP131233 NTJ131134:NTL131233 ODF131134:ODH131233 ONB131134:OND131233 OWX131134:OWZ131233 PGT131134:PGV131233 PQP131134:PQR131233 QAL131134:QAN131233 QKH131134:QKJ131233 QUD131134:QUF131233 RDZ131134:REB131233 RNV131134:RNX131233 RXR131134:RXT131233 SHN131134:SHP131233 SRJ131134:SRL131233 TBF131134:TBH131233 TLB131134:TLD131233 TUX131134:TUZ131233 UET131134:UEV131233 UOP131134:UOR131233 UYL131134:UYN131233 VIH131134:VIJ131233 VSD131134:VSF131233 WBZ131134:WCB131233 WLV131134:WLX131233 WVR131134:WVT131233 J196670:L196769 JF196670:JH196769 TB196670:TD196769 ACX196670:ACZ196769 AMT196670:AMV196769 AWP196670:AWR196769 BGL196670:BGN196769 BQH196670:BQJ196769 CAD196670:CAF196769 CJZ196670:CKB196769 CTV196670:CTX196769 DDR196670:DDT196769 DNN196670:DNP196769 DXJ196670:DXL196769 EHF196670:EHH196769 ERB196670:ERD196769 FAX196670:FAZ196769 FKT196670:FKV196769 FUP196670:FUR196769 GEL196670:GEN196769 GOH196670:GOJ196769 GYD196670:GYF196769 HHZ196670:HIB196769 HRV196670:HRX196769 IBR196670:IBT196769 ILN196670:ILP196769 IVJ196670:IVL196769 JFF196670:JFH196769 JPB196670:JPD196769 JYX196670:JYZ196769 KIT196670:KIV196769 KSP196670:KSR196769 LCL196670:LCN196769 LMH196670:LMJ196769 LWD196670:LWF196769 MFZ196670:MGB196769 MPV196670:MPX196769 MZR196670:MZT196769 NJN196670:NJP196769 NTJ196670:NTL196769 ODF196670:ODH196769 ONB196670:OND196769 OWX196670:OWZ196769 PGT196670:PGV196769 PQP196670:PQR196769 QAL196670:QAN196769 QKH196670:QKJ196769 QUD196670:QUF196769 RDZ196670:REB196769 RNV196670:RNX196769 RXR196670:RXT196769 SHN196670:SHP196769 SRJ196670:SRL196769 TBF196670:TBH196769 TLB196670:TLD196769 TUX196670:TUZ196769 UET196670:UEV196769 UOP196670:UOR196769 UYL196670:UYN196769 VIH196670:VIJ196769 VSD196670:VSF196769 WBZ196670:WCB196769 WLV196670:WLX196769 WVR196670:WVT196769 J262206:L262305 JF262206:JH262305 TB262206:TD262305 ACX262206:ACZ262305 AMT262206:AMV262305 AWP262206:AWR262305 BGL262206:BGN262305 BQH262206:BQJ262305 CAD262206:CAF262305 CJZ262206:CKB262305 CTV262206:CTX262305 DDR262206:DDT262305 DNN262206:DNP262305 DXJ262206:DXL262305 EHF262206:EHH262305 ERB262206:ERD262305 FAX262206:FAZ262305 FKT262206:FKV262305 FUP262206:FUR262305 GEL262206:GEN262305 GOH262206:GOJ262305 GYD262206:GYF262305 HHZ262206:HIB262305 HRV262206:HRX262305 IBR262206:IBT262305 ILN262206:ILP262305 IVJ262206:IVL262305 JFF262206:JFH262305 JPB262206:JPD262305 JYX262206:JYZ262305 KIT262206:KIV262305 KSP262206:KSR262305 LCL262206:LCN262305 LMH262206:LMJ262305 LWD262206:LWF262305 MFZ262206:MGB262305 MPV262206:MPX262305 MZR262206:MZT262305 NJN262206:NJP262305 NTJ262206:NTL262305 ODF262206:ODH262305 ONB262206:OND262305 OWX262206:OWZ262305 PGT262206:PGV262305 PQP262206:PQR262305 QAL262206:QAN262305 QKH262206:QKJ262305 QUD262206:QUF262305 RDZ262206:REB262305 RNV262206:RNX262305 RXR262206:RXT262305 SHN262206:SHP262305 SRJ262206:SRL262305 TBF262206:TBH262305 TLB262206:TLD262305 TUX262206:TUZ262305 UET262206:UEV262305 UOP262206:UOR262305 UYL262206:UYN262305 VIH262206:VIJ262305 VSD262206:VSF262305 WBZ262206:WCB262305 WLV262206:WLX262305 WVR262206:WVT262305 J327742:L327841 JF327742:JH327841 TB327742:TD327841 ACX327742:ACZ327841 AMT327742:AMV327841 AWP327742:AWR327841 BGL327742:BGN327841 BQH327742:BQJ327841 CAD327742:CAF327841 CJZ327742:CKB327841 CTV327742:CTX327841 DDR327742:DDT327841 DNN327742:DNP327841 DXJ327742:DXL327841 EHF327742:EHH327841 ERB327742:ERD327841 FAX327742:FAZ327841 FKT327742:FKV327841 FUP327742:FUR327841 GEL327742:GEN327841 GOH327742:GOJ327841 GYD327742:GYF327841 HHZ327742:HIB327841 HRV327742:HRX327841 IBR327742:IBT327841 ILN327742:ILP327841 IVJ327742:IVL327841 JFF327742:JFH327841 JPB327742:JPD327841 JYX327742:JYZ327841 KIT327742:KIV327841 KSP327742:KSR327841 LCL327742:LCN327841 LMH327742:LMJ327841 LWD327742:LWF327841 MFZ327742:MGB327841 MPV327742:MPX327841 MZR327742:MZT327841 NJN327742:NJP327841 NTJ327742:NTL327841 ODF327742:ODH327841 ONB327742:OND327841 OWX327742:OWZ327841 PGT327742:PGV327841 PQP327742:PQR327841 QAL327742:QAN327841 QKH327742:QKJ327841 QUD327742:QUF327841 RDZ327742:REB327841 RNV327742:RNX327841 RXR327742:RXT327841 SHN327742:SHP327841 SRJ327742:SRL327841 TBF327742:TBH327841 TLB327742:TLD327841 TUX327742:TUZ327841 UET327742:UEV327841 UOP327742:UOR327841 UYL327742:UYN327841 VIH327742:VIJ327841 VSD327742:VSF327841 WBZ327742:WCB327841 WLV327742:WLX327841 WVR327742:WVT327841 J393278:L393377 JF393278:JH393377 TB393278:TD393377 ACX393278:ACZ393377 AMT393278:AMV393377 AWP393278:AWR393377 BGL393278:BGN393377 BQH393278:BQJ393377 CAD393278:CAF393377 CJZ393278:CKB393377 CTV393278:CTX393377 DDR393278:DDT393377 DNN393278:DNP393377 DXJ393278:DXL393377 EHF393278:EHH393377 ERB393278:ERD393377 FAX393278:FAZ393377 FKT393278:FKV393377 FUP393278:FUR393377 GEL393278:GEN393377 GOH393278:GOJ393377 GYD393278:GYF393377 HHZ393278:HIB393377 HRV393278:HRX393377 IBR393278:IBT393377 ILN393278:ILP393377 IVJ393278:IVL393377 JFF393278:JFH393377 JPB393278:JPD393377 JYX393278:JYZ393377 KIT393278:KIV393377 KSP393278:KSR393377 LCL393278:LCN393377 LMH393278:LMJ393377 LWD393278:LWF393377 MFZ393278:MGB393377 MPV393278:MPX393377 MZR393278:MZT393377 NJN393278:NJP393377 NTJ393278:NTL393377 ODF393278:ODH393377 ONB393278:OND393377 OWX393278:OWZ393377 PGT393278:PGV393377 PQP393278:PQR393377 QAL393278:QAN393377 QKH393278:QKJ393377 QUD393278:QUF393377 RDZ393278:REB393377 RNV393278:RNX393377 RXR393278:RXT393377 SHN393278:SHP393377 SRJ393278:SRL393377 TBF393278:TBH393377 TLB393278:TLD393377 TUX393278:TUZ393377 UET393278:UEV393377 UOP393278:UOR393377 UYL393278:UYN393377 VIH393278:VIJ393377 VSD393278:VSF393377 WBZ393278:WCB393377 WLV393278:WLX393377 WVR393278:WVT393377 J458814:L458913 JF458814:JH458913 TB458814:TD458913 ACX458814:ACZ458913 AMT458814:AMV458913 AWP458814:AWR458913 BGL458814:BGN458913 BQH458814:BQJ458913 CAD458814:CAF458913 CJZ458814:CKB458913 CTV458814:CTX458913 DDR458814:DDT458913 DNN458814:DNP458913 DXJ458814:DXL458913 EHF458814:EHH458913 ERB458814:ERD458913 FAX458814:FAZ458913 FKT458814:FKV458913 FUP458814:FUR458913 GEL458814:GEN458913 GOH458814:GOJ458913 GYD458814:GYF458913 HHZ458814:HIB458913 HRV458814:HRX458913 IBR458814:IBT458913 ILN458814:ILP458913 IVJ458814:IVL458913 JFF458814:JFH458913 JPB458814:JPD458913 JYX458814:JYZ458913 KIT458814:KIV458913 KSP458814:KSR458913 LCL458814:LCN458913 LMH458814:LMJ458913 LWD458814:LWF458913 MFZ458814:MGB458913 MPV458814:MPX458913 MZR458814:MZT458913 NJN458814:NJP458913 NTJ458814:NTL458913 ODF458814:ODH458913 ONB458814:OND458913 OWX458814:OWZ458913 PGT458814:PGV458913 PQP458814:PQR458913 QAL458814:QAN458913 QKH458814:QKJ458913 QUD458814:QUF458913 RDZ458814:REB458913 RNV458814:RNX458913 RXR458814:RXT458913 SHN458814:SHP458913 SRJ458814:SRL458913 TBF458814:TBH458913 TLB458814:TLD458913 TUX458814:TUZ458913 UET458814:UEV458913 UOP458814:UOR458913 UYL458814:UYN458913 VIH458814:VIJ458913 VSD458814:VSF458913 WBZ458814:WCB458913 WLV458814:WLX458913 WVR458814:WVT458913 J524350:L524449 JF524350:JH524449 TB524350:TD524449 ACX524350:ACZ524449 AMT524350:AMV524449 AWP524350:AWR524449 BGL524350:BGN524449 BQH524350:BQJ524449 CAD524350:CAF524449 CJZ524350:CKB524449 CTV524350:CTX524449 DDR524350:DDT524449 DNN524350:DNP524449 DXJ524350:DXL524449 EHF524350:EHH524449 ERB524350:ERD524449 FAX524350:FAZ524449 FKT524350:FKV524449 FUP524350:FUR524449 GEL524350:GEN524449 GOH524350:GOJ524449 GYD524350:GYF524449 HHZ524350:HIB524449 HRV524350:HRX524449 IBR524350:IBT524449 ILN524350:ILP524449 IVJ524350:IVL524449 JFF524350:JFH524449 JPB524350:JPD524449 JYX524350:JYZ524449 KIT524350:KIV524449 KSP524350:KSR524449 LCL524350:LCN524449 LMH524350:LMJ524449 LWD524350:LWF524449 MFZ524350:MGB524449 MPV524350:MPX524449 MZR524350:MZT524449 NJN524350:NJP524449 NTJ524350:NTL524449 ODF524350:ODH524449 ONB524350:OND524449 OWX524350:OWZ524449 PGT524350:PGV524449 PQP524350:PQR524449 QAL524350:QAN524449 QKH524350:QKJ524449 QUD524350:QUF524449 RDZ524350:REB524449 RNV524350:RNX524449 RXR524350:RXT524449 SHN524350:SHP524449 SRJ524350:SRL524449 TBF524350:TBH524449 TLB524350:TLD524449 TUX524350:TUZ524449 UET524350:UEV524449 UOP524350:UOR524449 UYL524350:UYN524449 VIH524350:VIJ524449 VSD524350:VSF524449 WBZ524350:WCB524449 WLV524350:WLX524449 WVR524350:WVT524449 J589886:L589985 JF589886:JH589985 TB589886:TD589985 ACX589886:ACZ589985 AMT589886:AMV589985 AWP589886:AWR589985 BGL589886:BGN589985 BQH589886:BQJ589985 CAD589886:CAF589985 CJZ589886:CKB589985 CTV589886:CTX589985 DDR589886:DDT589985 DNN589886:DNP589985 DXJ589886:DXL589985 EHF589886:EHH589985 ERB589886:ERD589985 FAX589886:FAZ589985 FKT589886:FKV589985 FUP589886:FUR589985 GEL589886:GEN589985 GOH589886:GOJ589985 GYD589886:GYF589985 HHZ589886:HIB589985 HRV589886:HRX589985 IBR589886:IBT589985 ILN589886:ILP589985 IVJ589886:IVL589985 JFF589886:JFH589985 JPB589886:JPD589985 JYX589886:JYZ589985 KIT589886:KIV589985 KSP589886:KSR589985 LCL589886:LCN589985 LMH589886:LMJ589985 LWD589886:LWF589985 MFZ589886:MGB589985 MPV589886:MPX589985 MZR589886:MZT589985 NJN589886:NJP589985 NTJ589886:NTL589985 ODF589886:ODH589985 ONB589886:OND589985 OWX589886:OWZ589985 PGT589886:PGV589985 PQP589886:PQR589985 QAL589886:QAN589985 QKH589886:QKJ589985 QUD589886:QUF589985 RDZ589886:REB589985 RNV589886:RNX589985 RXR589886:RXT589985 SHN589886:SHP589985 SRJ589886:SRL589985 TBF589886:TBH589985 TLB589886:TLD589985 TUX589886:TUZ589985 UET589886:UEV589985 UOP589886:UOR589985 UYL589886:UYN589985 VIH589886:VIJ589985 VSD589886:VSF589985 WBZ589886:WCB589985 WLV589886:WLX589985 WVR589886:WVT589985 J655422:L655521 JF655422:JH655521 TB655422:TD655521 ACX655422:ACZ655521 AMT655422:AMV655521 AWP655422:AWR655521 BGL655422:BGN655521 BQH655422:BQJ655521 CAD655422:CAF655521 CJZ655422:CKB655521 CTV655422:CTX655521 DDR655422:DDT655521 DNN655422:DNP655521 DXJ655422:DXL655521 EHF655422:EHH655521 ERB655422:ERD655521 FAX655422:FAZ655521 FKT655422:FKV655521 FUP655422:FUR655521 GEL655422:GEN655521 GOH655422:GOJ655521 GYD655422:GYF655521 HHZ655422:HIB655521 HRV655422:HRX655521 IBR655422:IBT655521 ILN655422:ILP655521 IVJ655422:IVL655521 JFF655422:JFH655521 JPB655422:JPD655521 JYX655422:JYZ655521 KIT655422:KIV655521 KSP655422:KSR655521 LCL655422:LCN655521 LMH655422:LMJ655521 LWD655422:LWF655521 MFZ655422:MGB655521 MPV655422:MPX655521 MZR655422:MZT655521 NJN655422:NJP655521 NTJ655422:NTL655521 ODF655422:ODH655521 ONB655422:OND655521 OWX655422:OWZ655521 PGT655422:PGV655521 PQP655422:PQR655521 QAL655422:QAN655521 QKH655422:QKJ655521 QUD655422:QUF655521 RDZ655422:REB655521 RNV655422:RNX655521 RXR655422:RXT655521 SHN655422:SHP655521 SRJ655422:SRL655521 TBF655422:TBH655521 TLB655422:TLD655521 TUX655422:TUZ655521 UET655422:UEV655521 UOP655422:UOR655521 UYL655422:UYN655521 VIH655422:VIJ655521 VSD655422:VSF655521 WBZ655422:WCB655521 WLV655422:WLX655521 WVR655422:WVT655521 J720958:L721057 JF720958:JH721057 TB720958:TD721057 ACX720958:ACZ721057 AMT720958:AMV721057 AWP720958:AWR721057 BGL720958:BGN721057 BQH720958:BQJ721057 CAD720958:CAF721057 CJZ720958:CKB721057 CTV720958:CTX721057 DDR720958:DDT721057 DNN720958:DNP721057 DXJ720958:DXL721057 EHF720958:EHH721057 ERB720958:ERD721057 FAX720958:FAZ721057 FKT720958:FKV721057 FUP720958:FUR721057 GEL720958:GEN721057 GOH720958:GOJ721057 GYD720958:GYF721057 HHZ720958:HIB721057 HRV720958:HRX721057 IBR720958:IBT721057 ILN720958:ILP721057 IVJ720958:IVL721057 JFF720958:JFH721057 JPB720958:JPD721057 JYX720958:JYZ721057 KIT720958:KIV721057 KSP720958:KSR721057 LCL720958:LCN721057 LMH720958:LMJ721057 LWD720958:LWF721057 MFZ720958:MGB721057 MPV720958:MPX721057 MZR720958:MZT721057 NJN720958:NJP721057 NTJ720958:NTL721057 ODF720958:ODH721057 ONB720958:OND721057 OWX720958:OWZ721057 PGT720958:PGV721057 PQP720958:PQR721057 QAL720958:QAN721057 QKH720958:QKJ721057 QUD720958:QUF721057 RDZ720958:REB721057 RNV720958:RNX721057 RXR720958:RXT721057 SHN720958:SHP721057 SRJ720958:SRL721057 TBF720958:TBH721057 TLB720958:TLD721057 TUX720958:TUZ721057 UET720958:UEV721057 UOP720958:UOR721057 UYL720958:UYN721057 VIH720958:VIJ721057 VSD720958:VSF721057 WBZ720958:WCB721057 WLV720958:WLX721057 WVR720958:WVT721057 J786494:L786593 JF786494:JH786593 TB786494:TD786593 ACX786494:ACZ786593 AMT786494:AMV786593 AWP786494:AWR786593 BGL786494:BGN786593 BQH786494:BQJ786593 CAD786494:CAF786593 CJZ786494:CKB786593 CTV786494:CTX786593 DDR786494:DDT786593 DNN786494:DNP786593 DXJ786494:DXL786593 EHF786494:EHH786593 ERB786494:ERD786593 FAX786494:FAZ786593 FKT786494:FKV786593 FUP786494:FUR786593 GEL786494:GEN786593 GOH786494:GOJ786593 GYD786494:GYF786593 HHZ786494:HIB786593 HRV786494:HRX786593 IBR786494:IBT786593 ILN786494:ILP786593 IVJ786494:IVL786593 JFF786494:JFH786593 JPB786494:JPD786593 JYX786494:JYZ786593 KIT786494:KIV786593 KSP786494:KSR786593 LCL786494:LCN786593 LMH786494:LMJ786593 LWD786494:LWF786593 MFZ786494:MGB786593 MPV786494:MPX786593 MZR786494:MZT786593 NJN786494:NJP786593 NTJ786494:NTL786593 ODF786494:ODH786593 ONB786494:OND786593 OWX786494:OWZ786593 PGT786494:PGV786593 PQP786494:PQR786593 QAL786494:QAN786593 QKH786494:QKJ786593 QUD786494:QUF786593 RDZ786494:REB786593 RNV786494:RNX786593 RXR786494:RXT786593 SHN786494:SHP786593 SRJ786494:SRL786593 TBF786494:TBH786593 TLB786494:TLD786593 TUX786494:TUZ786593 UET786494:UEV786593 UOP786494:UOR786593 UYL786494:UYN786593 VIH786494:VIJ786593 VSD786494:VSF786593 WBZ786494:WCB786593 WLV786494:WLX786593 WVR786494:WVT786593 J852030:L852129 JF852030:JH852129 TB852030:TD852129 ACX852030:ACZ852129 AMT852030:AMV852129 AWP852030:AWR852129 BGL852030:BGN852129 BQH852030:BQJ852129 CAD852030:CAF852129 CJZ852030:CKB852129 CTV852030:CTX852129 DDR852030:DDT852129 DNN852030:DNP852129 DXJ852030:DXL852129 EHF852030:EHH852129 ERB852030:ERD852129 FAX852030:FAZ852129 FKT852030:FKV852129 FUP852030:FUR852129 GEL852030:GEN852129 GOH852030:GOJ852129 GYD852030:GYF852129 HHZ852030:HIB852129 HRV852030:HRX852129 IBR852030:IBT852129 ILN852030:ILP852129 IVJ852030:IVL852129 JFF852030:JFH852129 JPB852030:JPD852129 JYX852030:JYZ852129 KIT852030:KIV852129 KSP852030:KSR852129 LCL852030:LCN852129 LMH852030:LMJ852129 LWD852030:LWF852129 MFZ852030:MGB852129 MPV852030:MPX852129 MZR852030:MZT852129 NJN852030:NJP852129 NTJ852030:NTL852129 ODF852030:ODH852129 ONB852030:OND852129 OWX852030:OWZ852129 PGT852030:PGV852129 PQP852030:PQR852129 QAL852030:QAN852129 QKH852030:QKJ852129 QUD852030:QUF852129 RDZ852030:REB852129 RNV852030:RNX852129 RXR852030:RXT852129 SHN852030:SHP852129 SRJ852030:SRL852129 TBF852030:TBH852129 TLB852030:TLD852129 TUX852030:TUZ852129 UET852030:UEV852129 UOP852030:UOR852129 UYL852030:UYN852129 VIH852030:VIJ852129 VSD852030:VSF852129 WBZ852030:WCB852129 WLV852030:WLX852129 WVR852030:WVT852129 J917566:L917665 JF917566:JH917665 TB917566:TD917665 ACX917566:ACZ917665 AMT917566:AMV917665 AWP917566:AWR917665 BGL917566:BGN917665 BQH917566:BQJ917665 CAD917566:CAF917665 CJZ917566:CKB917665 CTV917566:CTX917665 DDR917566:DDT917665 DNN917566:DNP917665 DXJ917566:DXL917665 EHF917566:EHH917665 ERB917566:ERD917665 FAX917566:FAZ917665 FKT917566:FKV917665 FUP917566:FUR917665 GEL917566:GEN917665 GOH917566:GOJ917665 GYD917566:GYF917665 HHZ917566:HIB917665 HRV917566:HRX917665 IBR917566:IBT917665 ILN917566:ILP917665 IVJ917566:IVL917665 JFF917566:JFH917665 JPB917566:JPD917665 JYX917566:JYZ917665 KIT917566:KIV917665 KSP917566:KSR917665 LCL917566:LCN917665 LMH917566:LMJ917665 LWD917566:LWF917665 MFZ917566:MGB917665 MPV917566:MPX917665 MZR917566:MZT917665 NJN917566:NJP917665 NTJ917566:NTL917665 ODF917566:ODH917665 ONB917566:OND917665 OWX917566:OWZ917665 PGT917566:PGV917665 PQP917566:PQR917665 QAL917566:QAN917665 QKH917566:QKJ917665 QUD917566:QUF917665 RDZ917566:REB917665 RNV917566:RNX917665 RXR917566:RXT917665 SHN917566:SHP917665 SRJ917566:SRL917665 TBF917566:TBH917665 TLB917566:TLD917665 TUX917566:TUZ917665 UET917566:UEV917665 UOP917566:UOR917665 UYL917566:UYN917665 VIH917566:VIJ917665 VSD917566:VSF917665 WBZ917566:WCB917665 WLV917566:WLX917665 WVR917566:WVT917665 J983102:L983201 JF983102:JH983201 TB983102:TD983201 ACX983102:ACZ983201 AMT983102:AMV983201 AWP983102:AWR983201 BGL983102:BGN983201 BQH983102:BQJ983201 CAD983102:CAF983201 CJZ983102:CKB983201 CTV983102:CTX983201 DDR983102:DDT983201 DNN983102:DNP983201 DXJ983102:DXL983201 EHF983102:EHH983201 ERB983102:ERD983201 FAX983102:FAZ983201 FKT983102:FKV983201 FUP983102:FUR983201 GEL983102:GEN983201 GOH983102:GOJ983201 GYD983102:GYF983201 HHZ983102:HIB983201 HRV983102:HRX983201 IBR983102:IBT983201 ILN983102:ILP983201 IVJ983102:IVL983201 JFF983102:JFH983201 JPB983102:JPD983201 JYX983102:JYZ983201 KIT983102:KIV983201 KSP983102:KSR983201 LCL983102:LCN983201 LMH983102:LMJ983201 LWD983102:LWF983201 MFZ983102:MGB983201 MPV983102:MPX983201 MZR983102:MZT983201 NJN983102:NJP983201 NTJ983102:NTL983201 ODF983102:ODH983201 ONB983102:OND983201 OWX983102:OWZ983201 PGT983102:PGV983201 PQP983102:PQR983201 QAL983102:QAN983201 QKH983102:QKJ983201 QUD983102:QUF983201 RDZ983102:REB983201 RNV983102:RNX983201 RXR983102:RXT983201 SHN983102:SHP983201 SRJ983102:SRL983201 TBF983102:TBH983201 TLB983102:TLD983201 TUX983102:TUZ983201 UET983102:UEV983201 UOP983102:UOR983201 UYL983102:UYN983201 VIH983102:VIJ983201 VSD983102:VSF983201 WBZ983102:WCB983201 WLV983102:WLX983201 WVR983102:WVT983201" xr:uid="{32DE9664-2077-4CE2-AE4D-BF0D781760B9}">
      <formula1>"Member, Non-Member"</formula1>
    </dataValidation>
    <dataValidation type="list" allowBlank="1" showInputMessage="1" showErrorMessage="1" sqref="E65724:E65733 JA65724:JA65733 SW65724:SW65733 ACS65724:ACS65733 AMO65724:AMO65733 AWK65724:AWK65733 BGG65724:BGG65733 BQC65724:BQC65733 BZY65724:BZY65733 CJU65724:CJU65733 CTQ65724:CTQ65733 DDM65724:DDM65733 DNI65724:DNI65733 DXE65724:DXE65733 EHA65724:EHA65733 EQW65724:EQW65733 FAS65724:FAS65733 FKO65724:FKO65733 FUK65724:FUK65733 GEG65724:GEG65733 GOC65724:GOC65733 GXY65724:GXY65733 HHU65724:HHU65733 HRQ65724:HRQ65733 IBM65724:IBM65733 ILI65724:ILI65733 IVE65724:IVE65733 JFA65724:JFA65733 JOW65724:JOW65733 JYS65724:JYS65733 KIO65724:KIO65733 KSK65724:KSK65733 LCG65724:LCG65733 LMC65724:LMC65733 LVY65724:LVY65733 MFU65724:MFU65733 MPQ65724:MPQ65733 MZM65724:MZM65733 NJI65724:NJI65733 NTE65724:NTE65733 ODA65724:ODA65733 OMW65724:OMW65733 OWS65724:OWS65733 PGO65724:PGO65733 PQK65724:PQK65733 QAG65724:QAG65733 QKC65724:QKC65733 QTY65724:QTY65733 RDU65724:RDU65733 RNQ65724:RNQ65733 RXM65724:RXM65733 SHI65724:SHI65733 SRE65724:SRE65733 TBA65724:TBA65733 TKW65724:TKW65733 TUS65724:TUS65733 UEO65724:UEO65733 UOK65724:UOK65733 UYG65724:UYG65733 VIC65724:VIC65733 VRY65724:VRY65733 WBU65724:WBU65733 WLQ65724:WLQ65733 WVM65724:WVM65733 E131260:E131269 JA131260:JA131269 SW131260:SW131269 ACS131260:ACS131269 AMO131260:AMO131269 AWK131260:AWK131269 BGG131260:BGG131269 BQC131260:BQC131269 BZY131260:BZY131269 CJU131260:CJU131269 CTQ131260:CTQ131269 DDM131260:DDM131269 DNI131260:DNI131269 DXE131260:DXE131269 EHA131260:EHA131269 EQW131260:EQW131269 FAS131260:FAS131269 FKO131260:FKO131269 FUK131260:FUK131269 GEG131260:GEG131269 GOC131260:GOC131269 GXY131260:GXY131269 HHU131260:HHU131269 HRQ131260:HRQ131269 IBM131260:IBM131269 ILI131260:ILI131269 IVE131260:IVE131269 JFA131260:JFA131269 JOW131260:JOW131269 JYS131260:JYS131269 KIO131260:KIO131269 KSK131260:KSK131269 LCG131260:LCG131269 LMC131260:LMC131269 LVY131260:LVY131269 MFU131260:MFU131269 MPQ131260:MPQ131269 MZM131260:MZM131269 NJI131260:NJI131269 NTE131260:NTE131269 ODA131260:ODA131269 OMW131260:OMW131269 OWS131260:OWS131269 PGO131260:PGO131269 PQK131260:PQK131269 QAG131260:QAG131269 QKC131260:QKC131269 QTY131260:QTY131269 RDU131260:RDU131269 RNQ131260:RNQ131269 RXM131260:RXM131269 SHI131260:SHI131269 SRE131260:SRE131269 TBA131260:TBA131269 TKW131260:TKW131269 TUS131260:TUS131269 UEO131260:UEO131269 UOK131260:UOK131269 UYG131260:UYG131269 VIC131260:VIC131269 VRY131260:VRY131269 WBU131260:WBU131269 WLQ131260:WLQ131269 WVM131260:WVM131269 E196796:E196805 JA196796:JA196805 SW196796:SW196805 ACS196796:ACS196805 AMO196796:AMO196805 AWK196796:AWK196805 BGG196796:BGG196805 BQC196796:BQC196805 BZY196796:BZY196805 CJU196796:CJU196805 CTQ196796:CTQ196805 DDM196796:DDM196805 DNI196796:DNI196805 DXE196796:DXE196805 EHA196796:EHA196805 EQW196796:EQW196805 FAS196796:FAS196805 FKO196796:FKO196805 FUK196796:FUK196805 GEG196796:GEG196805 GOC196796:GOC196805 GXY196796:GXY196805 HHU196796:HHU196805 HRQ196796:HRQ196805 IBM196796:IBM196805 ILI196796:ILI196805 IVE196796:IVE196805 JFA196796:JFA196805 JOW196796:JOW196805 JYS196796:JYS196805 KIO196796:KIO196805 KSK196796:KSK196805 LCG196796:LCG196805 LMC196796:LMC196805 LVY196796:LVY196805 MFU196796:MFU196805 MPQ196796:MPQ196805 MZM196796:MZM196805 NJI196796:NJI196805 NTE196796:NTE196805 ODA196796:ODA196805 OMW196796:OMW196805 OWS196796:OWS196805 PGO196796:PGO196805 PQK196796:PQK196805 QAG196796:QAG196805 QKC196796:QKC196805 QTY196796:QTY196805 RDU196796:RDU196805 RNQ196796:RNQ196805 RXM196796:RXM196805 SHI196796:SHI196805 SRE196796:SRE196805 TBA196796:TBA196805 TKW196796:TKW196805 TUS196796:TUS196805 UEO196796:UEO196805 UOK196796:UOK196805 UYG196796:UYG196805 VIC196796:VIC196805 VRY196796:VRY196805 WBU196796:WBU196805 WLQ196796:WLQ196805 WVM196796:WVM196805 E262332:E262341 JA262332:JA262341 SW262332:SW262341 ACS262332:ACS262341 AMO262332:AMO262341 AWK262332:AWK262341 BGG262332:BGG262341 BQC262332:BQC262341 BZY262332:BZY262341 CJU262332:CJU262341 CTQ262332:CTQ262341 DDM262332:DDM262341 DNI262332:DNI262341 DXE262332:DXE262341 EHA262332:EHA262341 EQW262332:EQW262341 FAS262332:FAS262341 FKO262332:FKO262341 FUK262332:FUK262341 GEG262332:GEG262341 GOC262332:GOC262341 GXY262332:GXY262341 HHU262332:HHU262341 HRQ262332:HRQ262341 IBM262332:IBM262341 ILI262332:ILI262341 IVE262332:IVE262341 JFA262332:JFA262341 JOW262332:JOW262341 JYS262332:JYS262341 KIO262332:KIO262341 KSK262332:KSK262341 LCG262332:LCG262341 LMC262332:LMC262341 LVY262332:LVY262341 MFU262332:MFU262341 MPQ262332:MPQ262341 MZM262332:MZM262341 NJI262332:NJI262341 NTE262332:NTE262341 ODA262332:ODA262341 OMW262332:OMW262341 OWS262332:OWS262341 PGO262332:PGO262341 PQK262332:PQK262341 QAG262332:QAG262341 QKC262332:QKC262341 QTY262332:QTY262341 RDU262332:RDU262341 RNQ262332:RNQ262341 RXM262332:RXM262341 SHI262332:SHI262341 SRE262332:SRE262341 TBA262332:TBA262341 TKW262332:TKW262341 TUS262332:TUS262341 UEO262332:UEO262341 UOK262332:UOK262341 UYG262332:UYG262341 VIC262332:VIC262341 VRY262332:VRY262341 WBU262332:WBU262341 WLQ262332:WLQ262341 WVM262332:WVM262341 E327868:E327877 JA327868:JA327877 SW327868:SW327877 ACS327868:ACS327877 AMO327868:AMO327877 AWK327868:AWK327877 BGG327868:BGG327877 BQC327868:BQC327877 BZY327868:BZY327877 CJU327868:CJU327877 CTQ327868:CTQ327877 DDM327868:DDM327877 DNI327868:DNI327877 DXE327868:DXE327877 EHA327868:EHA327877 EQW327868:EQW327877 FAS327868:FAS327877 FKO327868:FKO327877 FUK327868:FUK327877 GEG327868:GEG327877 GOC327868:GOC327877 GXY327868:GXY327877 HHU327868:HHU327877 HRQ327868:HRQ327877 IBM327868:IBM327877 ILI327868:ILI327877 IVE327868:IVE327877 JFA327868:JFA327877 JOW327868:JOW327877 JYS327868:JYS327877 KIO327868:KIO327877 KSK327868:KSK327877 LCG327868:LCG327877 LMC327868:LMC327877 LVY327868:LVY327877 MFU327868:MFU327877 MPQ327868:MPQ327877 MZM327868:MZM327877 NJI327868:NJI327877 NTE327868:NTE327877 ODA327868:ODA327877 OMW327868:OMW327877 OWS327868:OWS327877 PGO327868:PGO327877 PQK327868:PQK327877 QAG327868:QAG327877 QKC327868:QKC327877 QTY327868:QTY327877 RDU327868:RDU327877 RNQ327868:RNQ327877 RXM327868:RXM327877 SHI327868:SHI327877 SRE327868:SRE327877 TBA327868:TBA327877 TKW327868:TKW327877 TUS327868:TUS327877 UEO327868:UEO327877 UOK327868:UOK327877 UYG327868:UYG327877 VIC327868:VIC327877 VRY327868:VRY327877 WBU327868:WBU327877 WLQ327868:WLQ327877 WVM327868:WVM327877 E393404:E393413 JA393404:JA393413 SW393404:SW393413 ACS393404:ACS393413 AMO393404:AMO393413 AWK393404:AWK393413 BGG393404:BGG393413 BQC393404:BQC393413 BZY393404:BZY393413 CJU393404:CJU393413 CTQ393404:CTQ393413 DDM393404:DDM393413 DNI393404:DNI393413 DXE393404:DXE393413 EHA393404:EHA393413 EQW393404:EQW393413 FAS393404:FAS393413 FKO393404:FKO393413 FUK393404:FUK393413 GEG393404:GEG393413 GOC393404:GOC393413 GXY393404:GXY393413 HHU393404:HHU393413 HRQ393404:HRQ393413 IBM393404:IBM393413 ILI393404:ILI393413 IVE393404:IVE393413 JFA393404:JFA393413 JOW393404:JOW393413 JYS393404:JYS393413 KIO393404:KIO393413 KSK393404:KSK393413 LCG393404:LCG393413 LMC393404:LMC393413 LVY393404:LVY393413 MFU393404:MFU393413 MPQ393404:MPQ393413 MZM393404:MZM393413 NJI393404:NJI393413 NTE393404:NTE393413 ODA393404:ODA393413 OMW393404:OMW393413 OWS393404:OWS393413 PGO393404:PGO393413 PQK393404:PQK393413 QAG393404:QAG393413 QKC393404:QKC393413 QTY393404:QTY393413 RDU393404:RDU393413 RNQ393404:RNQ393413 RXM393404:RXM393413 SHI393404:SHI393413 SRE393404:SRE393413 TBA393404:TBA393413 TKW393404:TKW393413 TUS393404:TUS393413 UEO393404:UEO393413 UOK393404:UOK393413 UYG393404:UYG393413 VIC393404:VIC393413 VRY393404:VRY393413 WBU393404:WBU393413 WLQ393404:WLQ393413 WVM393404:WVM393413 E458940:E458949 JA458940:JA458949 SW458940:SW458949 ACS458940:ACS458949 AMO458940:AMO458949 AWK458940:AWK458949 BGG458940:BGG458949 BQC458940:BQC458949 BZY458940:BZY458949 CJU458940:CJU458949 CTQ458940:CTQ458949 DDM458940:DDM458949 DNI458940:DNI458949 DXE458940:DXE458949 EHA458940:EHA458949 EQW458940:EQW458949 FAS458940:FAS458949 FKO458940:FKO458949 FUK458940:FUK458949 GEG458940:GEG458949 GOC458940:GOC458949 GXY458940:GXY458949 HHU458940:HHU458949 HRQ458940:HRQ458949 IBM458940:IBM458949 ILI458940:ILI458949 IVE458940:IVE458949 JFA458940:JFA458949 JOW458940:JOW458949 JYS458940:JYS458949 KIO458940:KIO458949 KSK458940:KSK458949 LCG458940:LCG458949 LMC458940:LMC458949 LVY458940:LVY458949 MFU458940:MFU458949 MPQ458940:MPQ458949 MZM458940:MZM458949 NJI458940:NJI458949 NTE458940:NTE458949 ODA458940:ODA458949 OMW458940:OMW458949 OWS458940:OWS458949 PGO458940:PGO458949 PQK458940:PQK458949 QAG458940:QAG458949 QKC458940:QKC458949 QTY458940:QTY458949 RDU458940:RDU458949 RNQ458940:RNQ458949 RXM458940:RXM458949 SHI458940:SHI458949 SRE458940:SRE458949 TBA458940:TBA458949 TKW458940:TKW458949 TUS458940:TUS458949 UEO458940:UEO458949 UOK458940:UOK458949 UYG458940:UYG458949 VIC458940:VIC458949 VRY458940:VRY458949 WBU458940:WBU458949 WLQ458940:WLQ458949 WVM458940:WVM458949 E524476:E524485 JA524476:JA524485 SW524476:SW524485 ACS524476:ACS524485 AMO524476:AMO524485 AWK524476:AWK524485 BGG524476:BGG524485 BQC524476:BQC524485 BZY524476:BZY524485 CJU524476:CJU524485 CTQ524476:CTQ524485 DDM524476:DDM524485 DNI524476:DNI524485 DXE524476:DXE524485 EHA524476:EHA524485 EQW524476:EQW524485 FAS524476:FAS524485 FKO524476:FKO524485 FUK524476:FUK524485 GEG524476:GEG524485 GOC524476:GOC524485 GXY524476:GXY524485 HHU524476:HHU524485 HRQ524476:HRQ524485 IBM524476:IBM524485 ILI524476:ILI524485 IVE524476:IVE524485 JFA524476:JFA524485 JOW524476:JOW524485 JYS524476:JYS524485 KIO524476:KIO524485 KSK524476:KSK524485 LCG524476:LCG524485 LMC524476:LMC524485 LVY524476:LVY524485 MFU524476:MFU524485 MPQ524476:MPQ524485 MZM524476:MZM524485 NJI524476:NJI524485 NTE524476:NTE524485 ODA524476:ODA524485 OMW524476:OMW524485 OWS524476:OWS524485 PGO524476:PGO524485 PQK524476:PQK524485 QAG524476:QAG524485 QKC524476:QKC524485 QTY524476:QTY524485 RDU524476:RDU524485 RNQ524476:RNQ524485 RXM524476:RXM524485 SHI524476:SHI524485 SRE524476:SRE524485 TBA524476:TBA524485 TKW524476:TKW524485 TUS524476:TUS524485 UEO524476:UEO524485 UOK524476:UOK524485 UYG524476:UYG524485 VIC524476:VIC524485 VRY524476:VRY524485 WBU524476:WBU524485 WLQ524476:WLQ524485 WVM524476:WVM524485 E590012:E590021 JA590012:JA590021 SW590012:SW590021 ACS590012:ACS590021 AMO590012:AMO590021 AWK590012:AWK590021 BGG590012:BGG590021 BQC590012:BQC590021 BZY590012:BZY590021 CJU590012:CJU590021 CTQ590012:CTQ590021 DDM590012:DDM590021 DNI590012:DNI590021 DXE590012:DXE590021 EHA590012:EHA590021 EQW590012:EQW590021 FAS590012:FAS590021 FKO590012:FKO590021 FUK590012:FUK590021 GEG590012:GEG590021 GOC590012:GOC590021 GXY590012:GXY590021 HHU590012:HHU590021 HRQ590012:HRQ590021 IBM590012:IBM590021 ILI590012:ILI590021 IVE590012:IVE590021 JFA590012:JFA590021 JOW590012:JOW590021 JYS590012:JYS590021 KIO590012:KIO590021 KSK590012:KSK590021 LCG590012:LCG590021 LMC590012:LMC590021 LVY590012:LVY590021 MFU590012:MFU590021 MPQ590012:MPQ590021 MZM590012:MZM590021 NJI590012:NJI590021 NTE590012:NTE590021 ODA590012:ODA590021 OMW590012:OMW590021 OWS590012:OWS590021 PGO590012:PGO590021 PQK590012:PQK590021 QAG590012:QAG590021 QKC590012:QKC590021 QTY590012:QTY590021 RDU590012:RDU590021 RNQ590012:RNQ590021 RXM590012:RXM590021 SHI590012:SHI590021 SRE590012:SRE590021 TBA590012:TBA590021 TKW590012:TKW590021 TUS590012:TUS590021 UEO590012:UEO590021 UOK590012:UOK590021 UYG590012:UYG590021 VIC590012:VIC590021 VRY590012:VRY590021 WBU590012:WBU590021 WLQ590012:WLQ590021 WVM590012:WVM590021 E655548:E655557 JA655548:JA655557 SW655548:SW655557 ACS655548:ACS655557 AMO655548:AMO655557 AWK655548:AWK655557 BGG655548:BGG655557 BQC655548:BQC655557 BZY655548:BZY655557 CJU655548:CJU655557 CTQ655548:CTQ655557 DDM655548:DDM655557 DNI655548:DNI655557 DXE655548:DXE655557 EHA655548:EHA655557 EQW655548:EQW655557 FAS655548:FAS655557 FKO655548:FKO655557 FUK655548:FUK655557 GEG655548:GEG655557 GOC655548:GOC655557 GXY655548:GXY655557 HHU655548:HHU655557 HRQ655548:HRQ655557 IBM655548:IBM655557 ILI655548:ILI655557 IVE655548:IVE655557 JFA655548:JFA655557 JOW655548:JOW655557 JYS655548:JYS655557 KIO655548:KIO655557 KSK655548:KSK655557 LCG655548:LCG655557 LMC655548:LMC655557 LVY655548:LVY655557 MFU655548:MFU655557 MPQ655548:MPQ655557 MZM655548:MZM655557 NJI655548:NJI655557 NTE655548:NTE655557 ODA655548:ODA655557 OMW655548:OMW655557 OWS655548:OWS655557 PGO655548:PGO655557 PQK655548:PQK655557 QAG655548:QAG655557 QKC655548:QKC655557 QTY655548:QTY655557 RDU655548:RDU655557 RNQ655548:RNQ655557 RXM655548:RXM655557 SHI655548:SHI655557 SRE655548:SRE655557 TBA655548:TBA655557 TKW655548:TKW655557 TUS655548:TUS655557 UEO655548:UEO655557 UOK655548:UOK655557 UYG655548:UYG655557 VIC655548:VIC655557 VRY655548:VRY655557 WBU655548:WBU655557 WLQ655548:WLQ655557 WVM655548:WVM655557 E721084:E721093 JA721084:JA721093 SW721084:SW721093 ACS721084:ACS721093 AMO721084:AMO721093 AWK721084:AWK721093 BGG721084:BGG721093 BQC721084:BQC721093 BZY721084:BZY721093 CJU721084:CJU721093 CTQ721084:CTQ721093 DDM721084:DDM721093 DNI721084:DNI721093 DXE721084:DXE721093 EHA721084:EHA721093 EQW721084:EQW721093 FAS721084:FAS721093 FKO721084:FKO721093 FUK721084:FUK721093 GEG721084:GEG721093 GOC721084:GOC721093 GXY721084:GXY721093 HHU721084:HHU721093 HRQ721084:HRQ721093 IBM721084:IBM721093 ILI721084:ILI721093 IVE721084:IVE721093 JFA721084:JFA721093 JOW721084:JOW721093 JYS721084:JYS721093 KIO721084:KIO721093 KSK721084:KSK721093 LCG721084:LCG721093 LMC721084:LMC721093 LVY721084:LVY721093 MFU721084:MFU721093 MPQ721084:MPQ721093 MZM721084:MZM721093 NJI721084:NJI721093 NTE721084:NTE721093 ODA721084:ODA721093 OMW721084:OMW721093 OWS721084:OWS721093 PGO721084:PGO721093 PQK721084:PQK721093 QAG721084:QAG721093 QKC721084:QKC721093 QTY721084:QTY721093 RDU721084:RDU721093 RNQ721084:RNQ721093 RXM721084:RXM721093 SHI721084:SHI721093 SRE721084:SRE721093 TBA721084:TBA721093 TKW721084:TKW721093 TUS721084:TUS721093 UEO721084:UEO721093 UOK721084:UOK721093 UYG721084:UYG721093 VIC721084:VIC721093 VRY721084:VRY721093 WBU721084:WBU721093 WLQ721084:WLQ721093 WVM721084:WVM721093 E786620:E786629 JA786620:JA786629 SW786620:SW786629 ACS786620:ACS786629 AMO786620:AMO786629 AWK786620:AWK786629 BGG786620:BGG786629 BQC786620:BQC786629 BZY786620:BZY786629 CJU786620:CJU786629 CTQ786620:CTQ786629 DDM786620:DDM786629 DNI786620:DNI786629 DXE786620:DXE786629 EHA786620:EHA786629 EQW786620:EQW786629 FAS786620:FAS786629 FKO786620:FKO786629 FUK786620:FUK786629 GEG786620:GEG786629 GOC786620:GOC786629 GXY786620:GXY786629 HHU786620:HHU786629 HRQ786620:HRQ786629 IBM786620:IBM786629 ILI786620:ILI786629 IVE786620:IVE786629 JFA786620:JFA786629 JOW786620:JOW786629 JYS786620:JYS786629 KIO786620:KIO786629 KSK786620:KSK786629 LCG786620:LCG786629 LMC786620:LMC786629 LVY786620:LVY786629 MFU786620:MFU786629 MPQ786620:MPQ786629 MZM786620:MZM786629 NJI786620:NJI786629 NTE786620:NTE786629 ODA786620:ODA786629 OMW786620:OMW786629 OWS786620:OWS786629 PGO786620:PGO786629 PQK786620:PQK786629 QAG786620:QAG786629 QKC786620:QKC786629 QTY786620:QTY786629 RDU786620:RDU786629 RNQ786620:RNQ786629 RXM786620:RXM786629 SHI786620:SHI786629 SRE786620:SRE786629 TBA786620:TBA786629 TKW786620:TKW786629 TUS786620:TUS786629 UEO786620:UEO786629 UOK786620:UOK786629 UYG786620:UYG786629 VIC786620:VIC786629 VRY786620:VRY786629 WBU786620:WBU786629 WLQ786620:WLQ786629 WVM786620:WVM786629 E852156:E852165 JA852156:JA852165 SW852156:SW852165 ACS852156:ACS852165 AMO852156:AMO852165 AWK852156:AWK852165 BGG852156:BGG852165 BQC852156:BQC852165 BZY852156:BZY852165 CJU852156:CJU852165 CTQ852156:CTQ852165 DDM852156:DDM852165 DNI852156:DNI852165 DXE852156:DXE852165 EHA852156:EHA852165 EQW852156:EQW852165 FAS852156:FAS852165 FKO852156:FKO852165 FUK852156:FUK852165 GEG852156:GEG852165 GOC852156:GOC852165 GXY852156:GXY852165 HHU852156:HHU852165 HRQ852156:HRQ852165 IBM852156:IBM852165 ILI852156:ILI852165 IVE852156:IVE852165 JFA852156:JFA852165 JOW852156:JOW852165 JYS852156:JYS852165 KIO852156:KIO852165 KSK852156:KSK852165 LCG852156:LCG852165 LMC852156:LMC852165 LVY852156:LVY852165 MFU852156:MFU852165 MPQ852156:MPQ852165 MZM852156:MZM852165 NJI852156:NJI852165 NTE852156:NTE852165 ODA852156:ODA852165 OMW852156:OMW852165 OWS852156:OWS852165 PGO852156:PGO852165 PQK852156:PQK852165 QAG852156:QAG852165 QKC852156:QKC852165 QTY852156:QTY852165 RDU852156:RDU852165 RNQ852156:RNQ852165 RXM852156:RXM852165 SHI852156:SHI852165 SRE852156:SRE852165 TBA852156:TBA852165 TKW852156:TKW852165 TUS852156:TUS852165 UEO852156:UEO852165 UOK852156:UOK852165 UYG852156:UYG852165 VIC852156:VIC852165 VRY852156:VRY852165 WBU852156:WBU852165 WLQ852156:WLQ852165 WVM852156:WVM852165 E917692:E917701 JA917692:JA917701 SW917692:SW917701 ACS917692:ACS917701 AMO917692:AMO917701 AWK917692:AWK917701 BGG917692:BGG917701 BQC917692:BQC917701 BZY917692:BZY917701 CJU917692:CJU917701 CTQ917692:CTQ917701 DDM917692:DDM917701 DNI917692:DNI917701 DXE917692:DXE917701 EHA917692:EHA917701 EQW917692:EQW917701 FAS917692:FAS917701 FKO917692:FKO917701 FUK917692:FUK917701 GEG917692:GEG917701 GOC917692:GOC917701 GXY917692:GXY917701 HHU917692:HHU917701 HRQ917692:HRQ917701 IBM917692:IBM917701 ILI917692:ILI917701 IVE917692:IVE917701 JFA917692:JFA917701 JOW917692:JOW917701 JYS917692:JYS917701 KIO917692:KIO917701 KSK917692:KSK917701 LCG917692:LCG917701 LMC917692:LMC917701 LVY917692:LVY917701 MFU917692:MFU917701 MPQ917692:MPQ917701 MZM917692:MZM917701 NJI917692:NJI917701 NTE917692:NTE917701 ODA917692:ODA917701 OMW917692:OMW917701 OWS917692:OWS917701 PGO917692:PGO917701 PQK917692:PQK917701 QAG917692:QAG917701 QKC917692:QKC917701 QTY917692:QTY917701 RDU917692:RDU917701 RNQ917692:RNQ917701 RXM917692:RXM917701 SHI917692:SHI917701 SRE917692:SRE917701 TBA917692:TBA917701 TKW917692:TKW917701 TUS917692:TUS917701 UEO917692:UEO917701 UOK917692:UOK917701 UYG917692:UYG917701 VIC917692:VIC917701 VRY917692:VRY917701 WBU917692:WBU917701 WLQ917692:WLQ917701 WVM917692:WVM917701 E983228:E983237 JA983228:JA983237 SW983228:SW983237 ACS983228:ACS983237 AMO983228:AMO983237 AWK983228:AWK983237 BGG983228:BGG983237 BQC983228:BQC983237 BZY983228:BZY983237 CJU983228:CJU983237 CTQ983228:CTQ983237 DDM983228:DDM983237 DNI983228:DNI983237 DXE983228:DXE983237 EHA983228:EHA983237 EQW983228:EQW983237 FAS983228:FAS983237 FKO983228:FKO983237 FUK983228:FUK983237 GEG983228:GEG983237 GOC983228:GOC983237 GXY983228:GXY983237 HHU983228:HHU983237 HRQ983228:HRQ983237 IBM983228:IBM983237 ILI983228:ILI983237 IVE983228:IVE983237 JFA983228:JFA983237 JOW983228:JOW983237 JYS983228:JYS983237 KIO983228:KIO983237 KSK983228:KSK983237 LCG983228:LCG983237 LMC983228:LMC983237 LVY983228:LVY983237 MFU983228:MFU983237 MPQ983228:MPQ983237 MZM983228:MZM983237 NJI983228:NJI983237 NTE983228:NTE983237 ODA983228:ODA983237 OMW983228:OMW983237 OWS983228:OWS983237 PGO983228:PGO983237 PQK983228:PQK983237 QAG983228:QAG983237 QKC983228:QKC983237 QTY983228:QTY983237 RDU983228:RDU983237 RNQ983228:RNQ983237 RXM983228:RXM983237 SHI983228:SHI983237 SRE983228:SRE983237 TBA983228:TBA983237 TKW983228:TKW983237 TUS983228:TUS983237 UEO983228:UEO983237 UOK983228:UOK983237 UYG983228:UYG983237 VIC983228:VIC983237 VRY983228:VRY983237 WBU983228:WBU983237 WLQ983228:WLQ983237 WVM983228:WVM983237 WVM983071:WVM983095 JA6:JA55 SW6:SW55 ACS6:ACS55 AMO6:AMO55 AWK6:AWK55 BGG6:BGG55 BQC6:BQC55 BZY6:BZY55 CJU6:CJU55 CTQ6:CTQ55 DDM6:DDM55 DNI6:DNI55 DXE6:DXE55 EHA6:EHA55 EQW6:EQW55 FAS6:FAS55 FKO6:FKO55 FUK6:FUK55 GEG6:GEG55 GOC6:GOC55 GXY6:GXY55 HHU6:HHU55 HRQ6:HRQ55 IBM6:IBM55 ILI6:ILI55 IVE6:IVE55 JFA6:JFA55 JOW6:JOW55 JYS6:JYS55 KIO6:KIO55 KSK6:KSK55 LCG6:LCG55 LMC6:LMC55 LVY6:LVY55 MFU6:MFU55 MPQ6:MPQ55 MZM6:MZM55 NJI6:NJI55 NTE6:NTE55 ODA6:ODA55 OMW6:OMW55 OWS6:OWS55 PGO6:PGO55 PQK6:PQK55 QAG6:QAG55 QKC6:QKC55 QTY6:QTY55 RDU6:RDU55 RNQ6:RNQ55 RXM6:RXM55 SHI6:SHI55 SRE6:SRE55 TBA6:TBA55 TKW6:TKW55 TUS6:TUS55 UEO6:UEO55 UOK6:UOK55 UYG6:UYG55 VIC6:VIC55 VRY6:VRY55 WBU6:WBU55 WLQ6:WLQ55 WVM6:WVM55 E65567:E65591 JA65567:JA65591 SW65567:SW65591 ACS65567:ACS65591 AMO65567:AMO65591 AWK65567:AWK65591 BGG65567:BGG65591 BQC65567:BQC65591 BZY65567:BZY65591 CJU65567:CJU65591 CTQ65567:CTQ65591 DDM65567:DDM65591 DNI65567:DNI65591 DXE65567:DXE65591 EHA65567:EHA65591 EQW65567:EQW65591 FAS65567:FAS65591 FKO65567:FKO65591 FUK65567:FUK65591 GEG65567:GEG65591 GOC65567:GOC65591 GXY65567:GXY65591 HHU65567:HHU65591 HRQ65567:HRQ65591 IBM65567:IBM65591 ILI65567:ILI65591 IVE65567:IVE65591 JFA65567:JFA65591 JOW65567:JOW65591 JYS65567:JYS65591 KIO65567:KIO65591 KSK65567:KSK65591 LCG65567:LCG65591 LMC65567:LMC65591 LVY65567:LVY65591 MFU65567:MFU65591 MPQ65567:MPQ65591 MZM65567:MZM65591 NJI65567:NJI65591 NTE65567:NTE65591 ODA65567:ODA65591 OMW65567:OMW65591 OWS65567:OWS65591 PGO65567:PGO65591 PQK65567:PQK65591 QAG65567:QAG65591 QKC65567:QKC65591 QTY65567:QTY65591 RDU65567:RDU65591 RNQ65567:RNQ65591 RXM65567:RXM65591 SHI65567:SHI65591 SRE65567:SRE65591 TBA65567:TBA65591 TKW65567:TKW65591 TUS65567:TUS65591 UEO65567:UEO65591 UOK65567:UOK65591 UYG65567:UYG65591 VIC65567:VIC65591 VRY65567:VRY65591 WBU65567:WBU65591 WLQ65567:WLQ65591 WVM65567:WVM65591 E131103:E131127 JA131103:JA131127 SW131103:SW131127 ACS131103:ACS131127 AMO131103:AMO131127 AWK131103:AWK131127 BGG131103:BGG131127 BQC131103:BQC131127 BZY131103:BZY131127 CJU131103:CJU131127 CTQ131103:CTQ131127 DDM131103:DDM131127 DNI131103:DNI131127 DXE131103:DXE131127 EHA131103:EHA131127 EQW131103:EQW131127 FAS131103:FAS131127 FKO131103:FKO131127 FUK131103:FUK131127 GEG131103:GEG131127 GOC131103:GOC131127 GXY131103:GXY131127 HHU131103:HHU131127 HRQ131103:HRQ131127 IBM131103:IBM131127 ILI131103:ILI131127 IVE131103:IVE131127 JFA131103:JFA131127 JOW131103:JOW131127 JYS131103:JYS131127 KIO131103:KIO131127 KSK131103:KSK131127 LCG131103:LCG131127 LMC131103:LMC131127 LVY131103:LVY131127 MFU131103:MFU131127 MPQ131103:MPQ131127 MZM131103:MZM131127 NJI131103:NJI131127 NTE131103:NTE131127 ODA131103:ODA131127 OMW131103:OMW131127 OWS131103:OWS131127 PGO131103:PGO131127 PQK131103:PQK131127 QAG131103:QAG131127 QKC131103:QKC131127 QTY131103:QTY131127 RDU131103:RDU131127 RNQ131103:RNQ131127 RXM131103:RXM131127 SHI131103:SHI131127 SRE131103:SRE131127 TBA131103:TBA131127 TKW131103:TKW131127 TUS131103:TUS131127 UEO131103:UEO131127 UOK131103:UOK131127 UYG131103:UYG131127 VIC131103:VIC131127 VRY131103:VRY131127 WBU131103:WBU131127 WLQ131103:WLQ131127 WVM131103:WVM131127 E196639:E196663 JA196639:JA196663 SW196639:SW196663 ACS196639:ACS196663 AMO196639:AMO196663 AWK196639:AWK196663 BGG196639:BGG196663 BQC196639:BQC196663 BZY196639:BZY196663 CJU196639:CJU196663 CTQ196639:CTQ196663 DDM196639:DDM196663 DNI196639:DNI196663 DXE196639:DXE196663 EHA196639:EHA196663 EQW196639:EQW196663 FAS196639:FAS196663 FKO196639:FKO196663 FUK196639:FUK196663 GEG196639:GEG196663 GOC196639:GOC196663 GXY196639:GXY196663 HHU196639:HHU196663 HRQ196639:HRQ196663 IBM196639:IBM196663 ILI196639:ILI196663 IVE196639:IVE196663 JFA196639:JFA196663 JOW196639:JOW196663 JYS196639:JYS196663 KIO196639:KIO196663 KSK196639:KSK196663 LCG196639:LCG196663 LMC196639:LMC196663 LVY196639:LVY196663 MFU196639:MFU196663 MPQ196639:MPQ196663 MZM196639:MZM196663 NJI196639:NJI196663 NTE196639:NTE196663 ODA196639:ODA196663 OMW196639:OMW196663 OWS196639:OWS196663 PGO196639:PGO196663 PQK196639:PQK196663 QAG196639:QAG196663 QKC196639:QKC196663 QTY196639:QTY196663 RDU196639:RDU196663 RNQ196639:RNQ196663 RXM196639:RXM196663 SHI196639:SHI196663 SRE196639:SRE196663 TBA196639:TBA196663 TKW196639:TKW196663 TUS196639:TUS196663 UEO196639:UEO196663 UOK196639:UOK196663 UYG196639:UYG196663 VIC196639:VIC196663 VRY196639:VRY196663 WBU196639:WBU196663 WLQ196639:WLQ196663 WVM196639:WVM196663 E262175:E262199 JA262175:JA262199 SW262175:SW262199 ACS262175:ACS262199 AMO262175:AMO262199 AWK262175:AWK262199 BGG262175:BGG262199 BQC262175:BQC262199 BZY262175:BZY262199 CJU262175:CJU262199 CTQ262175:CTQ262199 DDM262175:DDM262199 DNI262175:DNI262199 DXE262175:DXE262199 EHA262175:EHA262199 EQW262175:EQW262199 FAS262175:FAS262199 FKO262175:FKO262199 FUK262175:FUK262199 GEG262175:GEG262199 GOC262175:GOC262199 GXY262175:GXY262199 HHU262175:HHU262199 HRQ262175:HRQ262199 IBM262175:IBM262199 ILI262175:ILI262199 IVE262175:IVE262199 JFA262175:JFA262199 JOW262175:JOW262199 JYS262175:JYS262199 KIO262175:KIO262199 KSK262175:KSK262199 LCG262175:LCG262199 LMC262175:LMC262199 LVY262175:LVY262199 MFU262175:MFU262199 MPQ262175:MPQ262199 MZM262175:MZM262199 NJI262175:NJI262199 NTE262175:NTE262199 ODA262175:ODA262199 OMW262175:OMW262199 OWS262175:OWS262199 PGO262175:PGO262199 PQK262175:PQK262199 QAG262175:QAG262199 QKC262175:QKC262199 QTY262175:QTY262199 RDU262175:RDU262199 RNQ262175:RNQ262199 RXM262175:RXM262199 SHI262175:SHI262199 SRE262175:SRE262199 TBA262175:TBA262199 TKW262175:TKW262199 TUS262175:TUS262199 UEO262175:UEO262199 UOK262175:UOK262199 UYG262175:UYG262199 VIC262175:VIC262199 VRY262175:VRY262199 WBU262175:WBU262199 WLQ262175:WLQ262199 WVM262175:WVM262199 E327711:E327735 JA327711:JA327735 SW327711:SW327735 ACS327711:ACS327735 AMO327711:AMO327735 AWK327711:AWK327735 BGG327711:BGG327735 BQC327711:BQC327735 BZY327711:BZY327735 CJU327711:CJU327735 CTQ327711:CTQ327735 DDM327711:DDM327735 DNI327711:DNI327735 DXE327711:DXE327735 EHA327711:EHA327735 EQW327711:EQW327735 FAS327711:FAS327735 FKO327711:FKO327735 FUK327711:FUK327735 GEG327711:GEG327735 GOC327711:GOC327735 GXY327711:GXY327735 HHU327711:HHU327735 HRQ327711:HRQ327735 IBM327711:IBM327735 ILI327711:ILI327735 IVE327711:IVE327735 JFA327711:JFA327735 JOW327711:JOW327735 JYS327711:JYS327735 KIO327711:KIO327735 KSK327711:KSK327735 LCG327711:LCG327735 LMC327711:LMC327735 LVY327711:LVY327735 MFU327711:MFU327735 MPQ327711:MPQ327735 MZM327711:MZM327735 NJI327711:NJI327735 NTE327711:NTE327735 ODA327711:ODA327735 OMW327711:OMW327735 OWS327711:OWS327735 PGO327711:PGO327735 PQK327711:PQK327735 QAG327711:QAG327735 QKC327711:QKC327735 QTY327711:QTY327735 RDU327711:RDU327735 RNQ327711:RNQ327735 RXM327711:RXM327735 SHI327711:SHI327735 SRE327711:SRE327735 TBA327711:TBA327735 TKW327711:TKW327735 TUS327711:TUS327735 UEO327711:UEO327735 UOK327711:UOK327735 UYG327711:UYG327735 VIC327711:VIC327735 VRY327711:VRY327735 WBU327711:WBU327735 WLQ327711:WLQ327735 WVM327711:WVM327735 E393247:E393271 JA393247:JA393271 SW393247:SW393271 ACS393247:ACS393271 AMO393247:AMO393271 AWK393247:AWK393271 BGG393247:BGG393271 BQC393247:BQC393271 BZY393247:BZY393271 CJU393247:CJU393271 CTQ393247:CTQ393271 DDM393247:DDM393271 DNI393247:DNI393271 DXE393247:DXE393271 EHA393247:EHA393271 EQW393247:EQW393271 FAS393247:FAS393271 FKO393247:FKO393271 FUK393247:FUK393271 GEG393247:GEG393271 GOC393247:GOC393271 GXY393247:GXY393271 HHU393247:HHU393271 HRQ393247:HRQ393271 IBM393247:IBM393271 ILI393247:ILI393271 IVE393247:IVE393271 JFA393247:JFA393271 JOW393247:JOW393271 JYS393247:JYS393271 KIO393247:KIO393271 KSK393247:KSK393271 LCG393247:LCG393271 LMC393247:LMC393271 LVY393247:LVY393271 MFU393247:MFU393271 MPQ393247:MPQ393271 MZM393247:MZM393271 NJI393247:NJI393271 NTE393247:NTE393271 ODA393247:ODA393271 OMW393247:OMW393271 OWS393247:OWS393271 PGO393247:PGO393271 PQK393247:PQK393271 QAG393247:QAG393271 QKC393247:QKC393271 QTY393247:QTY393271 RDU393247:RDU393271 RNQ393247:RNQ393271 RXM393247:RXM393271 SHI393247:SHI393271 SRE393247:SRE393271 TBA393247:TBA393271 TKW393247:TKW393271 TUS393247:TUS393271 UEO393247:UEO393271 UOK393247:UOK393271 UYG393247:UYG393271 VIC393247:VIC393271 VRY393247:VRY393271 WBU393247:WBU393271 WLQ393247:WLQ393271 WVM393247:WVM393271 E458783:E458807 JA458783:JA458807 SW458783:SW458807 ACS458783:ACS458807 AMO458783:AMO458807 AWK458783:AWK458807 BGG458783:BGG458807 BQC458783:BQC458807 BZY458783:BZY458807 CJU458783:CJU458807 CTQ458783:CTQ458807 DDM458783:DDM458807 DNI458783:DNI458807 DXE458783:DXE458807 EHA458783:EHA458807 EQW458783:EQW458807 FAS458783:FAS458807 FKO458783:FKO458807 FUK458783:FUK458807 GEG458783:GEG458807 GOC458783:GOC458807 GXY458783:GXY458807 HHU458783:HHU458807 HRQ458783:HRQ458807 IBM458783:IBM458807 ILI458783:ILI458807 IVE458783:IVE458807 JFA458783:JFA458807 JOW458783:JOW458807 JYS458783:JYS458807 KIO458783:KIO458807 KSK458783:KSK458807 LCG458783:LCG458807 LMC458783:LMC458807 LVY458783:LVY458807 MFU458783:MFU458807 MPQ458783:MPQ458807 MZM458783:MZM458807 NJI458783:NJI458807 NTE458783:NTE458807 ODA458783:ODA458807 OMW458783:OMW458807 OWS458783:OWS458807 PGO458783:PGO458807 PQK458783:PQK458807 QAG458783:QAG458807 QKC458783:QKC458807 QTY458783:QTY458807 RDU458783:RDU458807 RNQ458783:RNQ458807 RXM458783:RXM458807 SHI458783:SHI458807 SRE458783:SRE458807 TBA458783:TBA458807 TKW458783:TKW458807 TUS458783:TUS458807 UEO458783:UEO458807 UOK458783:UOK458807 UYG458783:UYG458807 VIC458783:VIC458807 VRY458783:VRY458807 WBU458783:WBU458807 WLQ458783:WLQ458807 WVM458783:WVM458807 E524319:E524343 JA524319:JA524343 SW524319:SW524343 ACS524319:ACS524343 AMO524319:AMO524343 AWK524319:AWK524343 BGG524319:BGG524343 BQC524319:BQC524343 BZY524319:BZY524343 CJU524319:CJU524343 CTQ524319:CTQ524343 DDM524319:DDM524343 DNI524319:DNI524343 DXE524319:DXE524343 EHA524319:EHA524343 EQW524319:EQW524343 FAS524319:FAS524343 FKO524319:FKO524343 FUK524319:FUK524343 GEG524319:GEG524343 GOC524319:GOC524343 GXY524319:GXY524343 HHU524319:HHU524343 HRQ524319:HRQ524343 IBM524319:IBM524343 ILI524319:ILI524343 IVE524319:IVE524343 JFA524319:JFA524343 JOW524319:JOW524343 JYS524319:JYS524343 KIO524319:KIO524343 KSK524319:KSK524343 LCG524319:LCG524343 LMC524319:LMC524343 LVY524319:LVY524343 MFU524319:MFU524343 MPQ524319:MPQ524343 MZM524319:MZM524343 NJI524319:NJI524343 NTE524319:NTE524343 ODA524319:ODA524343 OMW524319:OMW524343 OWS524319:OWS524343 PGO524319:PGO524343 PQK524319:PQK524343 QAG524319:QAG524343 QKC524319:QKC524343 QTY524319:QTY524343 RDU524319:RDU524343 RNQ524319:RNQ524343 RXM524319:RXM524343 SHI524319:SHI524343 SRE524319:SRE524343 TBA524319:TBA524343 TKW524319:TKW524343 TUS524319:TUS524343 UEO524319:UEO524343 UOK524319:UOK524343 UYG524319:UYG524343 VIC524319:VIC524343 VRY524319:VRY524343 WBU524319:WBU524343 WLQ524319:WLQ524343 WVM524319:WVM524343 E589855:E589879 JA589855:JA589879 SW589855:SW589879 ACS589855:ACS589879 AMO589855:AMO589879 AWK589855:AWK589879 BGG589855:BGG589879 BQC589855:BQC589879 BZY589855:BZY589879 CJU589855:CJU589879 CTQ589855:CTQ589879 DDM589855:DDM589879 DNI589855:DNI589879 DXE589855:DXE589879 EHA589855:EHA589879 EQW589855:EQW589879 FAS589855:FAS589879 FKO589855:FKO589879 FUK589855:FUK589879 GEG589855:GEG589879 GOC589855:GOC589879 GXY589855:GXY589879 HHU589855:HHU589879 HRQ589855:HRQ589879 IBM589855:IBM589879 ILI589855:ILI589879 IVE589855:IVE589879 JFA589855:JFA589879 JOW589855:JOW589879 JYS589855:JYS589879 KIO589855:KIO589879 KSK589855:KSK589879 LCG589855:LCG589879 LMC589855:LMC589879 LVY589855:LVY589879 MFU589855:MFU589879 MPQ589855:MPQ589879 MZM589855:MZM589879 NJI589855:NJI589879 NTE589855:NTE589879 ODA589855:ODA589879 OMW589855:OMW589879 OWS589855:OWS589879 PGO589855:PGO589879 PQK589855:PQK589879 QAG589855:QAG589879 QKC589855:QKC589879 QTY589855:QTY589879 RDU589855:RDU589879 RNQ589855:RNQ589879 RXM589855:RXM589879 SHI589855:SHI589879 SRE589855:SRE589879 TBA589855:TBA589879 TKW589855:TKW589879 TUS589855:TUS589879 UEO589855:UEO589879 UOK589855:UOK589879 UYG589855:UYG589879 VIC589855:VIC589879 VRY589855:VRY589879 WBU589855:WBU589879 WLQ589855:WLQ589879 WVM589855:WVM589879 E655391:E655415 JA655391:JA655415 SW655391:SW655415 ACS655391:ACS655415 AMO655391:AMO655415 AWK655391:AWK655415 BGG655391:BGG655415 BQC655391:BQC655415 BZY655391:BZY655415 CJU655391:CJU655415 CTQ655391:CTQ655415 DDM655391:DDM655415 DNI655391:DNI655415 DXE655391:DXE655415 EHA655391:EHA655415 EQW655391:EQW655415 FAS655391:FAS655415 FKO655391:FKO655415 FUK655391:FUK655415 GEG655391:GEG655415 GOC655391:GOC655415 GXY655391:GXY655415 HHU655391:HHU655415 HRQ655391:HRQ655415 IBM655391:IBM655415 ILI655391:ILI655415 IVE655391:IVE655415 JFA655391:JFA655415 JOW655391:JOW655415 JYS655391:JYS655415 KIO655391:KIO655415 KSK655391:KSK655415 LCG655391:LCG655415 LMC655391:LMC655415 LVY655391:LVY655415 MFU655391:MFU655415 MPQ655391:MPQ655415 MZM655391:MZM655415 NJI655391:NJI655415 NTE655391:NTE655415 ODA655391:ODA655415 OMW655391:OMW655415 OWS655391:OWS655415 PGO655391:PGO655415 PQK655391:PQK655415 QAG655391:QAG655415 QKC655391:QKC655415 QTY655391:QTY655415 RDU655391:RDU655415 RNQ655391:RNQ655415 RXM655391:RXM655415 SHI655391:SHI655415 SRE655391:SRE655415 TBA655391:TBA655415 TKW655391:TKW655415 TUS655391:TUS655415 UEO655391:UEO655415 UOK655391:UOK655415 UYG655391:UYG655415 VIC655391:VIC655415 VRY655391:VRY655415 WBU655391:WBU655415 WLQ655391:WLQ655415 WVM655391:WVM655415 E720927:E720951 JA720927:JA720951 SW720927:SW720951 ACS720927:ACS720951 AMO720927:AMO720951 AWK720927:AWK720951 BGG720927:BGG720951 BQC720927:BQC720951 BZY720927:BZY720951 CJU720927:CJU720951 CTQ720927:CTQ720951 DDM720927:DDM720951 DNI720927:DNI720951 DXE720927:DXE720951 EHA720927:EHA720951 EQW720927:EQW720951 FAS720927:FAS720951 FKO720927:FKO720951 FUK720927:FUK720951 GEG720927:GEG720951 GOC720927:GOC720951 GXY720927:GXY720951 HHU720927:HHU720951 HRQ720927:HRQ720951 IBM720927:IBM720951 ILI720927:ILI720951 IVE720927:IVE720951 JFA720927:JFA720951 JOW720927:JOW720951 JYS720927:JYS720951 KIO720927:KIO720951 KSK720927:KSK720951 LCG720927:LCG720951 LMC720927:LMC720951 LVY720927:LVY720951 MFU720927:MFU720951 MPQ720927:MPQ720951 MZM720927:MZM720951 NJI720927:NJI720951 NTE720927:NTE720951 ODA720927:ODA720951 OMW720927:OMW720951 OWS720927:OWS720951 PGO720927:PGO720951 PQK720927:PQK720951 QAG720927:QAG720951 QKC720927:QKC720951 QTY720927:QTY720951 RDU720927:RDU720951 RNQ720927:RNQ720951 RXM720927:RXM720951 SHI720927:SHI720951 SRE720927:SRE720951 TBA720927:TBA720951 TKW720927:TKW720951 TUS720927:TUS720951 UEO720927:UEO720951 UOK720927:UOK720951 UYG720927:UYG720951 VIC720927:VIC720951 VRY720927:VRY720951 WBU720927:WBU720951 WLQ720927:WLQ720951 WVM720927:WVM720951 E786463:E786487 JA786463:JA786487 SW786463:SW786487 ACS786463:ACS786487 AMO786463:AMO786487 AWK786463:AWK786487 BGG786463:BGG786487 BQC786463:BQC786487 BZY786463:BZY786487 CJU786463:CJU786487 CTQ786463:CTQ786487 DDM786463:DDM786487 DNI786463:DNI786487 DXE786463:DXE786487 EHA786463:EHA786487 EQW786463:EQW786487 FAS786463:FAS786487 FKO786463:FKO786487 FUK786463:FUK786487 GEG786463:GEG786487 GOC786463:GOC786487 GXY786463:GXY786487 HHU786463:HHU786487 HRQ786463:HRQ786487 IBM786463:IBM786487 ILI786463:ILI786487 IVE786463:IVE786487 JFA786463:JFA786487 JOW786463:JOW786487 JYS786463:JYS786487 KIO786463:KIO786487 KSK786463:KSK786487 LCG786463:LCG786487 LMC786463:LMC786487 LVY786463:LVY786487 MFU786463:MFU786487 MPQ786463:MPQ786487 MZM786463:MZM786487 NJI786463:NJI786487 NTE786463:NTE786487 ODA786463:ODA786487 OMW786463:OMW786487 OWS786463:OWS786487 PGO786463:PGO786487 PQK786463:PQK786487 QAG786463:QAG786487 QKC786463:QKC786487 QTY786463:QTY786487 RDU786463:RDU786487 RNQ786463:RNQ786487 RXM786463:RXM786487 SHI786463:SHI786487 SRE786463:SRE786487 TBA786463:TBA786487 TKW786463:TKW786487 TUS786463:TUS786487 UEO786463:UEO786487 UOK786463:UOK786487 UYG786463:UYG786487 VIC786463:VIC786487 VRY786463:VRY786487 WBU786463:WBU786487 WLQ786463:WLQ786487 WVM786463:WVM786487 E851999:E852023 JA851999:JA852023 SW851999:SW852023 ACS851999:ACS852023 AMO851999:AMO852023 AWK851999:AWK852023 BGG851999:BGG852023 BQC851999:BQC852023 BZY851999:BZY852023 CJU851999:CJU852023 CTQ851999:CTQ852023 DDM851999:DDM852023 DNI851999:DNI852023 DXE851999:DXE852023 EHA851999:EHA852023 EQW851999:EQW852023 FAS851999:FAS852023 FKO851999:FKO852023 FUK851999:FUK852023 GEG851999:GEG852023 GOC851999:GOC852023 GXY851999:GXY852023 HHU851999:HHU852023 HRQ851999:HRQ852023 IBM851999:IBM852023 ILI851999:ILI852023 IVE851999:IVE852023 JFA851999:JFA852023 JOW851999:JOW852023 JYS851999:JYS852023 KIO851999:KIO852023 KSK851999:KSK852023 LCG851999:LCG852023 LMC851999:LMC852023 LVY851999:LVY852023 MFU851999:MFU852023 MPQ851999:MPQ852023 MZM851999:MZM852023 NJI851999:NJI852023 NTE851999:NTE852023 ODA851999:ODA852023 OMW851999:OMW852023 OWS851999:OWS852023 PGO851999:PGO852023 PQK851999:PQK852023 QAG851999:QAG852023 QKC851999:QKC852023 QTY851999:QTY852023 RDU851999:RDU852023 RNQ851999:RNQ852023 RXM851999:RXM852023 SHI851999:SHI852023 SRE851999:SRE852023 TBA851999:TBA852023 TKW851999:TKW852023 TUS851999:TUS852023 UEO851999:UEO852023 UOK851999:UOK852023 UYG851999:UYG852023 VIC851999:VIC852023 VRY851999:VRY852023 WBU851999:WBU852023 WLQ851999:WLQ852023 WVM851999:WVM852023 E917535:E917559 JA917535:JA917559 SW917535:SW917559 ACS917535:ACS917559 AMO917535:AMO917559 AWK917535:AWK917559 BGG917535:BGG917559 BQC917535:BQC917559 BZY917535:BZY917559 CJU917535:CJU917559 CTQ917535:CTQ917559 DDM917535:DDM917559 DNI917535:DNI917559 DXE917535:DXE917559 EHA917535:EHA917559 EQW917535:EQW917559 FAS917535:FAS917559 FKO917535:FKO917559 FUK917535:FUK917559 GEG917535:GEG917559 GOC917535:GOC917559 GXY917535:GXY917559 HHU917535:HHU917559 HRQ917535:HRQ917559 IBM917535:IBM917559 ILI917535:ILI917559 IVE917535:IVE917559 JFA917535:JFA917559 JOW917535:JOW917559 JYS917535:JYS917559 KIO917535:KIO917559 KSK917535:KSK917559 LCG917535:LCG917559 LMC917535:LMC917559 LVY917535:LVY917559 MFU917535:MFU917559 MPQ917535:MPQ917559 MZM917535:MZM917559 NJI917535:NJI917559 NTE917535:NTE917559 ODA917535:ODA917559 OMW917535:OMW917559 OWS917535:OWS917559 PGO917535:PGO917559 PQK917535:PQK917559 QAG917535:QAG917559 QKC917535:QKC917559 QTY917535:QTY917559 RDU917535:RDU917559 RNQ917535:RNQ917559 RXM917535:RXM917559 SHI917535:SHI917559 SRE917535:SRE917559 TBA917535:TBA917559 TKW917535:TKW917559 TUS917535:TUS917559 UEO917535:UEO917559 UOK917535:UOK917559 UYG917535:UYG917559 VIC917535:VIC917559 VRY917535:VRY917559 WBU917535:WBU917559 WLQ917535:WLQ917559 WVM917535:WVM917559 E983071:E983095 JA983071:JA983095 SW983071:SW983095 ACS983071:ACS983095 AMO983071:AMO983095 AWK983071:AWK983095 BGG983071:BGG983095 BQC983071:BQC983095 BZY983071:BZY983095 CJU983071:CJU983095 CTQ983071:CTQ983095 DDM983071:DDM983095 DNI983071:DNI983095 DXE983071:DXE983095 EHA983071:EHA983095 EQW983071:EQW983095 FAS983071:FAS983095 FKO983071:FKO983095 FUK983071:FUK983095 GEG983071:GEG983095 GOC983071:GOC983095 GXY983071:GXY983095 HHU983071:HHU983095 HRQ983071:HRQ983095 IBM983071:IBM983095 ILI983071:ILI983095 IVE983071:IVE983095 JFA983071:JFA983095 JOW983071:JOW983095 JYS983071:JYS983095 KIO983071:KIO983095 KSK983071:KSK983095 LCG983071:LCG983095 LMC983071:LMC983095 LVY983071:LVY983095 MFU983071:MFU983095 MPQ983071:MPQ983095 MZM983071:MZM983095 NJI983071:NJI983095 NTE983071:NTE983095 ODA983071:ODA983095 OMW983071:OMW983095 OWS983071:OWS983095 PGO983071:PGO983095 PQK983071:PQK983095 QAG983071:QAG983095 QKC983071:QKC983095 QTY983071:QTY983095 RDU983071:RDU983095 RNQ983071:RNQ983095 RXM983071:RXM983095 SHI983071:SHI983095 SRE983071:SRE983095 TBA983071:TBA983095 TKW983071:TKW983095 TUS983071:TUS983095 UEO983071:UEO983095 UOK983071:UOK983095 UYG983071:UYG983095 VIC983071:VIC983095 VRY983071:VRY983095 WBU983071:WBU983095 WLQ983071:WLQ983095 E6:E55" xr:uid="{E4FF91DE-57FE-4482-963D-A0DB906F34FC}">
      <formula1>"Patriot, Compatriot"</formula1>
    </dataValidation>
    <dataValidation type="list" allowBlank="1" showInputMessage="1" showErrorMessage="1" sqref="F65724:F65823 JB65724:JB65823 SX65724:SX65823 ACT65724:ACT65823 AMP65724:AMP65823 AWL65724:AWL65823 BGH65724:BGH65823 BQD65724:BQD65823 BZZ65724:BZZ65823 CJV65724:CJV65823 CTR65724:CTR65823 DDN65724:DDN65823 DNJ65724:DNJ65823 DXF65724:DXF65823 EHB65724:EHB65823 EQX65724:EQX65823 FAT65724:FAT65823 FKP65724:FKP65823 FUL65724:FUL65823 GEH65724:GEH65823 GOD65724:GOD65823 GXZ65724:GXZ65823 HHV65724:HHV65823 HRR65724:HRR65823 IBN65724:IBN65823 ILJ65724:ILJ65823 IVF65724:IVF65823 JFB65724:JFB65823 JOX65724:JOX65823 JYT65724:JYT65823 KIP65724:KIP65823 KSL65724:KSL65823 LCH65724:LCH65823 LMD65724:LMD65823 LVZ65724:LVZ65823 MFV65724:MFV65823 MPR65724:MPR65823 MZN65724:MZN65823 NJJ65724:NJJ65823 NTF65724:NTF65823 ODB65724:ODB65823 OMX65724:OMX65823 OWT65724:OWT65823 PGP65724:PGP65823 PQL65724:PQL65823 QAH65724:QAH65823 QKD65724:QKD65823 QTZ65724:QTZ65823 RDV65724:RDV65823 RNR65724:RNR65823 RXN65724:RXN65823 SHJ65724:SHJ65823 SRF65724:SRF65823 TBB65724:TBB65823 TKX65724:TKX65823 TUT65724:TUT65823 UEP65724:UEP65823 UOL65724:UOL65823 UYH65724:UYH65823 VID65724:VID65823 VRZ65724:VRZ65823 WBV65724:WBV65823 WLR65724:WLR65823 WVN65724:WVN65823 F131260:F131359 JB131260:JB131359 SX131260:SX131359 ACT131260:ACT131359 AMP131260:AMP131359 AWL131260:AWL131359 BGH131260:BGH131359 BQD131260:BQD131359 BZZ131260:BZZ131359 CJV131260:CJV131359 CTR131260:CTR131359 DDN131260:DDN131359 DNJ131260:DNJ131359 DXF131260:DXF131359 EHB131260:EHB131359 EQX131260:EQX131359 FAT131260:FAT131359 FKP131260:FKP131359 FUL131260:FUL131359 GEH131260:GEH131359 GOD131260:GOD131359 GXZ131260:GXZ131359 HHV131260:HHV131359 HRR131260:HRR131359 IBN131260:IBN131359 ILJ131260:ILJ131359 IVF131260:IVF131359 JFB131260:JFB131359 JOX131260:JOX131359 JYT131260:JYT131359 KIP131260:KIP131359 KSL131260:KSL131359 LCH131260:LCH131359 LMD131260:LMD131359 LVZ131260:LVZ131359 MFV131260:MFV131359 MPR131260:MPR131359 MZN131260:MZN131359 NJJ131260:NJJ131359 NTF131260:NTF131359 ODB131260:ODB131359 OMX131260:OMX131359 OWT131260:OWT131359 PGP131260:PGP131359 PQL131260:PQL131359 QAH131260:QAH131359 QKD131260:QKD131359 QTZ131260:QTZ131359 RDV131260:RDV131359 RNR131260:RNR131359 RXN131260:RXN131359 SHJ131260:SHJ131359 SRF131260:SRF131359 TBB131260:TBB131359 TKX131260:TKX131359 TUT131260:TUT131359 UEP131260:UEP131359 UOL131260:UOL131359 UYH131260:UYH131359 VID131260:VID131359 VRZ131260:VRZ131359 WBV131260:WBV131359 WLR131260:WLR131359 WVN131260:WVN131359 F196796:F196895 JB196796:JB196895 SX196796:SX196895 ACT196796:ACT196895 AMP196796:AMP196895 AWL196796:AWL196895 BGH196796:BGH196895 BQD196796:BQD196895 BZZ196796:BZZ196895 CJV196796:CJV196895 CTR196796:CTR196895 DDN196796:DDN196895 DNJ196796:DNJ196895 DXF196796:DXF196895 EHB196796:EHB196895 EQX196796:EQX196895 FAT196796:FAT196895 FKP196796:FKP196895 FUL196796:FUL196895 GEH196796:GEH196895 GOD196796:GOD196895 GXZ196796:GXZ196895 HHV196796:HHV196895 HRR196796:HRR196895 IBN196796:IBN196895 ILJ196796:ILJ196895 IVF196796:IVF196895 JFB196796:JFB196895 JOX196796:JOX196895 JYT196796:JYT196895 KIP196796:KIP196895 KSL196796:KSL196895 LCH196796:LCH196895 LMD196796:LMD196895 LVZ196796:LVZ196895 MFV196796:MFV196895 MPR196796:MPR196895 MZN196796:MZN196895 NJJ196796:NJJ196895 NTF196796:NTF196895 ODB196796:ODB196895 OMX196796:OMX196895 OWT196796:OWT196895 PGP196796:PGP196895 PQL196796:PQL196895 QAH196796:QAH196895 QKD196796:QKD196895 QTZ196796:QTZ196895 RDV196796:RDV196895 RNR196796:RNR196895 RXN196796:RXN196895 SHJ196796:SHJ196895 SRF196796:SRF196895 TBB196796:TBB196895 TKX196796:TKX196895 TUT196796:TUT196895 UEP196796:UEP196895 UOL196796:UOL196895 UYH196796:UYH196895 VID196796:VID196895 VRZ196796:VRZ196895 WBV196796:WBV196895 WLR196796:WLR196895 WVN196796:WVN196895 F262332:F262431 JB262332:JB262431 SX262332:SX262431 ACT262332:ACT262431 AMP262332:AMP262431 AWL262332:AWL262431 BGH262332:BGH262431 BQD262332:BQD262431 BZZ262332:BZZ262431 CJV262332:CJV262431 CTR262332:CTR262431 DDN262332:DDN262431 DNJ262332:DNJ262431 DXF262332:DXF262431 EHB262332:EHB262431 EQX262332:EQX262431 FAT262332:FAT262431 FKP262332:FKP262431 FUL262332:FUL262431 GEH262332:GEH262431 GOD262332:GOD262431 GXZ262332:GXZ262431 HHV262332:HHV262431 HRR262332:HRR262431 IBN262332:IBN262431 ILJ262332:ILJ262431 IVF262332:IVF262431 JFB262332:JFB262431 JOX262332:JOX262431 JYT262332:JYT262431 KIP262332:KIP262431 KSL262332:KSL262431 LCH262332:LCH262431 LMD262332:LMD262431 LVZ262332:LVZ262431 MFV262332:MFV262431 MPR262332:MPR262431 MZN262332:MZN262431 NJJ262332:NJJ262431 NTF262332:NTF262431 ODB262332:ODB262431 OMX262332:OMX262431 OWT262332:OWT262431 PGP262332:PGP262431 PQL262332:PQL262431 QAH262332:QAH262431 QKD262332:QKD262431 QTZ262332:QTZ262431 RDV262332:RDV262431 RNR262332:RNR262431 RXN262332:RXN262431 SHJ262332:SHJ262431 SRF262332:SRF262431 TBB262332:TBB262431 TKX262332:TKX262431 TUT262332:TUT262431 UEP262332:UEP262431 UOL262332:UOL262431 UYH262332:UYH262431 VID262332:VID262431 VRZ262332:VRZ262431 WBV262332:WBV262431 WLR262332:WLR262431 WVN262332:WVN262431 F327868:F327967 JB327868:JB327967 SX327868:SX327967 ACT327868:ACT327967 AMP327868:AMP327967 AWL327868:AWL327967 BGH327868:BGH327967 BQD327868:BQD327967 BZZ327868:BZZ327967 CJV327868:CJV327967 CTR327868:CTR327967 DDN327868:DDN327967 DNJ327868:DNJ327967 DXF327868:DXF327967 EHB327868:EHB327967 EQX327868:EQX327967 FAT327868:FAT327967 FKP327868:FKP327967 FUL327868:FUL327967 GEH327868:GEH327967 GOD327868:GOD327967 GXZ327868:GXZ327967 HHV327868:HHV327967 HRR327868:HRR327967 IBN327868:IBN327967 ILJ327868:ILJ327967 IVF327868:IVF327967 JFB327868:JFB327967 JOX327868:JOX327967 JYT327868:JYT327967 KIP327868:KIP327967 KSL327868:KSL327967 LCH327868:LCH327967 LMD327868:LMD327967 LVZ327868:LVZ327967 MFV327868:MFV327967 MPR327868:MPR327967 MZN327868:MZN327967 NJJ327868:NJJ327967 NTF327868:NTF327967 ODB327868:ODB327967 OMX327868:OMX327967 OWT327868:OWT327967 PGP327868:PGP327967 PQL327868:PQL327967 QAH327868:QAH327967 QKD327868:QKD327967 QTZ327868:QTZ327967 RDV327868:RDV327967 RNR327868:RNR327967 RXN327868:RXN327967 SHJ327868:SHJ327967 SRF327868:SRF327967 TBB327868:TBB327967 TKX327868:TKX327967 TUT327868:TUT327967 UEP327868:UEP327967 UOL327868:UOL327967 UYH327868:UYH327967 VID327868:VID327967 VRZ327868:VRZ327967 WBV327868:WBV327967 WLR327868:WLR327967 WVN327868:WVN327967 F393404:F393503 JB393404:JB393503 SX393404:SX393503 ACT393404:ACT393503 AMP393404:AMP393503 AWL393404:AWL393503 BGH393404:BGH393503 BQD393404:BQD393503 BZZ393404:BZZ393503 CJV393404:CJV393503 CTR393404:CTR393503 DDN393404:DDN393503 DNJ393404:DNJ393503 DXF393404:DXF393503 EHB393404:EHB393503 EQX393404:EQX393503 FAT393404:FAT393503 FKP393404:FKP393503 FUL393404:FUL393503 GEH393404:GEH393503 GOD393404:GOD393503 GXZ393404:GXZ393503 HHV393404:HHV393503 HRR393404:HRR393503 IBN393404:IBN393503 ILJ393404:ILJ393503 IVF393404:IVF393503 JFB393404:JFB393503 JOX393404:JOX393503 JYT393404:JYT393503 KIP393404:KIP393503 KSL393404:KSL393503 LCH393404:LCH393503 LMD393404:LMD393503 LVZ393404:LVZ393503 MFV393404:MFV393503 MPR393404:MPR393503 MZN393404:MZN393503 NJJ393404:NJJ393503 NTF393404:NTF393503 ODB393404:ODB393503 OMX393404:OMX393503 OWT393404:OWT393503 PGP393404:PGP393503 PQL393404:PQL393503 QAH393404:QAH393503 QKD393404:QKD393503 QTZ393404:QTZ393503 RDV393404:RDV393503 RNR393404:RNR393503 RXN393404:RXN393503 SHJ393404:SHJ393503 SRF393404:SRF393503 TBB393404:TBB393503 TKX393404:TKX393503 TUT393404:TUT393503 UEP393404:UEP393503 UOL393404:UOL393503 UYH393404:UYH393503 VID393404:VID393503 VRZ393404:VRZ393503 WBV393404:WBV393503 WLR393404:WLR393503 WVN393404:WVN393503 F458940:F459039 JB458940:JB459039 SX458940:SX459039 ACT458940:ACT459039 AMP458940:AMP459039 AWL458940:AWL459039 BGH458940:BGH459039 BQD458940:BQD459039 BZZ458940:BZZ459039 CJV458940:CJV459039 CTR458940:CTR459039 DDN458940:DDN459039 DNJ458940:DNJ459039 DXF458940:DXF459039 EHB458940:EHB459039 EQX458940:EQX459039 FAT458940:FAT459039 FKP458940:FKP459039 FUL458940:FUL459039 GEH458940:GEH459039 GOD458940:GOD459039 GXZ458940:GXZ459039 HHV458940:HHV459039 HRR458940:HRR459039 IBN458940:IBN459039 ILJ458940:ILJ459039 IVF458940:IVF459039 JFB458940:JFB459039 JOX458940:JOX459039 JYT458940:JYT459039 KIP458940:KIP459039 KSL458940:KSL459039 LCH458940:LCH459039 LMD458940:LMD459039 LVZ458940:LVZ459039 MFV458940:MFV459039 MPR458940:MPR459039 MZN458940:MZN459039 NJJ458940:NJJ459039 NTF458940:NTF459039 ODB458940:ODB459039 OMX458940:OMX459039 OWT458940:OWT459039 PGP458940:PGP459039 PQL458940:PQL459039 QAH458940:QAH459039 QKD458940:QKD459039 QTZ458940:QTZ459039 RDV458940:RDV459039 RNR458940:RNR459039 RXN458940:RXN459039 SHJ458940:SHJ459039 SRF458940:SRF459039 TBB458940:TBB459039 TKX458940:TKX459039 TUT458940:TUT459039 UEP458940:UEP459039 UOL458940:UOL459039 UYH458940:UYH459039 VID458940:VID459039 VRZ458940:VRZ459039 WBV458940:WBV459039 WLR458940:WLR459039 WVN458940:WVN459039 F524476:F524575 JB524476:JB524575 SX524476:SX524575 ACT524476:ACT524575 AMP524476:AMP524575 AWL524476:AWL524575 BGH524476:BGH524575 BQD524476:BQD524575 BZZ524476:BZZ524575 CJV524476:CJV524575 CTR524476:CTR524575 DDN524476:DDN524575 DNJ524476:DNJ524575 DXF524476:DXF524575 EHB524476:EHB524575 EQX524476:EQX524575 FAT524476:FAT524575 FKP524476:FKP524575 FUL524476:FUL524575 GEH524476:GEH524575 GOD524476:GOD524575 GXZ524476:GXZ524575 HHV524476:HHV524575 HRR524476:HRR524575 IBN524476:IBN524575 ILJ524476:ILJ524575 IVF524476:IVF524575 JFB524476:JFB524575 JOX524476:JOX524575 JYT524476:JYT524575 KIP524476:KIP524575 KSL524476:KSL524575 LCH524476:LCH524575 LMD524476:LMD524575 LVZ524476:LVZ524575 MFV524476:MFV524575 MPR524476:MPR524575 MZN524476:MZN524575 NJJ524476:NJJ524575 NTF524476:NTF524575 ODB524476:ODB524575 OMX524476:OMX524575 OWT524476:OWT524575 PGP524476:PGP524575 PQL524476:PQL524575 QAH524476:QAH524575 QKD524476:QKD524575 QTZ524476:QTZ524575 RDV524476:RDV524575 RNR524476:RNR524575 RXN524476:RXN524575 SHJ524476:SHJ524575 SRF524476:SRF524575 TBB524476:TBB524575 TKX524476:TKX524575 TUT524476:TUT524575 UEP524476:UEP524575 UOL524476:UOL524575 UYH524476:UYH524575 VID524476:VID524575 VRZ524476:VRZ524575 WBV524476:WBV524575 WLR524476:WLR524575 WVN524476:WVN524575 F590012:F590111 JB590012:JB590111 SX590012:SX590111 ACT590012:ACT590111 AMP590012:AMP590111 AWL590012:AWL590111 BGH590012:BGH590111 BQD590012:BQD590111 BZZ590012:BZZ590111 CJV590012:CJV590111 CTR590012:CTR590111 DDN590012:DDN590111 DNJ590012:DNJ590111 DXF590012:DXF590111 EHB590012:EHB590111 EQX590012:EQX590111 FAT590012:FAT590111 FKP590012:FKP590111 FUL590012:FUL590111 GEH590012:GEH590111 GOD590012:GOD590111 GXZ590012:GXZ590111 HHV590012:HHV590111 HRR590012:HRR590111 IBN590012:IBN590111 ILJ590012:ILJ590111 IVF590012:IVF590111 JFB590012:JFB590111 JOX590012:JOX590111 JYT590012:JYT590111 KIP590012:KIP590111 KSL590012:KSL590111 LCH590012:LCH590111 LMD590012:LMD590111 LVZ590012:LVZ590111 MFV590012:MFV590111 MPR590012:MPR590111 MZN590012:MZN590111 NJJ590012:NJJ590111 NTF590012:NTF590111 ODB590012:ODB590111 OMX590012:OMX590111 OWT590012:OWT590111 PGP590012:PGP590111 PQL590012:PQL590111 QAH590012:QAH590111 QKD590012:QKD590111 QTZ590012:QTZ590111 RDV590012:RDV590111 RNR590012:RNR590111 RXN590012:RXN590111 SHJ590012:SHJ590111 SRF590012:SRF590111 TBB590012:TBB590111 TKX590012:TKX590111 TUT590012:TUT590111 UEP590012:UEP590111 UOL590012:UOL590111 UYH590012:UYH590111 VID590012:VID590111 VRZ590012:VRZ590111 WBV590012:WBV590111 WLR590012:WLR590111 WVN590012:WVN590111 F655548:F655647 JB655548:JB655647 SX655548:SX655647 ACT655548:ACT655647 AMP655548:AMP655647 AWL655548:AWL655647 BGH655548:BGH655647 BQD655548:BQD655647 BZZ655548:BZZ655647 CJV655548:CJV655647 CTR655548:CTR655647 DDN655548:DDN655647 DNJ655548:DNJ655647 DXF655548:DXF655647 EHB655548:EHB655647 EQX655548:EQX655647 FAT655548:FAT655647 FKP655548:FKP655647 FUL655548:FUL655647 GEH655548:GEH655647 GOD655548:GOD655647 GXZ655548:GXZ655647 HHV655548:HHV655647 HRR655548:HRR655647 IBN655548:IBN655647 ILJ655548:ILJ655647 IVF655548:IVF655647 JFB655548:JFB655647 JOX655548:JOX655647 JYT655548:JYT655647 KIP655548:KIP655647 KSL655548:KSL655647 LCH655548:LCH655647 LMD655548:LMD655647 LVZ655548:LVZ655647 MFV655548:MFV655647 MPR655548:MPR655647 MZN655548:MZN655647 NJJ655548:NJJ655647 NTF655548:NTF655647 ODB655548:ODB655647 OMX655548:OMX655647 OWT655548:OWT655647 PGP655548:PGP655647 PQL655548:PQL655647 QAH655548:QAH655647 QKD655548:QKD655647 QTZ655548:QTZ655647 RDV655548:RDV655647 RNR655548:RNR655647 RXN655548:RXN655647 SHJ655548:SHJ655647 SRF655548:SRF655647 TBB655548:TBB655647 TKX655548:TKX655647 TUT655548:TUT655647 UEP655548:UEP655647 UOL655548:UOL655647 UYH655548:UYH655647 VID655548:VID655647 VRZ655548:VRZ655647 WBV655548:WBV655647 WLR655548:WLR655647 WVN655548:WVN655647 F721084:F721183 JB721084:JB721183 SX721084:SX721183 ACT721084:ACT721183 AMP721084:AMP721183 AWL721084:AWL721183 BGH721084:BGH721183 BQD721084:BQD721183 BZZ721084:BZZ721183 CJV721084:CJV721183 CTR721084:CTR721183 DDN721084:DDN721183 DNJ721084:DNJ721183 DXF721084:DXF721183 EHB721084:EHB721183 EQX721084:EQX721183 FAT721084:FAT721183 FKP721084:FKP721183 FUL721084:FUL721183 GEH721084:GEH721183 GOD721084:GOD721183 GXZ721084:GXZ721183 HHV721084:HHV721183 HRR721084:HRR721183 IBN721084:IBN721183 ILJ721084:ILJ721183 IVF721084:IVF721183 JFB721084:JFB721183 JOX721084:JOX721183 JYT721084:JYT721183 KIP721084:KIP721183 KSL721084:KSL721183 LCH721084:LCH721183 LMD721084:LMD721183 LVZ721084:LVZ721183 MFV721084:MFV721183 MPR721084:MPR721183 MZN721084:MZN721183 NJJ721084:NJJ721183 NTF721084:NTF721183 ODB721084:ODB721183 OMX721084:OMX721183 OWT721084:OWT721183 PGP721084:PGP721183 PQL721084:PQL721183 QAH721084:QAH721183 QKD721084:QKD721183 QTZ721084:QTZ721183 RDV721084:RDV721183 RNR721084:RNR721183 RXN721084:RXN721183 SHJ721084:SHJ721183 SRF721084:SRF721183 TBB721084:TBB721183 TKX721084:TKX721183 TUT721084:TUT721183 UEP721084:UEP721183 UOL721084:UOL721183 UYH721084:UYH721183 VID721084:VID721183 VRZ721084:VRZ721183 WBV721084:WBV721183 WLR721084:WLR721183 WVN721084:WVN721183 F786620:F786719 JB786620:JB786719 SX786620:SX786719 ACT786620:ACT786719 AMP786620:AMP786719 AWL786620:AWL786719 BGH786620:BGH786719 BQD786620:BQD786719 BZZ786620:BZZ786719 CJV786620:CJV786719 CTR786620:CTR786719 DDN786620:DDN786719 DNJ786620:DNJ786719 DXF786620:DXF786719 EHB786620:EHB786719 EQX786620:EQX786719 FAT786620:FAT786719 FKP786620:FKP786719 FUL786620:FUL786719 GEH786620:GEH786719 GOD786620:GOD786719 GXZ786620:GXZ786719 HHV786620:HHV786719 HRR786620:HRR786719 IBN786620:IBN786719 ILJ786620:ILJ786719 IVF786620:IVF786719 JFB786620:JFB786719 JOX786620:JOX786719 JYT786620:JYT786719 KIP786620:KIP786719 KSL786620:KSL786719 LCH786620:LCH786719 LMD786620:LMD786719 LVZ786620:LVZ786719 MFV786620:MFV786719 MPR786620:MPR786719 MZN786620:MZN786719 NJJ786620:NJJ786719 NTF786620:NTF786719 ODB786620:ODB786719 OMX786620:OMX786719 OWT786620:OWT786719 PGP786620:PGP786719 PQL786620:PQL786719 QAH786620:QAH786719 QKD786620:QKD786719 QTZ786620:QTZ786719 RDV786620:RDV786719 RNR786620:RNR786719 RXN786620:RXN786719 SHJ786620:SHJ786719 SRF786620:SRF786719 TBB786620:TBB786719 TKX786620:TKX786719 TUT786620:TUT786719 UEP786620:UEP786719 UOL786620:UOL786719 UYH786620:UYH786719 VID786620:VID786719 VRZ786620:VRZ786719 WBV786620:WBV786719 WLR786620:WLR786719 WVN786620:WVN786719 F852156:F852255 JB852156:JB852255 SX852156:SX852255 ACT852156:ACT852255 AMP852156:AMP852255 AWL852156:AWL852255 BGH852156:BGH852255 BQD852156:BQD852255 BZZ852156:BZZ852255 CJV852156:CJV852255 CTR852156:CTR852255 DDN852156:DDN852255 DNJ852156:DNJ852255 DXF852156:DXF852255 EHB852156:EHB852255 EQX852156:EQX852255 FAT852156:FAT852255 FKP852156:FKP852255 FUL852156:FUL852255 GEH852156:GEH852255 GOD852156:GOD852255 GXZ852156:GXZ852255 HHV852156:HHV852255 HRR852156:HRR852255 IBN852156:IBN852255 ILJ852156:ILJ852255 IVF852156:IVF852255 JFB852156:JFB852255 JOX852156:JOX852255 JYT852156:JYT852255 KIP852156:KIP852255 KSL852156:KSL852255 LCH852156:LCH852255 LMD852156:LMD852255 LVZ852156:LVZ852255 MFV852156:MFV852255 MPR852156:MPR852255 MZN852156:MZN852255 NJJ852156:NJJ852255 NTF852156:NTF852255 ODB852156:ODB852255 OMX852156:OMX852255 OWT852156:OWT852255 PGP852156:PGP852255 PQL852156:PQL852255 QAH852156:QAH852255 QKD852156:QKD852255 QTZ852156:QTZ852255 RDV852156:RDV852255 RNR852156:RNR852255 RXN852156:RXN852255 SHJ852156:SHJ852255 SRF852156:SRF852255 TBB852156:TBB852255 TKX852156:TKX852255 TUT852156:TUT852255 UEP852156:UEP852255 UOL852156:UOL852255 UYH852156:UYH852255 VID852156:VID852255 VRZ852156:VRZ852255 WBV852156:WBV852255 WLR852156:WLR852255 WVN852156:WVN852255 F917692:F917791 JB917692:JB917791 SX917692:SX917791 ACT917692:ACT917791 AMP917692:AMP917791 AWL917692:AWL917791 BGH917692:BGH917791 BQD917692:BQD917791 BZZ917692:BZZ917791 CJV917692:CJV917791 CTR917692:CTR917791 DDN917692:DDN917791 DNJ917692:DNJ917791 DXF917692:DXF917791 EHB917692:EHB917791 EQX917692:EQX917791 FAT917692:FAT917791 FKP917692:FKP917791 FUL917692:FUL917791 GEH917692:GEH917791 GOD917692:GOD917791 GXZ917692:GXZ917791 HHV917692:HHV917791 HRR917692:HRR917791 IBN917692:IBN917791 ILJ917692:ILJ917791 IVF917692:IVF917791 JFB917692:JFB917791 JOX917692:JOX917791 JYT917692:JYT917791 KIP917692:KIP917791 KSL917692:KSL917791 LCH917692:LCH917791 LMD917692:LMD917791 LVZ917692:LVZ917791 MFV917692:MFV917791 MPR917692:MPR917791 MZN917692:MZN917791 NJJ917692:NJJ917791 NTF917692:NTF917791 ODB917692:ODB917791 OMX917692:OMX917791 OWT917692:OWT917791 PGP917692:PGP917791 PQL917692:PQL917791 QAH917692:QAH917791 QKD917692:QKD917791 QTZ917692:QTZ917791 RDV917692:RDV917791 RNR917692:RNR917791 RXN917692:RXN917791 SHJ917692:SHJ917791 SRF917692:SRF917791 TBB917692:TBB917791 TKX917692:TKX917791 TUT917692:TUT917791 UEP917692:UEP917791 UOL917692:UOL917791 UYH917692:UYH917791 VID917692:VID917791 VRZ917692:VRZ917791 WBV917692:WBV917791 WLR917692:WLR917791 WVN917692:WVN917791 F983228:F983327 JB983228:JB983327 SX983228:SX983327 ACT983228:ACT983327 AMP983228:AMP983327 AWL983228:AWL983327 BGH983228:BGH983327 BQD983228:BQD983327 BZZ983228:BZZ983327 CJV983228:CJV983327 CTR983228:CTR983327 DDN983228:DDN983327 DNJ983228:DNJ983327 DXF983228:DXF983327 EHB983228:EHB983327 EQX983228:EQX983327 FAT983228:FAT983327 FKP983228:FKP983327 FUL983228:FUL983327 GEH983228:GEH983327 GOD983228:GOD983327 GXZ983228:GXZ983327 HHV983228:HHV983327 HRR983228:HRR983327 IBN983228:IBN983327 ILJ983228:ILJ983327 IVF983228:IVF983327 JFB983228:JFB983327 JOX983228:JOX983327 JYT983228:JYT983327 KIP983228:KIP983327 KSL983228:KSL983327 LCH983228:LCH983327 LMD983228:LMD983327 LVZ983228:LVZ983327 MFV983228:MFV983327 MPR983228:MPR983327 MZN983228:MZN983327 NJJ983228:NJJ983327 NTF983228:NTF983327 ODB983228:ODB983327 OMX983228:OMX983327 OWT983228:OWT983327 PGP983228:PGP983327 PQL983228:PQL983327 QAH983228:QAH983327 QKD983228:QKD983327 QTZ983228:QTZ983327 RDV983228:RDV983327 RNR983228:RNR983327 RXN983228:RXN983327 SHJ983228:SHJ983327 SRF983228:SRF983327 TBB983228:TBB983327 TKX983228:TKX983327 TUT983228:TUT983327 UEP983228:UEP983327 UOL983228:UOL983327 UYH983228:UYH983327 VID983228:VID983327 VRZ983228:VRZ983327 WBV983228:WBV983327 WLR983228:WLR983327 WVN983228:WVN983327" xr:uid="{E1C8CB67-2F7A-4AA2-8109-57D2FE5144CB}">
      <formula1>"Uniform, Clothing"</formula1>
    </dataValidation>
    <dataValidation type="list" allowBlank="1" showInputMessage="1" showErrorMessage="1" sqref="JC83:JC182 WVO983102:WVO983201 WLS983102:WLS983201 WBW983102:WBW983201 VSA983102:VSA983201 VIE983102:VIE983201 UYI983102:UYI983201 UOM983102:UOM983201 UEQ983102:UEQ983201 TUU983102:TUU983201 TKY983102:TKY983201 TBC983102:TBC983201 SRG983102:SRG983201 SHK983102:SHK983201 RXO983102:RXO983201 RNS983102:RNS983201 RDW983102:RDW983201 QUA983102:QUA983201 QKE983102:QKE983201 QAI983102:QAI983201 PQM983102:PQM983201 PGQ983102:PGQ983201 OWU983102:OWU983201 OMY983102:OMY983201 ODC983102:ODC983201 NTG983102:NTG983201 NJK983102:NJK983201 MZO983102:MZO983201 MPS983102:MPS983201 MFW983102:MFW983201 LWA983102:LWA983201 LME983102:LME983201 LCI983102:LCI983201 KSM983102:KSM983201 KIQ983102:KIQ983201 JYU983102:JYU983201 JOY983102:JOY983201 JFC983102:JFC983201 IVG983102:IVG983201 ILK983102:ILK983201 IBO983102:IBO983201 HRS983102:HRS983201 HHW983102:HHW983201 GYA983102:GYA983201 GOE983102:GOE983201 GEI983102:GEI983201 FUM983102:FUM983201 FKQ983102:FKQ983201 FAU983102:FAU983201 EQY983102:EQY983201 EHC983102:EHC983201 DXG983102:DXG983201 DNK983102:DNK983201 DDO983102:DDO983201 CTS983102:CTS983201 CJW983102:CJW983201 CAA983102:CAA983201 BQE983102:BQE983201 BGI983102:BGI983201 AWM983102:AWM983201 AMQ983102:AMQ983201 ACU983102:ACU983201 SY983102:SY983201 JC983102:JC983201 G983102:G983201 WVO917566:WVO917665 WLS917566:WLS917665 WBW917566:WBW917665 VSA917566:VSA917665 VIE917566:VIE917665 UYI917566:UYI917665 UOM917566:UOM917665 UEQ917566:UEQ917665 TUU917566:TUU917665 TKY917566:TKY917665 TBC917566:TBC917665 SRG917566:SRG917665 SHK917566:SHK917665 RXO917566:RXO917665 RNS917566:RNS917665 RDW917566:RDW917665 QUA917566:QUA917665 QKE917566:QKE917665 QAI917566:QAI917665 PQM917566:PQM917665 PGQ917566:PGQ917665 OWU917566:OWU917665 OMY917566:OMY917665 ODC917566:ODC917665 NTG917566:NTG917665 NJK917566:NJK917665 MZO917566:MZO917665 MPS917566:MPS917665 MFW917566:MFW917665 LWA917566:LWA917665 LME917566:LME917665 LCI917566:LCI917665 KSM917566:KSM917665 KIQ917566:KIQ917665 JYU917566:JYU917665 JOY917566:JOY917665 JFC917566:JFC917665 IVG917566:IVG917665 ILK917566:ILK917665 IBO917566:IBO917665 HRS917566:HRS917665 HHW917566:HHW917665 GYA917566:GYA917665 GOE917566:GOE917665 GEI917566:GEI917665 FUM917566:FUM917665 FKQ917566:FKQ917665 FAU917566:FAU917665 EQY917566:EQY917665 EHC917566:EHC917665 DXG917566:DXG917665 DNK917566:DNK917665 DDO917566:DDO917665 CTS917566:CTS917665 CJW917566:CJW917665 CAA917566:CAA917665 BQE917566:BQE917665 BGI917566:BGI917665 AWM917566:AWM917665 AMQ917566:AMQ917665 ACU917566:ACU917665 SY917566:SY917665 JC917566:JC917665 G917566:G917665 WVO852030:WVO852129 WLS852030:WLS852129 WBW852030:WBW852129 VSA852030:VSA852129 VIE852030:VIE852129 UYI852030:UYI852129 UOM852030:UOM852129 UEQ852030:UEQ852129 TUU852030:TUU852129 TKY852030:TKY852129 TBC852030:TBC852129 SRG852030:SRG852129 SHK852030:SHK852129 RXO852030:RXO852129 RNS852030:RNS852129 RDW852030:RDW852129 QUA852030:QUA852129 QKE852030:QKE852129 QAI852030:QAI852129 PQM852030:PQM852129 PGQ852030:PGQ852129 OWU852030:OWU852129 OMY852030:OMY852129 ODC852030:ODC852129 NTG852030:NTG852129 NJK852030:NJK852129 MZO852030:MZO852129 MPS852030:MPS852129 MFW852030:MFW852129 LWA852030:LWA852129 LME852030:LME852129 LCI852030:LCI852129 KSM852030:KSM852129 KIQ852030:KIQ852129 JYU852030:JYU852129 JOY852030:JOY852129 JFC852030:JFC852129 IVG852030:IVG852129 ILK852030:ILK852129 IBO852030:IBO852129 HRS852030:HRS852129 HHW852030:HHW852129 GYA852030:GYA852129 GOE852030:GOE852129 GEI852030:GEI852129 FUM852030:FUM852129 FKQ852030:FKQ852129 FAU852030:FAU852129 EQY852030:EQY852129 EHC852030:EHC852129 DXG852030:DXG852129 DNK852030:DNK852129 DDO852030:DDO852129 CTS852030:CTS852129 CJW852030:CJW852129 CAA852030:CAA852129 BQE852030:BQE852129 BGI852030:BGI852129 AWM852030:AWM852129 AMQ852030:AMQ852129 ACU852030:ACU852129 SY852030:SY852129 JC852030:JC852129 G852030:G852129 WVO786494:WVO786593 WLS786494:WLS786593 WBW786494:WBW786593 VSA786494:VSA786593 VIE786494:VIE786593 UYI786494:UYI786593 UOM786494:UOM786593 UEQ786494:UEQ786593 TUU786494:TUU786593 TKY786494:TKY786593 TBC786494:TBC786593 SRG786494:SRG786593 SHK786494:SHK786593 RXO786494:RXO786593 RNS786494:RNS786593 RDW786494:RDW786593 QUA786494:QUA786593 QKE786494:QKE786593 QAI786494:QAI786593 PQM786494:PQM786593 PGQ786494:PGQ786593 OWU786494:OWU786593 OMY786494:OMY786593 ODC786494:ODC786593 NTG786494:NTG786593 NJK786494:NJK786593 MZO786494:MZO786593 MPS786494:MPS786593 MFW786494:MFW786593 LWA786494:LWA786593 LME786494:LME786593 LCI786494:LCI786593 KSM786494:KSM786593 KIQ786494:KIQ786593 JYU786494:JYU786593 JOY786494:JOY786593 JFC786494:JFC786593 IVG786494:IVG786593 ILK786494:ILK786593 IBO786494:IBO786593 HRS786494:HRS786593 HHW786494:HHW786593 GYA786494:GYA786593 GOE786494:GOE786593 GEI786494:GEI786593 FUM786494:FUM786593 FKQ786494:FKQ786593 FAU786494:FAU786593 EQY786494:EQY786593 EHC786494:EHC786593 DXG786494:DXG786593 DNK786494:DNK786593 DDO786494:DDO786593 CTS786494:CTS786593 CJW786494:CJW786593 CAA786494:CAA786593 BQE786494:BQE786593 BGI786494:BGI786593 AWM786494:AWM786593 AMQ786494:AMQ786593 ACU786494:ACU786593 SY786494:SY786593 JC786494:JC786593 G786494:G786593 WVO720958:WVO721057 WLS720958:WLS721057 WBW720958:WBW721057 VSA720958:VSA721057 VIE720958:VIE721057 UYI720958:UYI721057 UOM720958:UOM721057 UEQ720958:UEQ721057 TUU720958:TUU721057 TKY720958:TKY721057 TBC720958:TBC721057 SRG720958:SRG721057 SHK720958:SHK721057 RXO720958:RXO721057 RNS720958:RNS721057 RDW720958:RDW721057 QUA720958:QUA721057 QKE720958:QKE721057 QAI720958:QAI721057 PQM720958:PQM721057 PGQ720958:PGQ721057 OWU720958:OWU721057 OMY720958:OMY721057 ODC720958:ODC721057 NTG720958:NTG721057 NJK720958:NJK721057 MZO720958:MZO721057 MPS720958:MPS721057 MFW720958:MFW721057 LWA720958:LWA721057 LME720958:LME721057 LCI720958:LCI721057 KSM720958:KSM721057 KIQ720958:KIQ721057 JYU720958:JYU721057 JOY720958:JOY721057 JFC720958:JFC721057 IVG720958:IVG721057 ILK720958:ILK721057 IBO720958:IBO721057 HRS720958:HRS721057 HHW720958:HHW721057 GYA720958:GYA721057 GOE720958:GOE721057 GEI720958:GEI721057 FUM720958:FUM721057 FKQ720958:FKQ721057 FAU720958:FAU721057 EQY720958:EQY721057 EHC720958:EHC721057 DXG720958:DXG721057 DNK720958:DNK721057 DDO720958:DDO721057 CTS720958:CTS721057 CJW720958:CJW721057 CAA720958:CAA721057 BQE720958:BQE721057 BGI720958:BGI721057 AWM720958:AWM721057 AMQ720958:AMQ721057 ACU720958:ACU721057 SY720958:SY721057 JC720958:JC721057 G720958:G721057 WVO655422:WVO655521 WLS655422:WLS655521 WBW655422:WBW655521 VSA655422:VSA655521 VIE655422:VIE655521 UYI655422:UYI655521 UOM655422:UOM655521 UEQ655422:UEQ655521 TUU655422:TUU655521 TKY655422:TKY655521 TBC655422:TBC655521 SRG655422:SRG655521 SHK655422:SHK655521 RXO655422:RXO655521 RNS655422:RNS655521 RDW655422:RDW655521 QUA655422:QUA655521 QKE655422:QKE655521 QAI655422:QAI655521 PQM655422:PQM655521 PGQ655422:PGQ655521 OWU655422:OWU655521 OMY655422:OMY655521 ODC655422:ODC655521 NTG655422:NTG655521 NJK655422:NJK655521 MZO655422:MZO655521 MPS655422:MPS655521 MFW655422:MFW655521 LWA655422:LWA655521 LME655422:LME655521 LCI655422:LCI655521 KSM655422:KSM655521 KIQ655422:KIQ655521 JYU655422:JYU655521 JOY655422:JOY655521 JFC655422:JFC655521 IVG655422:IVG655521 ILK655422:ILK655521 IBO655422:IBO655521 HRS655422:HRS655521 HHW655422:HHW655521 GYA655422:GYA655521 GOE655422:GOE655521 GEI655422:GEI655521 FUM655422:FUM655521 FKQ655422:FKQ655521 FAU655422:FAU655521 EQY655422:EQY655521 EHC655422:EHC655521 DXG655422:DXG655521 DNK655422:DNK655521 DDO655422:DDO655521 CTS655422:CTS655521 CJW655422:CJW655521 CAA655422:CAA655521 BQE655422:BQE655521 BGI655422:BGI655521 AWM655422:AWM655521 AMQ655422:AMQ655521 ACU655422:ACU655521 SY655422:SY655521 JC655422:JC655521 G655422:G655521 WVO589886:WVO589985 WLS589886:WLS589985 WBW589886:WBW589985 VSA589886:VSA589985 VIE589886:VIE589985 UYI589886:UYI589985 UOM589886:UOM589985 UEQ589886:UEQ589985 TUU589886:TUU589985 TKY589886:TKY589985 TBC589886:TBC589985 SRG589886:SRG589985 SHK589886:SHK589985 RXO589886:RXO589985 RNS589886:RNS589985 RDW589886:RDW589985 QUA589886:QUA589985 QKE589886:QKE589985 QAI589886:QAI589985 PQM589886:PQM589985 PGQ589886:PGQ589985 OWU589886:OWU589985 OMY589886:OMY589985 ODC589886:ODC589985 NTG589886:NTG589985 NJK589886:NJK589985 MZO589886:MZO589985 MPS589886:MPS589985 MFW589886:MFW589985 LWA589886:LWA589985 LME589886:LME589985 LCI589886:LCI589985 KSM589886:KSM589985 KIQ589886:KIQ589985 JYU589886:JYU589985 JOY589886:JOY589985 JFC589886:JFC589985 IVG589886:IVG589985 ILK589886:ILK589985 IBO589886:IBO589985 HRS589886:HRS589985 HHW589886:HHW589985 GYA589886:GYA589985 GOE589886:GOE589985 GEI589886:GEI589985 FUM589886:FUM589985 FKQ589886:FKQ589985 FAU589886:FAU589985 EQY589886:EQY589985 EHC589886:EHC589985 DXG589886:DXG589985 DNK589886:DNK589985 DDO589886:DDO589985 CTS589886:CTS589985 CJW589886:CJW589985 CAA589886:CAA589985 BQE589886:BQE589985 BGI589886:BGI589985 AWM589886:AWM589985 AMQ589886:AMQ589985 ACU589886:ACU589985 SY589886:SY589985 JC589886:JC589985 G589886:G589985 WVO524350:WVO524449 WLS524350:WLS524449 WBW524350:WBW524449 VSA524350:VSA524449 VIE524350:VIE524449 UYI524350:UYI524449 UOM524350:UOM524449 UEQ524350:UEQ524449 TUU524350:TUU524449 TKY524350:TKY524449 TBC524350:TBC524449 SRG524350:SRG524449 SHK524350:SHK524449 RXO524350:RXO524449 RNS524350:RNS524449 RDW524350:RDW524449 QUA524350:QUA524449 QKE524350:QKE524449 QAI524350:QAI524449 PQM524350:PQM524449 PGQ524350:PGQ524449 OWU524350:OWU524449 OMY524350:OMY524449 ODC524350:ODC524449 NTG524350:NTG524449 NJK524350:NJK524449 MZO524350:MZO524449 MPS524350:MPS524449 MFW524350:MFW524449 LWA524350:LWA524449 LME524350:LME524449 LCI524350:LCI524449 KSM524350:KSM524449 KIQ524350:KIQ524449 JYU524350:JYU524449 JOY524350:JOY524449 JFC524350:JFC524449 IVG524350:IVG524449 ILK524350:ILK524449 IBO524350:IBO524449 HRS524350:HRS524449 HHW524350:HHW524449 GYA524350:GYA524449 GOE524350:GOE524449 GEI524350:GEI524449 FUM524350:FUM524449 FKQ524350:FKQ524449 FAU524350:FAU524449 EQY524350:EQY524449 EHC524350:EHC524449 DXG524350:DXG524449 DNK524350:DNK524449 DDO524350:DDO524449 CTS524350:CTS524449 CJW524350:CJW524449 CAA524350:CAA524449 BQE524350:BQE524449 BGI524350:BGI524449 AWM524350:AWM524449 AMQ524350:AMQ524449 ACU524350:ACU524449 SY524350:SY524449 JC524350:JC524449 G524350:G524449 WVO458814:WVO458913 WLS458814:WLS458913 WBW458814:WBW458913 VSA458814:VSA458913 VIE458814:VIE458913 UYI458814:UYI458913 UOM458814:UOM458913 UEQ458814:UEQ458913 TUU458814:TUU458913 TKY458814:TKY458913 TBC458814:TBC458913 SRG458814:SRG458913 SHK458814:SHK458913 RXO458814:RXO458913 RNS458814:RNS458913 RDW458814:RDW458913 QUA458814:QUA458913 QKE458814:QKE458913 QAI458814:QAI458913 PQM458814:PQM458913 PGQ458814:PGQ458913 OWU458814:OWU458913 OMY458814:OMY458913 ODC458814:ODC458913 NTG458814:NTG458913 NJK458814:NJK458913 MZO458814:MZO458913 MPS458814:MPS458913 MFW458814:MFW458913 LWA458814:LWA458913 LME458814:LME458913 LCI458814:LCI458913 KSM458814:KSM458913 KIQ458814:KIQ458913 JYU458814:JYU458913 JOY458814:JOY458913 JFC458814:JFC458913 IVG458814:IVG458913 ILK458814:ILK458913 IBO458814:IBO458913 HRS458814:HRS458913 HHW458814:HHW458913 GYA458814:GYA458913 GOE458814:GOE458913 GEI458814:GEI458913 FUM458814:FUM458913 FKQ458814:FKQ458913 FAU458814:FAU458913 EQY458814:EQY458913 EHC458814:EHC458913 DXG458814:DXG458913 DNK458814:DNK458913 DDO458814:DDO458913 CTS458814:CTS458913 CJW458814:CJW458913 CAA458814:CAA458913 BQE458814:BQE458913 BGI458814:BGI458913 AWM458814:AWM458913 AMQ458814:AMQ458913 ACU458814:ACU458913 SY458814:SY458913 JC458814:JC458913 G458814:G458913 WVO393278:WVO393377 WLS393278:WLS393377 WBW393278:WBW393377 VSA393278:VSA393377 VIE393278:VIE393377 UYI393278:UYI393377 UOM393278:UOM393377 UEQ393278:UEQ393377 TUU393278:TUU393377 TKY393278:TKY393377 TBC393278:TBC393377 SRG393278:SRG393377 SHK393278:SHK393377 RXO393278:RXO393377 RNS393278:RNS393377 RDW393278:RDW393377 QUA393278:QUA393377 QKE393278:QKE393377 QAI393278:QAI393377 PQM393278:PQM393377 PGQ393278:PGQ393377 OWU393278:OWU393377 OMY393278:OMY393377 ODC393278:ODC393377 NTG393278:NTG393377 NJK393278:NJK393377 MZO393278:MZO393377 MPS393278:MPS393377 MFW393278:MFW393377 LWA393278:LWA393377 LME393278:LME393377 LCI393278:LCI393377 KSM393278:KSM393377 KIQ393278:KIQ393377 JYU393278:JYU393377 JOY393278:JOY393377 JFC393278:JFC393377 IVG393278:IVG393377 ILK393278:ILK393377 IBO393278:IBO393377 HRS393278:HRS393377 HHW393278:HHW393377 GYA393278:GYA393377 GOE393278:GOE393377 GEI393278:GEI393377 FUM393278:FUM393377 FKQ393278:FKQ393377 FAU393278:FAU393377 EQY393278:EQY393377 EHC393278:EHC393377 DXG393278:DXG393377 DNK393278:DNK393377 DDO393278:DDO393377 CTS393278:CTS393377 CJW393278:CJW393377 CAA393278:CAA393377 BQE393278:BQE393377 BGI393278:BGI393377 AWM393278:AWM393377 AMQ393278:AMQ393377 ACU393278:ACU393377 SY393278:SY393377 JC393278:JC393377 G393278:G393377 WVO327742:WVO327841 WLS327742:WLS327841 WBW327742:WBW327841 VSA327742:VSA327841 VIE327742:VIE327841 UYI327742:UYI327841 UOM327742:UOM327841 UEQ327742:UEQ327841 TUU327742:TUU327841 TKY327742:TKY327841 TBC327742:TBC327841 SRG327742:SRG327841 SHK327742:SHK327841 RXO327742:RXO327841 RNS327742:RNS327841 RDW327742:RDW327841 QUA327742:QUA327841 QKE327742:QKE327841 QAI327742:QAI327841 PQM327742:PQM327841 PGQ327742:PGQ327841 OWU327742:OWU327841 OMY327742:OMY327841 ODC327742:ODC327841 NTG327742:NTG327841 NJK327742:NJK327841 MZO327742:MZO327841 MPS327742:MPS327841 MFW327742:MFW327841 LWA327742:LWA327841 LME327742:LME327841 LCI327742:LCI327841 KSM327742:KSM327841 KIQ327742:KIQ327841 JYU327742:JYU327841 JOY327742:JOY327841 JFC327742:JFC327841 IVG327742:IVG327841 ILK327742:ILK327841 IBO327742:IBO327841 HRS327742:HRS327841 HHW327742:HHW327841 GYA327742:GYA327841 GOE327742:GOE327841 GEI327742:GEI327841 FUM327742:FUM327841 FKQ327742:FKQ327841 FAU327742:FAU327841 EQY327742:EQY327841 EHC327742:EHC327841 DXG327742:DXG327841 DNK327742:DNK327841 DDO327742:DDO327841 CTS327742:CTS327841 CJW327742:CJW327841 CAA327742:CAA327841 BQE327742:BQE327841 BGI327742:BGI327841 AWM327742:AWM327841 AMQ327742:AMQ327841 ACU327742:ACU327841 SY327742:SY327841 JC327742:JC327841 G327742:G327841 WVO262206:WVO262305 WLS262206:WLS262305 WBW262206:WBW262305 VSA262206:VSA262305 VIE262206:VIE262305 UYI262206:UYI262305 UOM262206:UOM262305 UEQ262206:UEQ262305 TUU262206:TUU262305 TKY262206:TKY262305 TBC262206:TBC262305 SRG262206:SRG262305 SHK262206:SHK262305 RXO262206:RXO262305 RNS262206:RNS262305 RDW262206:RDW262305 QUA262206:QUA262305 QKE262206:QKE262305 QAI262206:QAI262305 PQM262206:PQM262305 PGQ262206:PGQ262305 OWU262206:OWU262305 OMY262206:OMY262305 ODC262206:ODC262305 NTG262206:NTG262305 NJK262206:NJK262305 MZO262206:MZO262305 MPS262206:MPS262305 MFW262206:MFW262305 LWA262206:LWA262305 LME262206:LME262305 LCI262206:LCI262305 KSM262206:KSM262305 KIQ262206:KIQ262305 JYU262206:JYU262305 JOY262206:JOY262305 JFC262206:JFC262305 IVG262206:IVG262305 ILK262206:ILK262305 IBO262206:IBO262305 HRS262206:HRS262305 HHW262206:HHW262305 GYA262206:GYA262305 GOE262206:GOE262305 GEI262206:GEI262305 FUM262206:FUM262305 FKQ262206:FKQ262305 FAU262206:FAU262305 EQY262206:EQY262305 EHC262206:EHC262305 DXG262206:DXG262305 DNK262206:DNK262305 DDO262206:DDO262305 CTS262206:CTS262305 CJW262206:CJW262305 CAA262206:CAA262305 BQE262206:BQE262305 BGI262206:BGI262305 AWM262206:AWM262305 AMQ262206:AMQ262305 ACU262206:ACU262305 SY262206:SY262305 JC262206:JC262305 G262206:G262305 WVO196670:WVO196769 WLS196670:WLS196769 WBW196670:WBW196769 VSA196670:VSA196769 VIE196670:VIE196769 UYI196670:UYI196769 UOM196670:UOM196769 UEQ196670:UEQ196769 TUU196670:TUU196769 TKY196670:TKY196769 TBC196670:TBC196769 SRG196670:SRG196769 SHK196670:SHK196769 RXO196670:RXO196769 RNS196670:RNS196769 RDW196670:RDW196769 QUA196670:QUA196769 QKE196670:QKE196769 QAI196670:QAI196769 PQM196670:PQM196769 PGQ196670:PGQ196769 OWU196670:OWU196769 OMY196670:OMY196769 ODC196670:ODC196769 NTG196670:NTG196769 NJK196670:NJK196769 MZO196670:MZO196769 MPS196670:MPS196769 MFW196670:MFW196769 LWA196670:LWA196769 LME196670:LME196769 LCI196670:LCI196769 KSM196670:KSM196769 KIQ196670:KIQ196769 JYU196670:JYU196769 JOY196670:JOY196769 JFC196670:JFC196769 IVG196670:IVG196769 ILK196670:ILK196769 IBO196670:IBO196769 HRS196670:HRS196769 HHW196670:HHW196769 GYA196670:GYA196769 GOE196670:GOE196769 GEI196670:GEI196769 FUM196670:FUM196769 FKQ196670:FKQ196769 FAU196670:FAU196769 EQY196670:EQY196769 EHC196670:EHC196769 DXG196670:DXG196769 DNK196670:DNK196769 DDO196670:DDO196769 CTS196670:CTS196769 CJW196670:CJW196769 CAA196670:CAA196769 BQE196670:BQE196769 BGI196670:BGI196769 AWM196670:AWM196769 AMQ196670:AMQ196769 ACU196670:ACU196769 SY196670:SY196769 JC196670:JC196769 G196670:G196769 WVO131134:WVO131233 WLS131134:WLS131233 WBW131134:WBW131233 VSA131134:VSA131233 VIE131134:VIE131233 UYI131134:UYI131233 UOM131134:UOM131233 UEQ131134:UEQ131233 TUU131134:TUU131233 TKY131134:TKY131233 TBC131134:TBC131233 SRG131134:SRG131233 SHK131134:SHK131233 RXO131134:RXO131233 RNS131134:RNS131233 RDW131134:RDW131233 QUA131134:QUA131233 QKE131134:QKE131233 QAI131134:QAI131233 PQM131134:PQM131233 PGQ131134:PGQ131233 OWU131134:OWU131233 OMY131134:OMY131233 ODC131134:ODC131233 NTG131134:NTG131233 NJK131134:NJK131233 MZO131134:MZO131233 MPS131134:MPS131233 MFW131134:MFW131233 LWA131134:LWA131233 LME131134:LME131233 LCI131134:LCI131233 KSM131134:KSM131233 KIQ131134:KIQ131233 JYU131134:JYU131233 JOY131134:JOY131233 JFC131134:JFC131233 IVG131134:IVG131233 ILK131134:ILK131233 IBO131134:IBO131233 HRS131134:HRS131233 HHW131134:HHW131233 GYA131134:GYA131233 GOE131134:GOE131233 GEI131134:GEI131233 FUM131134:FUM131233 FKQ131134:FKQ131233 FAU131134:FAU131233 EQY131134:EQY131233 EHC131134:EHC131233 DXG131134:DXG131233 DNK131134:DNK131233 DDO131134:DDO131233 CTS131134:CTS131233 CJW131134:CJW131233 CAA131134:CAA131233 BQE131134:BQE131233 BGI131134:BGI131233 AWM131134:AWM131233 AMQ131134:AMQ131233 ACU131134:ACU131233 SY131134:SY131233 JC131134:JC131233 G131134:G131233 WVO65598:WVO65697 WLS65598:WLS65697 WBW65598:WBW65697 VSA65598:VSA65697 VIE65598:VIE65697 UYI65598:UYI65697 UOM65598:UOM65697 UEQ65598:UEQ65697 TUU65598:TUU65697 TKY65598:TKY65697 TBC65598:TBC65697 SRG65598:SRG65697 SHK65598:SHK65697 RXO65598:RXO65697 RNS65598:RNS65697 RDW65598:RDW65697 QUA65598:QUA65697 QKE65598:QKE65697 QAI65598:QAI65697 PQM65598:PQM65697 PGQ65598:PGQ65697 OWU65598:OWU65697 OMY65598:OMY65697 ODC65598:ODC65697 NTG65598:NTG65697 NJK65598:NJK65697 MZO65598:MZO65697 MPS65598:MPS65697 MFW65598:MFW65697 LWA65598:LWA65697 LME65598:LME65697 LCI65598:LCI65697 KSM65598:KSM65697 KIQ65598:KIQ65697 JYU65598:JYU65697 JOY65598:JOY65697 JFC65598:JFC65697 IVG65598:IVG65697 ILK65598:ILK65697 IBO65598:IBO65697 HRS65598:HRS65697 HHW65598:HHW65697 GYA65598:GYA65697 GOE65598:GOE65697 GEI65598:GEI65697 FUM65598:FUM65697 FKQ65598:FKQ65697 FAU65598:FAU65697 EQY65598:EQY65697 EHC65598:EHC65697 DXG65598:DXG65697 DNK65598:DNK65697 DDO65598:DDO65697 CTS65598:CTS65697 CJW65598:CJW65697 CAA65598:CAA65697 BQE65598:BQE65697 BGI65598:BGI65697 AWM65598:AWM65697 AMQ65598:AMQ65697 ACU65598:ACU65697 SY65598:SY65697 JC65598:JC65697 G65598:G65697 WVO83:WVO182 WLS83:WLS182 WBW83:WBW182 VSA83:VSA182 VIE83:VIE182 UYI83:UYI182 UOM83:UOM182 UEQ83:UEQ182 TUU83:TUU182 TKY83:TKY182 TBC83:TBC182 SRG83:SRG182 SHK83:SHK182 RXO83:RXO182 RNS83:RNS182 RDW83:RDW182 QUA83:QUA182 QKE83:QKE182 QAI83:QAI182 PQM83:PQM182 PGQ83:PGQ182 OWU83:OWU182 OMY83:OMY182 ODC83:ODC182 NTG83:NTG182 NJK83:NJK182 MZO83:MZO182 MPS83:MPS182 MFW83:MFW182 LWA83:LWA182 LME83:LME182 LCI83:LCI182 KSM83:KSM182 KIQ83:KIQ182 JYU83:JYU182 JOY83:JOY182 JFC83:JFC182 IVG83:IVG182 ILK83:ILK182 IBO83:IBO182 HRS83:HRS182 HHW83:HHW182 GYA83:GYA182 GOE83:GOE182 GEI83:GEI182 FUM83:FUM182 FKQ83:FKQ182 FAU83:FAU182 EQY83:EQY182 EHC83:EHC182 DXG83:DXG182 DNK83:DNK182 DDO83:DDO182 CTS83:CTS182 CJW83:CJW182 CAA83:CAA182 BQE83:BQE182 BGI83:BGI182 AWM83:AWM182 AMQ83:AMQ182 ACU83:ACU182 SY83:SY182" xr:uid="{BF04E465-05F0-40BC-8A00-06F2805D1FD7}">
      <formula1>$T$84:$T$137</formula1>
    </dataValidation>
    <dataValidation type="list" allowBlank="1" showInputMessage="1" showErrorMessage="1" sqref="JB83:JB182 WVN983102:WVN983201 WLR983102:WLR983201 WBV983102:WBV983201 VRZ983102:VRZ983201 VID983102:VID983201 UYH983102:UYH983201 UOL983102:UOL983201 UEP983102:UEP983201 TUT983102:TUT983201 TKX983102:TKX983201 TBB983102:TBB983201 SRF983102:SRF983201 SHJ983102:SHJ983201 RXN983102:RXN983201 RNR983102:RNR983201 RDV983102:RDV983201 QTZ983102:QTZ983201 QKD983102:QKD983201 QAH983102:QAH983201 PQL983102:PQL983201 PGP983102:PGP983201 OWT983102:OWT983201 OMX983102:OMX983201 ODB983102:ODB983201 NTF983102:NTF983201 NJJ983102:NJJ983201 MZN983102:MZN983201 MPR983102:MPR983201 MFV983102:MFV983201 LVZ983102:LVZ983201 LMD983102:LMD983201 LCH983102:LCH983201 KSL983102:KSL983201 KIP983102:KIP983201 JYT983102:JYT983201 JOX983102:JOX983201 JFB983102:JFB983201 IVF983102:IVF983201 ILJ983102:ILJ983201 IBN983102:IBN983201 HRR983102:HRR983201 HHV983102:HHV983201 GXZ983102:GXZ983201 GOD983102:GOD983201 GEH983102:GEH983201 FUL983102:FUL983201 FKP983102:FKP983201 FAT983102:FAT983201 EQX983102:EQX983201 EHB983102:EHB983201 DXF983102:DXF983201 DNJ983102:DNJ983201 DDN983102:DDN983201 CTR983102:CTR983201 CJV983102:CJV983201 BZZ983102:BZZ983201 BQD983102:BQD983201 BGH983102:BGH983201 AWL983102:AWL983201 AMP983102:AMP983201 ACT983102:ACT983201 SX983102:SX983201 JB983102:JB983201 F983102:F983201 WVN917566:WVN917665 WLR917566:WLR917665 WBV917566:WBV917665 VRZ917566:VRZ917665 VID917566:VID917665 UYH917566:UYH917665 UOL917566:UOL917665 UEP917566:UEP917665 TUT917566:TUT917665 TKX917566:TKX917665 TBB917566:TBB917665 SRF917566:SRF917665 SHJ917566:SHJ917665 RXN917566:RXN917665 RNR917566:RNR917665 RDV917566:RDV917665 QTZ917566:QTZ917665 QKD917566:QKD917665 QAH917566:QAH917665 PQL917566:PQL917665 PGP917566:PGP917665 OWT917566:OWT917665 OMX917566:OMX917665 ODB917566:ODB917665 NTF917566:NTF917665 NJJ917566:NJJ917665 MZN917566:MZN917665 MPR917566:MPR917665 MFV917566:MFV917665 LVZ917566:LVZ917665 LMD917566:LMD917665 LCH917566:LCH917665 KSL917566:KSL917665 KIP917566:KIP917665 JYT917566:JYT917665 JOX917566:JOX917665 JFB917566:JFB917665 IVF917566:IVF917665 ILJ917566:ILJ917665 IBN917566:IBN917665 HRR917566:HRR917665 HHV917566:HHV917665 GXZ917566:GXZ917665 GOD917566:GOD917665 GEH917566:GEH917665 FUL917566:FUL917665 FKP917566:FKP917665 FAT917566:FAT917665 EQX917566:EQX917665 EHB917566:EHB917665 DXF917566:DXF917665 DNJ917566:DNJ917665 DDN917566:DDN917665 CTR917566:CTR917665 CJV917566:CJV917665 BZZ917566:BZZ917665 BQD917566:BQD917665 BGH917566:BGH917665 AWL917566:AWL917665 AMP917566:AMP917665 ACT917566:ACT917665 SX917566:SX917665 JB917566:JB917665 F917566:F917665 WVN852030:WVN852129 WLR852030:WLR852129 WBV852030:WBV852129 VRZ852030:VRZ852129 VID852030:VID852129 UYH852030:UYH852129 UOL852030:UOL852129 UEP852030:UEP852129 TUT852030:TUT852129 TKX852030:TKX852129 TBB852030:TBB852129 SRF852030:SRF852129 SHJ852030:SHJ852129 RXN852030:RXN852129 RNR852030:RNR852129 RDV852030:RDV852129 QTZ852030:QTZ852129 QKD852030:QKD852129 QAH852030:QAH852129 PQL852030:PQL852129 PGP852030:PGP852129 OWT852030:OWT852129 OMX852030:OMX852129 ODB852030:ODB852129 NTF852030:NTF852129 NJJ852030:NJJ852129 MZN852030:MZN852129 MPR852030:MPR852129 MFV852030:MFV852129 LVZ852030:LVZ852129 LMD852030:LMD852129 LCH852030:LCH852129 KSL852030:KSL852129 KIP852030:KIP852129 JYT852030:JYT852129 JOX852030:JOX852129 JFB852030:JFB852129 IVF852030:IVF852129 ILJ852030:ILJ852129 IBN852030:IBN852129 HRR852030:HRR852129 HHV852030:HHV852129 GXZ852030:GXZ852129 GOD852030:GOD852129 GEH852030:GEH852129 FUL852030:FUL852129 FKP852030:FKP852129 FAT852030:FAT852129 EQX852030:EQX852129 EHB852030:EHB852129 DXF852030:DXF852129 DNJ852030:DNJ852129 DDN852030:DDN852129 CTR852030:CTR852129 CJV852030:CJV852129 BZZ852030:BZZ852129 BQD852030:BQD852129 BGH852030:BGH852129 AWL852030:AWL852129 AMP852030:AMP852129 ACT852030:ACT852129 SX852030:SX852129 JB852030:JB852129 F852030:F852129 WVN786494:WVN786593 WLR786494:WLR786593 WBV786494:WBV786593 VRZ786494:VRZ786593 VID786494:VID786593 UYH786494:UYH786593 UOL786494:UOL786593 UEP786494:UEP786593 TUT786494:TUT786593 TKX786494:TKX786593 TBB786494:TBB786593 SRF786494:SRF786593 SHJ786494:SHJ786593 RXN786494:RXN786593 RNR786494:RNR786593 RDV786494:RDV786593 QTZ786494:QTZ786593 QKD786494:QKD786593 QAH786494:QAH786593 PQL786494:PQL786593 PGP786494:PGP786593 OWT786494:OWT786593 OMX786494:OMX786593 ODB786494:ODB786593 NTF786494:NTF786593 NJJ786494:NJJ786593 MZN786494:MZN786593 MPR786494:MPR786593 MFV786494:MFV786593 LVZ786494:LVZ786593 LMD786494:LMD786593 LCH786494:LCH786593 KSL786494:KSL786593 KIP786494:KIP786593 JYT786494:JYT786593 JOX786494:JOX786593 JFB786494:JFB786593 IVF786494:IVF786593 ILJ786494:ILJ786593 IBN786494:IBN786593 HRR786494:HRR786593 HHV786494:HHV786593 GXZ786494:GXZ786593 GOD786494:GOD786593 GEH786494:GEH786593 FUL786494:FUL786593 FKP786494:FKP786593 FAT786494:FAT786593 EQX786494:EQX786593 EHB786494:EHB786593 DXF786494:DXF786593 DNJ786494:DNJ786593 DDN786494:DDN786593 CTR786494:CTR786593 CJV786494:CJV786593 BZZ786494:BZZ786593 BQD786494:BQD786593 BGH786494:BGH786593 AWL786494:AWL786593 AMP786494:AMP786593 ACT786494:ACT786593 SX786494:SX786593 JB786494:JB786593 F786494:F786593 WVN720958:WVN721057 WLR720958:WLR721057 WBV720958:WBV721057 VRZ720958:VRZ721057 VID720958:VID721057 UYH720958:UYH721057 UOL720958:UOL721057 UEP720958:UEP721057 TUT720958:TUT721057 TKX720958:TKX721057 TBB720958:TBB721057 SRF720958:SRF721057 SHJ720958:SHJ721057 RXN720958:RXN721057 RNR720958:RNR721057 RDV720958:RDV721057 QTZ720958:QTZ721057 QKD720958:QKD721057 QAH720958:QAH721057 PQL720958:PQL721057 PGP720958:PGP721057 OWT720958:OWT721057 OMX720958:OMX721057 ODB720958:ODB721057 NTF720958:NTF721057 NJJ720958:NJJ721057 MZN720958:MZN721057 MPR720958:MPR721057 MFV720958:MFV721057 LVZ720958:LVZ721057 LMD720958:LMD721057 LCH720958:LCH721057 KSL720958:KSL721057 KIP720958:KIP721057 JYT720958:JYT721057 JOX720958:JOX721057 JFB720958:JFB721057 IVF720958:IVF721057 ILJ720958:ILJ721057 IBN720958:IBN721057 HRR720958:HRR721057 HHV720958:HHV721057 GXZ720958:GXZ721057 GOD720958:GOD721057 GEH720958:GEH721057 FUL720958:FUL721057 FKP720958:FKP721057 FAT720958:FAT721057 EQX720958:EQX721057 EHB720958:EHB721057 DXF720958:DXF721057 DNJ720958:DNJ721057 DDN720958:DDN721057 CTR720958:CTR721057 CJV720958:CJV721057 BZZ720958:BZZ721057 BQD720958:BQD721057 BGH720958:BGH721057 AWL720958:AWL721057 AMP720958:AMP721057 ACT720958:ACT721057 SX720958:SX721057 JB720958:JB721057 F720958:F721057 WVN655422:WVN655521 WLR655422:WLR655521 WBV655422:WBV655521 VRZ655422:VRZ655521 VID655422:VID655521 UYH655422:UYH655521 UOL655422:UOL655521 UEP655422:UEP655521 TUT655422:TUT655521 TKX655422:TKX655521 TBB655422:TBB655521 SRF655422:SRF655521 SHJ655422:SHJ655521 RXN655422:RXN655521 RNR655422:RNR655521 RDV655422:RDV655521 QTZ655422:QTZ655521 QKD655422:QKD655521 QAH655422:QAH655521 PQL655422:PQL655521 PGP655422:PGP655521 OWT655422:OWT655521 OMX655422:OMX655521 ODB655422:ODB655521 NTF655422:NTF655521 NJJ655422:NJJ655521 MZN655422:MZN655521 MPR655422:MPR655521 MFV655422:MFV655521 LVZ655422:LVZ655521 LMD655422:LMD655521 LCH655422:LCH655521 KSL655422:KSL655521 KIP655422:KIP655521 JYT655422:JYT655521 JOX655422:JOX655521 JFB655422:JFB655521 IVF655422:IVF655521 ILJ655422:ILJ655521 IBN655422:IBN655521 HRR655422:HRR655521 HHV655422:HHV655521 GXZ655422:GXZ655521 GOD655422:GOD655521 GEH655422:GEH655521 FUL655422:FUL655521 FKP655422:FKP655521 FAT655422:FAT655521 EQX655422:EQX655521 EHB655422:EHB655521 DXF655422:DXF655521 DNJ655422:DNJ655521 DDN655422:DDN655521 CTR655422:CTR655521 CJV655422:CJV655521 BZZ655422:BZZ655521 BQD655422:BQD655521 BGH655422:BGH655521 AWL655422:AWL655521 AMP655422:AMP655521 ACT655422:ACT655521 SX655422:SX655521 JB655422:JB655521 F655422:F655521 WVN589886:WVN589985 WLR589886:WLR589985 WBV589886:WBV589985 VRZ589886:VRZ589985 VID589886:VID589985 UYH589886:UYH589985 UOL589886:UOL589985 UEP589886:UEP589985 TUT589886:TUT589985 TKX589886:TKX589985 TBB589886:TBB589985 SRF589886:SRF589985 SHJ589886:SHJ589985 RXN589886:RXN589985 RNR589886:RNR589985 RDV589886:RDV589985 QTZ589886:QTZ589985 QKD589886:QKD589985 QAH589886:QAH589985 PQL589886:PQL589985 PGP589886:PGP589985 OWT589886:OWT589985 OMX589886:OMX589985 ODB589886:ODB589985 NTF589886:NTF589985 NJJ589886:NJJ589985 MZN589886:MZN589985 MPR589886:MPR589985 MFV589886:MFV589985 LVZ589886:LVZ589985 LMD589886:LMD589985 LCH589886:LCH589985 KSL589886:KSL589985 KIP589886:KIP589985 JYT589886:JYT589985 JOX589886:JOX589985 JFB589886:JFB589985 IVF589886:IVF589985 ILJ589886:ILJ589985 IBN589886:IBN589985 HRR589886:HRR589985 HHV589886:HHV589985 GXZ589886:GXZ589985 GOD589886:GOD589985 GEH589886:GEH589985 FUL589886:FUL589985 FKP589886:FKP589985 FAT589886:FAT589985 EQX589886:EQX589985 EHB589886:EHB589985 DXF589886:DXF589985 DNJ589886:DNJ589985 DDN589886:DDN589985 CTR589886:CTR589985 CJV589886:CJV589985 BZZ589886:BZZ589985 BQD589886:BQD589985 BGH589886:BGH589985 AWL589886:AWL589985 AMP589886:AMP589985 ACT589886:ACT589985 SX589886:SX589985 JB589886:JB589985 F589886:F589985 WVN524350:WVN524449 WLR524350:WLR524449 WBV524350:WBV524449 VRZ524350:VRZ524449 VID524350:VID524449 UYH524350:UYH524449 UOL524350:UOL524449 UEP524350:UEP524449 TUT524350:TUT524449 TKX524350:TKX524449 TBB524350:TBB524449 SRF524350:SRF524449 SHJ524350:SHJ524449 RXN524350:RXN524449 RNR524350:RNR524449 RDV524350:RDV524449 QTZ524350:QTZ524449 QKD524350:QKD524449 QAH524350:QAH524449 PQL524350:PQL524449 PGP524350:PGP524449 OWT524350:OWT524449 OMX524350:OMX524449 ODB524350:ODB524449 NTF524350:NTF524449 NJJ524350:NJJ524449 MZN524350:MZN524449 MPR524350:MPR524449 MFV524350:MFV524449 LVZ524350:LVZ524449 LMD524350:LMD524449 LCH524350:LCH524449 KSL524350:KSL524449 KIP524350:KIP524449 JYT524350:JYT524449 JOX524350:JOX524449 JFB524350:JFB524449 IVF524350:IVF524449 ILJ524350:ILJ524449 IBN524350:IBN524449 HRR524350:HRR524449 HHV524350:HHV524449 GXZ524350:GXZ524449 GOD524350:GOD524449 GEH524350:GEH524449 FUL524350:FUL524449 FKP524350:FKP524449 FAT524350:FAT524449 EQX524350:EQX524449 EHB524350:EHB524449 DXF524350:DXF524449 DNJ524350:DNJ524449 DDN524350:DDN524449 CTR524350:CTR524449 CJV524350:CJV524449 BZZ524350:BZZ524449 BQD524350:BQD524449 BGH524350:BGH524449 AWL524350:AWL524449 AMP524350:AMP524449 ACT524350:ACT524449 SX524350:SX524449 JB524350:JB524449 F524350:F524449 WVN458814:WVN458913 WLR458814:WLR458913 WBV458814:WBV458913 VRZ458814:VRZ458913 VID458814:VID458913 UYH458814:UYH458913 UOL458814:UOL458913 UEP458814:UEP458913 TUT458814:TUT458913 TKX458814:TKX458913 TBB458814:TBB458913 SRF458814:SRF458913 SHJ458814:SHJ458913 RXN458814:RXN458913 RNR458814:RNR458913 RDV458814:RDV458913 QTZ458814:QTZ458913 QKD458814:QKD458913 QAH458814:QAH458913 PQL458814:PQL458913 PGP458814:PGP458913 OWT458814:OWT458913 OMX458814:OMX458913 ODB458814:ODB458913 NTF458814:NTF458913 NJJ458814:NJJ458913 MZN458814:MZN458913 MPR458814:MPR458913 MFV458814:MFV458913 LVZ458814:LVZ458913 LMD458814:LMD458913 LCH458814:LCH458913 KSL458814:KSL458913 KIP458814:KIP458913 JYT458814:JYT458913 JOX458814:JOX458913 JFB458814:JFB458913 IVF458814:IVF458913 ILJ458814:ILJ458913 IBN458814:IBN458913 HRR458814:HRR458913 HHV458814:HHV458913 GXZ458814:GXZ458913 GOD458814:GOD458913 GEH458814:GEH458913 FUL458814:FUL458913 FKP458814:FKP458913 FAT458814:FAT458913 EQX458814:EQX458913 EHB458814:EHB458913 DXF458814:DXF458913 DNJ458814:DNJ458913 DDN458814:DDN458913 CTR458814:CTR458913 CJV458814:CJV458913 BZZ458814:BZZ458913 BQD458814:BQD458913 BGH458814:BGH458913 AWL458814:AWL458913 AMP458814:AMP458913 ACT458814:ACT458913 SX458814:SX458913 JB458814:JB458913 F458814:F458913 WVN393278:WVN393377 WLR393278:WLR393377 WBV393278:WBV393377 VRZ393278:VRZ393377 VID393278:VID393377 UYH393278:UYH393377 UOL393278:UOL393377 UEP393278:UEP393377 TUT393278:TUT393377 TKX393278:TKX393377 TBB393278:TBB393377 SRF393278:SRF393377 SHJ393278:SHJ393377 RXN393278:RXN393377 RNR393278:RNR393377 RDV393278:RDV393377 QTZ393278:QTZ393377 QKD393278:QKD393377 QAH393278:QAH393377 PQL393278:PQL393377 PGP393278:PGP393377 OWT393278:OWT393377 OMX393278:OMX393377 ODB393278:ODB393377 NTF393278:NTF393377 NJJ393278:NJJ393377 MZN393278:MZN393377 MPR393278:MPR393377 MFV393278:MFV393377 LVZ393278:LVZ393377 LMD393278:LMD393377 LCH393278:LCH393377 KSL393278:KSL393377 KIP393278:KIP393377 JYT393278:JYT393377 JOX393278:JOX393377 JFB393278:JFB393377 IVF393278:IVF393377 ILJ393278:ILJ393377 IBN393278:IBN393377 HRR393278:HRR393377 HHV393278:HHV393377 GXZ393278:GXZ393377 GOD393278:GOD393377 GEH393278:GEH393377 FUL393278:FUL393377 FKP393278:FKP393377 FAT393278:FAT393377 EQX393278:EQX393377 EHB393278:EHB393377 DXF393278:DXF393377 DNJ393278:DNJ393377 DDN393278:DDN393377 CTR393278:CTR393377 CJV393278:CJV393377 BZZ393278:BZZ393377 BQD393278:BQD393377 BGH393278:BGH393377 AWL393278:AWL393377 AMP393278:AMP393377 ACT393278:ACT393377 SX393278:SX393377 JB393278:JB393377 F393278:F393377 WVN327742:WVN327841 WLR327742:WLR327841 WBV327742:WBV327841 VRZ327742:VRZ327841 VID327742:VID327841 UYH327742:UYH327841 UOL327742:UOL327841 UEP327742:UEP327841 TUT327742:TUT327841 TKX327742:TKX327841 TBB327742:TBB327841 SRF327742:SRF327841 SHJ327742:SHJ327841 RXN327742:RXN327841 RNR327742:RNR327841 RDV327742:RDV327841 QTZ327742:QTZ327841 QKD327742:QKD327841 QAH327742:QAH327841 PQL327742:PQL327841 PGP327742:PGP327841 OWT327742:OWT327841 OMX327742:OMX327841 ODB327742:ODB327841 NTF327742:NTF327841 NJJ327742:NJJ327841 MZN327742:MZN327841 MPR327742:MPR327841 MFV327742:MFV327841 LVZ327742:LVZ327841 LMD327742:LMD327841 LCH327742:LCH327841 KSL327742:KSL327841 KIP327742:KIP327841 JYT327742:JYT327841 JOX327742:JOX327841 JFB327742:JFB327841 IVF327742:IVF327841 ILJ327742:ILJ327841 IBN327742:IBN327841 HRR327742:HRR327841 HHV327742:HHV327841 GXZ327742:GXZ327841 GOD327742:GOD327841 GEH327742:GEH327841 FUL327742:FUL327841 FKP327742:FKP327841 FAT327742:FAT327841 EQX327742:EQX327841 EHB327742:EHB327841 DXF327742:DXF327841 DNJ327742:DNJ327841 DDN327742:DDN327841 CTR327742:CTR327841 CJV327742:CJV327841 BZZ327742:BZZ327841 BQD327742:BQD327841 BGH327742:BGH327841 AWL327742:AWL327841 AMP327742:AMP327841 ACT327742:ACT327841 SX327742:SX327841 JB327742:JB327841 F327742:F327841 WVN262206:WVN262305 WLR262206:WLR262305 WBV262206:WBV262305 VRZ262206:VRZ262305 VID262206:VID262305 UYH262206:UYH262305 UOL262206:UOL262305 UEP262206:UEP262305 TUT262206:TUT262305 TKX262206:TKX262305 TBB262206:TBB262305 SRF262206:SRF262305 SHJ262206:SHJ262305 RXN262206:RXN262305 RNR262206:RNR262305 RDV262206:RDV262305 QTZ262206:QTZ262305 QKD262206:QKD262305 QAH262206:QAH262305 PQL262206:PQL262305 PGP262206:PGP262305 OWT262206:OWT262305 OMX262206:OMX262305 ODB262206:ODB262305 NTF262206:NTF262305 NJJ262206:NJJ262305 MZN262206:MZN262305 MPR262206:MPR262305 MFV262206:MFV262305 LVZ262206:LVZ262305 LMD262206:LMD262305 LCH262206:LCH262305 KSL262206:KSL262305 KIP262206:KIP262305 JYT262206:JYT262305 JOX262206:JOX262305 JFB262206:JFB262305 IVF262206:IVF262305 ILJ262206:ILJ262305 IBN262206:IBN262305 HRR262206:HRR262305 HHV262206:HHV262305 GXZ262206:GXZ262305 GOD262206:GOD262305 GEH262206:GEH262305 FUL262206:FUL262305 FKP262206:FKP262305 FAT262206:FAT262305 EQX262206:EQX262305 EHB262206:EHB262305 DXF262206:DXF262305 DNJ262206:DNJ262305 DDN262206:DDN262305 CTR262206:CTR262305 CJV262206:CJV262305 BZZ262206:BZZ262305 BQD262206:BQD262305 BGH262206:BGH262305 AWL262206:AWL262305 AMP262206:AMP262305 ACT262206:ACT262305 SX262206:SX262305 JB262206:JB262305 F262206:F262305 WVN196670:WVN196769 WLR196670:WLR196769 WBV196670:WBV196769 VRZ196670:VRZ196769 VID196670:VID196769 UYH196670:UYH196769 UOL196670:UOL196769 UEP196670:UEP196769 TUT196670:TUT196769 TKX196670:TKX196769 TBB196670:TBB196769 SRF196670:SRF196769 SHJ196670:SHJ196769 RXN196670:RXN196769 RNR196670:RNR196769 RDV196670:RDV196769 QTZ196670:QTZ196769 QKD196670:QKD196769 QAH196670:QAH196769 PQL196670:PQL196769 PGP196670:PGP196769 OWT196670:OWT196769 OMX196670:OMX196769 ODB196670:ODB196769 NTF196670:NTF196769 NJJ196670:NJJ196769 MZN196670:MZN196769 MPR196670:MPR196769 MFV196670:MFV196769 LVZ196670:LVZ196769 LMD196670:LMD196769 LCH196670:LCH196769 KSL196670:KSL196769 KIP196670:KIP196769 JYT196670:JYT196769 JOX196670:JOX196769 JFB196670:JFB196769 IVF196670:IVF196769 ILJ196670:ILJ196769 IBN196670:IBN196769 HRR196670:HRR196769 HHV196670:HHV196769 GXZ196670:GXZ196769 GOD196670:GOD196769 GEH196670:GEH196769 FUL196670:FUL196769 FKP196670:FKP196769 FAT196670:FAT196769 EQX196670:EQX196769 EHB196670:EHB196769 DXF196670:DXF196769 DNJ196670:DNJ196769 DDN196670:DDN196769 CTR196670:CTR196769 CJV196670:CJV196769 BZZ196670:BZZ196769 BQD196670:BQD196769 BGH196670:BGH196769 AWL196670:AWL196769 AMP196670:AMP196769 ACT196670:ACT196769 SX196670:SX196769 JB196670:JB196769 F196670:F196769 WVN131134:WVN131233 WLR131134:WLR131233 WBV131134:WBV131233 VRZ131134:VRZ131233 VID131134:VID131233 UYH131134:UYH131233 UOL131134:UOL131233 UEP131134:UEP131233 TUT131134:TUT131233 TKX131134:TKX131233 TBB131134:TBB131233 SRF131134:SRF131233 SHJ131134:SHJ131233 RXN131134:RXN131233 RNR131134:RNR131233 RDV131134:RDV131233 QTZ131134:QTZ131233 QKD131134:QKD131233 QAH131134:QAH131233 PQL131134:PQL131233 PGP131134:PGP131233 OWT131134:OWT131233 OMX131134:OMX131233 ODB131134:ODB131233 NTF131134:NTF131233 NJJ131134:NJJ131233 MZN131134:MZN131233 MPR131134:MPR131233 MFV131134:MFV131233 LVZ131134:LVZ131233 LMD131134:LMD131233 LCH131134:LCH131233 KSL131134:KSL131233 KIP131134:KIP131233 JYT131134:JYT131233 JOX131134:JOX131233 JFB131134:JFB131233 IVF131134:IVF131233 ILJ131134:ILJ131233 IBN131134:IBN131233 HRR131134:HRR131233 HHV131134:HHV131233 GXZ131134:GXZ131233 GOD131134:GOD131233 GEH131134:GEH131233 FUL131134:FUL131233 FKP131134:FKP131233 FAT131134:FAT131233 EQX131134:EQX131233 EHB131134:EHB131233 DXF131134:DXF131233 DNJ131134:DNJ131233 DDN131134:DDN131233 CTR131134:CTR131233 CJV131134:CJV131233 BZZ131134:BZZ131233 BQD131134:BQD131233 BGH131134:BGH131233 AWL131134:AWL131233 AMP131134:AMP131233 ACT131134:ACT131233 SX131134:SX131233 JB131134:JB131233 F131134:F131233 WVN65598:WVN65697 WLR65598:WLR65697 WBV65598:WBV65697 VRZ65598:VRZ65697 VID65598:VID65697 UYH65598:UYH65697 UOL65598:UOL65697 UEP65598:UEP65697 TUT65598:TUT65697 TKX65598:TKX65697 TBB65598:TBB65697 SRF65598:SRF65697 SHJ65598:SHJ65697 RXN65598:RXN65697 RNR65598:RNR65697 RDV65598:RDV65697 QTZ65598:QTZ65697 QKD65598:QKD65697 QAH65598:QAH65697 PQL65598:PQL65697 PGP65598:PGP65697 OWT65598:OWT65697 OMX65598:OMX65697 ODB65598:ODB65697 NTF65598:NTF65697 NJJ65598:NJJ65697 MZN65598:MZN65697 MPR65598:MPR65697 MFV65598:MFV65697 LVZ65598:LVZ65697 LMD65598:LMD65697 LCH65598:LCH65697 KSL65598:KSL65697 KIP65598:KIP65697 JYT65598:JYT65697 JOX65598:JOX65697 JFB65598:JFB65697 IVF65598:IVF65697 ILJ65598:ILJ65697 IBN65598:IBN65697 HRR65598:HRR65697 HHV65598:HHV65697 GXZ65598:GXZ65697 GOD65598:GOD65697 GEH65598:GEH65697 FUL65598:FUL65697 FKP65598:FKP65697 FAT65598:FAT65697 EQX65598:EQX65697 EHB65598:EHB65697 DXF65598:DXF65697 DNJ65598:DNJ65697 DDN65598:DDN65697 CTR65598:CTR65697 CJV65598:CJV65697 BZZ65598:BZZ65697 BQD65598:BQD65697 BGH65598:BGH65697 AWL65598:AWL65697 AMP65598:AMP65697 ACT65598:ACT65697 SX65598:SX65697 JB65598:JB65697 F65598:F65697 WVN83:WVN182 WLR83:WLR182 WBV83:WBV182 VRZ83:VRZ182 VID83:VID182 UYH83:UYH182 UOL83:UOL182 UEP83:UEP182 TUT83:TUT182 TKX83:TKX182 TBB83:TBB182 SRF83:SRF182 SHJ83:SHJ182 RXN83:RXN182 RNR83:RNR182 RDV83:RDV182 QTZ83:QTZ182 QKD83:QKD182 QAH83:QAH182 PQL83:PQL182 PGP83:PGP182 OWT83:OWT182 OMX83:OMX182 ODB83:ODB182 NTF83:NTF182 NJJ83:NJJ182 MZN83:MZN182 MPR83:MPR182 MFV83:MFV182 LVZ83:LVZ182 LMD83:LMD182 LCH83:LCH182 KSL83:KSL182 KIP83:KIP182 JYT83:JYT182 JOX83:JOX182 JFB83:JFB182 IVF83:IVF182 ILJ83:ILJ182 IBN83:IBN182 HRR83:HRR182 HHV83:HHV182 GXZ83:GXZ182 GOD83:GOD182 GEH83:GEH182 FUL83:FUL182 FKP83:FKP182 FAT83:FAT182 EQX83:EQX182 EHB83:EHB182 DXF83:DXF182 DNJ83:DNJ182 DDN83:DDN182 CTR83:CTR182 CJV83:CJV182 BZZ83:BZZ182 BQD83:BQD182 BGH83:BGH182 AWL83:AWL182 AMP83:AMP182 ACT83:ACT182 SX83:SX182" xr:uid="{A16DA991-1804-4872-85D0-E92A129C7498}">
      <formula1>$R$84:$R$102</formula1>
    </dataValidation>
    <dataValidation type="whole" allowBlank="1" showInputMessage="1" showErrorMessage="1" sqref="D83:D182 WVL983071:WVL983095 WLP983071:WLP983095 WBT983071:WBT983095 VRX983071:VRX983095 VIB983071:VIB983095 UYF983071:UYF983095 UOJ983071:UOJ983095 UEN983071:UEN983095 TUR983071:TUR983095 TKV983071:TKV983095 TAZ983071:TAZ983095 SRD983071:SRD983095 SHH983071:SHH983095 RXL983071:RXL983095 RNP983071:RNP983095 RDT983071:RDT983095 QTX983071:QTX983095 QKB983071:QKB983095 QAF983071:QAF983095 PQJ983071:PQJ983095 PGN983071:PGN983095 OWR983071:OWR983095 OMV983071:OMV983095 OCZ983071:OCZ983095 NTD983071:NTD983095 NJH983071:NJH983095 MZL983071:MZL983095 MPP983071:MPP983095 MFT983071:MFT983095 LVX983071:LVX983095 LMB983071:LMB983095 LCF983071:LCF983095 KSJ983071:KSJ983095 KIN983071:KIN983095 JYR983071:JYR983095 JOV983071:JOV983095 JEZ983071:JEZ983095 IVD983071:IVD983095 ILH983071:ILH983095 IBL983071:IBL983095 HRP983071:HRP983095 HHT983071:HHT983095 GXX983071:GXX983095 GOB983071:GOB983095 GEF983071:GEF983095 FUJ983071:FUJ983095 FKN983071:FKN983095 FAR983071:FAR983095 EQV983071:EQV983095 EGZ983071:EGZ983095 DXD983071:DXD983095 DNH983071:DNH983095 DDL983071:DDL983095 CTP983071:CTP983095 CJT983071:CJT983095 BZX983071:BZX983095 BQB983071:BQB983095 BGF983071:BGF983095 AWJ983071:AWJ983095 AMN983071:AMN983095 ACR983071:ACR983095 SV983071:SV983095 IZ983071:IZ983095 D983071:D983095 WVL917535:WVL917559 WLP917535:WLP917559 WBT917535:WBT917559 VRX917535:VRX917559 VIB917535:VIB917559 UYF917535:UYF917559 UOJ917535:UOJ917559 UEN917535:UEN917559 TUR917535:TUR917559 TKV917535:TKV917559 TAZ917535:TAZ917559 SRD917535:SRD917559 SHH917535:SHH917559 RXL917535:RXL917559 RNP917535:RNP917559 RDT917535:RDT917559 QTX917535:QTX917559 QKB917535:QKB917559 QAF917535:QAF917559 PQJ917535:PQJ917559 PGN917535:PGN917559 OWR917535:OWR917559 OMV917535:OMV917559 OCZ917535:OCZ917559 NTD917535:NTD917559 NJH917535:NJH917559 MZL917535:MZL917559 MPP917535:MPP917559 MFT917535:MFT917559 LVX917535:LVX917559 LMB917535:LMB917559 LCF917535:LCF917559 KSJ917535:KSJ917559 KIN917535:KIN917559 JYR917535:JYR917559 JOV917535:JOV917559 JEZ917535:JEZ917559 IVD917535:IVD917559 ILH917535:ILH917559 IBL917535:IBL917559 HRP917535:HRP917559 HHT917535:HHT917559 GXX917535:GXX917559 GOB917535:GOB917559 GEF917535:GEF917559 FUJ917535:FUJ917559 FKN917535:FKN917559 FAR917535:FAR917559 EQV917535:EQV917559 EGZ917535:EGZ917559 DXD917535:DXD917559 DNH917535:DNH917559 DDL917535:DDL917559 CTP917535:CTP917559 CJT917535:CJT917559 BZX917535:BZX917559 BQB917535:BQB917559 BGF917535:BGF917559 AWJ917535:AWJ917559 AMN917535:AMN917559 ACR917535:ACR917559 SV917535:SV917559 IZ917535:IZ917559 D917535:D917559 WVL851999:WVL852023 WLP851999:WLP852023 WBT851999:WBT852023 VRX851999:VRX852023 VIB851999:VIB852023 UYF851999:UYF852023 UOJ851999:UOJ852023 UEN851999:UEN852023 TUR851999:TUR852023 TKV851999:TKV852023 TAZ851999:TAZ852023 SRD851999:SRD852023 SHH851999:SHH852023 RXL851999:RXL852023 RNP851999:RNP852023 RDT851999:RDT852023 QTX851999:QTX852023 QKB851999:QKB852023 QAF851999:QAF852023 PQJ851999:PQJ852023 PGN851999:PGN852023 OWR851999:OWR852023 OMV851999:OMV852023 OCZ851999:OCZ852023 NTD851999:NTD852023 NJH851999:NJH852023 MZL851999:MZL852023 MPP851999:MPP852023 MFT851999:MFT852023 LVX851999:LVX852023 LMB851999:LMB852023 LCF851999:LCF852023 KSJ851999:KSJ852023 KIN851999:KIN852023 JYR851999:JYR852023 JOV851999:JOV852023 JEZ851999:JEZ852023 IVD851999:IVD852023 ILH851999:ILH852023 IBL851999:IBL852023 HRP851999:HRP852023 HHT851999:HHT852023 GXX851999:GXX852023 GOB851999:GOB852023 GEF851999:GEF852023 FUJ851999:FUJ852023 FKN851999:FKN852023 FAR851999:FAR852023 EQV851999:EQV852023 EGZ851999:EGZ852023 DXD851999:DXD852023 DNH851999:DNH852023 DDL851999:DDL852023 CTP851999:CTP852023 CJT851999:CJT852023 BZX851999:BZX852023 BQB851999:BQB852023 BGF851999:BGF852023 AWJ851999:AWJ852023 AMN851999:AMN852023 ACR851999:ACR852023 SV851999:SV852023 IZ851999:IZ852023 D851999:D852023 WVL786463:WVL786487 WLP786463:WLP786487 WBT786463:WBT786487 VRX786463:VRX786487 VIB786463:VIB786487 UYF786463:UYF786487 UOJ786463:UOJ786487 UEN786463:UEN786487 TUR786463:TUR786487 TKV786463:TKV786487 TAZ786463:TAZ786487 SRD786463:SRD786487 SHH786463:SHH786487 RXL786463:RXL786487 RNP786463:RNP786487 RDT786463:RDT786487 QTX786463:QTX786487 QKB786463:QKB786487 QAF786463:QAF786487 PQJ786463:PQJ786487 PGN786463:PGN786487 OWR786463:OWR786487 OMV786463:OMV786487 OCZ786463:OCZ786487 NTD786463:NTD786487 NJH786463:NJH786487 MZL786463:MZL786487 MPP786463:MPP786487 MFT786463:MFT786487 LVX786463:LVX786487 LMB786463:LMB786487 LCF786463:LCF786487 KSJ786463:KSJ786487 KIN786463:KIN786487 JYR786463:JYR786487 JOV786463:JOV786487 JEZ786463:JEZ786487 IVD786463:IVD786487 ILH786463:ILH786487 IBL786463:IBL786487 HRP786463:HRP786487 HHT786463:HHT786487 GXX786463:GXX786487 GOB786463:GOB786487 GEF786463:GEF786487 FUJ786463:FUJ786487 FKN786463:FKN786487 FAR786463:FAR786487 EQV786463:EQV786487 EGZ786463:EGZ786487 DXD786463:DXD786487 DNH786463:DNH786487 DDL786463:DDL786487 CTP786463:CTP786487 CJT786463:CJT786487 BZX786463:BZX786487 BQB786463:BQB786487 BGF786463:BGF786487 AWJ786463:AWJ786487 AMN786463:AMN786487 ACR786463:ACR786487 SV786463:SV786487 IZ786463:IZ786487 D786463:D786487 WVL720927:WVL720951 WLP720927:WLP720951 WBT720927:WBT720951 VRX720927:VRX720951 VIB720927:VIB720951 UYF720927:UYF720951 UOJ720927:UOJ720951 UEN720927:UEN720951 TUR720927:TUR720951 TKV720927:TKV720951 TAZ720927:TAZ720951 SRD720927:SRD720951 SHH720927:SHH720951 RXL720927:RXL720951 RNP720927:RNP720951 RDT720927:RDT720951 QTX720927:QTX720951 QKB720927:QKB720951 QAF720927:QAF720951 PQJ720927:PQJ720951 PGN720927:PGN720951 OWR720927:OWR720951 OMV720927:OMV720951 OCZ720927:OCZ720951 NTD720927:NTD720951 NJH720927:NJH720951 MZL720927:MZL720951 MPP720927:MPP720951 MFT720927:MFT720951 LVX720927:LVX720951 LMB720927:LMB720951 LCF720927:LCF720951 KSJ720927:KSJ720951 KIN720927:KIN720951 JYR720927:JYR720951 JOV720927:JOV720951 JEZ720927:JEZ720951 IVD720927:IVD720951 ILH720927:ILH720951 IBL720927:IBL720951 HRP720927:HRP720951 HHT720927:HHT720951 GXX720927:GXX720951 GOB720927:GOB720951 GEF720927:GEF720951 FUJ720927:FUJ720951 FKN720927:FKN720951 FAR720927:FAR720951 EQV720927:EQV720951 EGZ720927:EGZ720951 DXD720927:DXD720951 DNH720927:DNH720951 DDL720927:DDL720951 CTP720927:CTP720951 CJT720927:CJT720951 BZX720927:BZX720951 BQB720927:BQB720951 BGF720927:BGF720951 AWJ720927:AWJ720951 AMN720927:AMN720951 ACR720927:ACR720951 SV720927:SV720951 IZ720927:IZ720951 D720927:D720951 WVL655391:WVL655415 WLP655391:WLP655415 WBT655391:WBT655415 VRX655391:VRX655415 VIB655391:VIB655415 UYF655391:UYF655415 UOJ655391:UOJ655415 UEN655391:UEN655415 TUR655391:TUR655415 TKV655391:TKV655415 TAZ655391:TAZ655415 SRD655391:SRD655415 SHH655391:SHH655415 RXL655391:RXL655415 RNP655391:RNP655415 RDT655391:RDT655415 QTX655391:QTX655415 QKB655391:QKB655415 QAF655391:QAF655415 PQJ655391:PQJ655415 PGN655391:PGN655415 OWR655391:OWR655415 OMV655391:OMV655415 OCZ655391:OCZ655415 NTD655391:NTD655415 NJH655391:NJH655415 MZL655391:MZL655415 MPP655391:MPP655415 MFT655391:MFT655415 LVX655391:LVX655415 LMB655391:LMB655415 LCF655391:LCF655415 KSJ655391:KSJ655415 KIN655391:KIN655415 JYR655391:JYR655415 JOV655391:JOV655415 JEZ655391:JEZ655415 IVD655391:IVD655415 ILH655391:ILH655415 IBL655391:IBL655415 HRP655391:HRP655415 HHT655391:HHT655415 GXX655391:GXX655415 GOB655391:GOB655415 GEF655391:GEF655415 FUJ655391:FUJ655415 FKN655391:FKN655415 FAR655391:FAR655415 EQV655391:EQV655415 EGZ655391:EGZ655415 DXD655391:DXD655415 DNH655391:DNH655415 DDL655391:DDL655415 CTP655391:CTP655415 CJT655391:CJT655415 BZX655391:BZX655415 BQB655391:BQB655415 BGF655391:BGF655415 AWJ655391:AWJ655415 AMN655391:AMN655415 ACR655391:ACR655415 SV655391:SV655415 IZ655391:IZ655415 D655391:D655415 WVL589855:WVL589879 WLP589855:WLP589879 WBT589855:WBT589879 VRX589855:VRX589879 VIB589855:VIB589879 UYF589855:UYF589879 UOJ589855:UOJ589879 UEN589855:UEN589879 TUR589855:TUR589879 TKV589855:TKV589879 TAZ589855:TAZ589879 SRD589855:SRD589879 SHH589855:SHH589879 RXL589855:RXL589879 RNP589855:RNP589879 RDT589855:RDT589879 QTX589855:QTX589879 QKB589855:QKB589879 QAF589855:QAF589879 PQJ589855:PQJ589879 PGN589855:PGN589879 OWR589855:OWR589879 OMV589855:OMV589879 OCZ589855:OCZ589879 NTD589855:NTD589879 NJH589855:NJH589879 MZL589855:MZL589879 MPP589855:MPP589879 MFT589855:MFT589879 LVX589855:LVX589879 LMB589855:LMB589879 LCF589855:LCF589879 KSJ589855:KSJ589879 KIN589855:KIN589879 JYR589855:JYR589879 JOV589855:JOV589879 JEZ589855:JEZ589879 IVD589855:IVD589879 ILH589855:ILH589879 IBL589855:IBL589879 HRP589855:HRP589879 HHT589855:HHT589879 GXX589855:GXX589879 GOB589855:GOB589879 GEF589855:GEF589879 FUJ589855:FUJ589879 FKN589855:FKN589879 FAR589855:FAR589879 EQV589855:EQV589879 EGZ589855:EGZ589879 DXD589855:DXD589879 DNH589855:DNH589879 DDL589855:DDL589879 CTP589855:CTP589879 CJT589855:CJT589879 BZX589855:BZX589879 BQB589855:BQB589879 BGF589855:BGF589879 AWJ589855:AWJ589879 AMN589855:AMN589879 ACR589855:ACR589879 SV589855:SV589879 IZ589855:IZ589879 D589855:D589879 WVL524319:WVL524343 WLP524319:WLP524343 WBT524319:WBT524343 VRX524319:VRX524343 VIB524319:VIB524343 UYF524319:UYF524343 UOJ524319:UOJ524343 UEN524319:UEN524343 TUR524319:TUR524343 TKV524319:TKV524343 TAZ524319:TAZ524343 SRD524319:SRD524343 SHH524319:SHH524343 RXL524319:RXL524343 RNP524319:RNP524343 RDT524319:RDT524343 QTX524319:QTX524343 QKB524319:QKB524343 QAF524319:QAF524343 PQJ524319:PQJ524343 PGN524319:PGN524343 OWR524319:OWR524343 OMV524319:OMV524343 OCZ524319:OCZ524343 NTD524319:NTD524343 NJH524319:NJH524343 MZL524319:MZL524343 MPP524319:MPP524343 MFT524319:MFT524343 LVX524319:LVX524343 LMB524319:LMB524343 LCF524319:LCF524343 KSJ524319:KSJ524343 KIN524319:KIN524343 JYR524319:JYR524343 JOV524319:JOV524343 JEZ524319:JEZ524343 IVD524319:IVD524343 ILH524319:ILH524343 IBL524319:IBL524343 HRP524319:HRP524343 HHT524319:HHT524343 GXX524319:GXX524343 GOB524319:GOB524343 GEF524319:GEF524343 FUJ524319:FUJ524343 FKN524319:FKN524343 FAR524319:FAR524343 EQV524319:EQV524343 EGZ524319:EGZ524343 DXD524319:DXD524343 DNH524319:DNH524343 DDL524319:DDL524343 CTP524319:CTP524343 CJT524319:CJT524343 BZX524319:BZX524343 BQB524319:BQB524343 BGF524319:BGF524343 AWJ524319:AWJ524343 AMN524319:AMN524343 ACR524319:ACR524343 SV524319:SV524343 IZ524319:IZ524343 D524319:D524343 WVL458783:WVL458807 WLP458783:WLP458807 WBT458783:WBT458807 VRX458783:VRX458807 VIB458783:VIB458807 UYF458783:UYF458807 UOJ458783:UOJ458807 UEN458783:UEN458807 TUR458783:TUR458807 TKV458783:TKV458807 TAZ458783:TAZ458807 SRD458783:SRD458807 SHH458783:SHH458807 RXL458783:RXL458807 RNP458783:RNP458807 RDT458783:RDT458807 QTX458783:QTX458807 QKB458783:QKB458807 QAF458783:QAF458807 PQJ458783:PQJ458807 PGN458783:PGN458807 OWR458783:OWR458807 OMV458783:OMV458807 OCZ458783:OCZ458807 NTD458783:NTD458807 NJH458783:NJH458807 MZL458783:MZL458807 MPP458783:MPP458807 MFT458783:MFT458807 LVX458783:LVX458807 LMB458783:LMB458807 LCF458783:LCF458807 KSJ458783:KSJ458807 KIN458783:KIN458807 JYR458783:JYR458807 JOV458783:JOV458807 JEZ458783:JEZ458807 IVD458783:IVD458807 ILH458783:ILH458807 IBL458783:IBL458807 HRP458783:HRP458807 HHT458783:HHT458807 GXX458783:GXX458807 GOB458783:GOB458807 GEF458783:GEF458807 FUJ458783:FUJ458807 FKN458783:FKN458807 FAR458783:FAR458807 EQV458783:EQV458807 EGZ458783:EGZ458807 DXD458783:DXD458807 DNH458783:DNH458807 DDL458783:DDL458807 CTP458783:CTP458807 CJT458783:CJT458807 BZX458783:BZX458807 BQB458783:BQB458807 BGF458783:BGF458807 AWJ458783:AWJ458807 AMN458783:AMN458807 ACR458783:ACR458807 SV458783:SV458807 IZ458783:IZ458807 D458783:D458807 WVL393247:WVL393271 WLP393247:WLP393271 WBT393247:WBT393271 VRX393247:VRX393271 VIB393247:VIB393271 UYF393247:UYF393271 UOJ393247:UOJ393271 UEN393247:UEN393271 TUR393247:TUR393271 TKV393247:TKV393271 TAZ393247:TAZ393271 SRD393247:SRD393271 SHH393247:SHH393271 RXL393247:RXL393271 RNP393247:RNP393271 RDT393247:RDT393271 QTX393247:QTX393271 QKB393247:QKB393271 QAF393247:QAF393271 PQJ393247:PQJ393271 PGN393247:PGN393271 OWR393247:OWR393271 OMV393247:OMV393271 OCZ393247:OCZ393271 NTD393247:NTD393271 NJH393247:NJH393271 MZL393247:MZL393271 MPP393247:MPP393271 MFT393247:MFT393271 LVX393247:LVX393271 LMB393247:LMB393271 LCF393247:LCF393271 KSJ393247:KSJ393271 KIN393247:KIN393271 JYR393247:JYR393271 JOV393247:JOV393271 JEZ393247:JEZ393271 IVD393247:IVD393271 ILH393247:ILH393271 IBL393247:IBL393271 HRP393247:HRP393271 HHT393247:HHT393271 GXX393247:GXX393271 GOB393247:GOB393271 GEF393247:GEF393271 FUJ393247:FUJ393271 FKN393247:FKN393271 FAR393247:FAR393271 EQV393247:EQV393271 EGZ393247:EGZ393271 DXD393247:DXD393271 DNH393247:DNH393271 DDL393247:DDL393271 CTP393247:CTP393271 CJT393247:CJT393271 BZX393247:BZX393271 BQB393247:BQB393271 BGF393247:BGF393271 AWJ393247:AWJ393271 AMN393247:AMN393271 ACR393247:ACR393271 SV393247:SV393271 IZ393247:IZ393271 D393247:D393271 WVL327711:WVL327735 WLP327711:WLP327735 WBT327711:WBT327735 VRX327711:VRX327735 VIB327711:VIB327735 UYF327711:UYF327735 UOJ327711:UOJ327735 UEN327711:UEN327735 TUR327711:TUR327735 TKV327711:TKV327735 TAZ327711:TAZ327735 SRD327711:SRD327735 SHH327711:SHH327735 RXL327711:RXL327735 RNP327711:RNP327735 RDT327711:RDT327735 QTX327711:QTX327735 QKB327711:QKB327735 QAF327711:QAF327735 PQJ327711:PQJ327735 PGN327711:PGN327735 OWR327711:OWR327735 OMV327711:OMV327735 OCZ327711:OCZ327735 NTD327711:NTD327735 NJH327711:NJH327735 MZL327711:MZL327735 MPP327711:MPP327735 MFT327711:MFT327735 LVX327711:LVX327735 LMB327711:LMB327735 LCF327711:LCF327735 KSJ327711:KSJ327735 KIN327711:KIN327735 JYR327711:JYR327735 JOV327711:JOV327735 JEZ327711:JEZ327735 IVD327711:IVD327735 ILH327711:ILH327735 IBL327711:IBL327735 HRP327711:HRP327735 HHT327711:HHT327735 GXX327711:GXX327735 GOB327711:GOB327735 GEF327711:GEF327735 FUJ327711:FUJ327735 FKN327711:FKN327735 FAR327711:FAR327735 EQV327711:EQV327735 EGZ327711:EGZ327735 DXD327711:DXD327735 DNH327711:DNH327735 DDL327711:DDL327735 CTP327711:CTP327735 CJT327711:CJT327735 BZX327711:BZX327735 BQB327711:BQB327735 BGF327711:BGF327735 AWJ327711:AWJ327735 AMN327711:AMN327735 ACR327711:ACR327735 SV327711:SV327735 IZ327711:IZ327735 D327711:D327735 WVL262175:WVL262199 WLP262175:WLP262199 WBT262175:WBT262199 VRX262175:VRX262199 VIB262175:VIB262199 UYF262175:UYF262199 UOJ262175:UOJ262199 UEN262175:UEN262199 TUR262175:TUR262199 TKV262175:TKV262199 TAZ262175:TAZ262199 SRD262175:SRD262199 SHH262175:SHH262199 RXL262175:RXL262199 RNP262175:RNP262199 RDT262175:RDT262199 QTX262175:QTX262199 QKB262175:QKB262199 QAF262175:QAF262199 PQJ262175:PQJ262199 PGN262175:PGN262199 OWR262175:OWR262199 OMV262175:OMV262199 OCZ262175:OCZ262199 NTD262175:NTD262199 NJH262175:NJH262199 MZL262175:MZL262199 MPP262175:MPP262199 MFT262175:MFT262199 LVX262175:LVX262199 LMB262175:LMB262199 LCF262175:LCF262199 KSJ262175:KSJ262199 KIN262175:KIN262199 JYR262175:JYR262199 JOV262175:JOV262199 JEZ262175:JEZ262199 IVD262175:IVD262199 ILH262175:ILH262199 IBL262175:IBL262199 HRP262175:HRP262199 HHT262175:HHT262199 GXX262175:GXX262199 GOB262175:GOB262199 GEF262175:GEF262199 FUJ262175:FUJ262199 FKN262175:FKN262199 FAR262175:FAR262199 EQV262175:EQV262199 EGZ262175:EGZ262199 DXD262175:DXD262199 DNH262175:DNH262199 DDL262175:DDL262199 CTP262175:CTP262199 CJT262175:CJT262199 BZX262175:BZX262199 BQB262175:BQB262199 BGF262175:BGF262199 AWJ262175:AWJ262199 AMN262175:AMN262199 ACR262175:ACR262199 SV262175:SV262199 IZ262175:IZ262199 D262175:D262199 WVL196639:WVL196663 WLP196639:WLP196663 WBT196639:WBT196663 VRX196639:VRX196663 VIB196639:VIB196663 UYF196639:UYF196663 UOJ196639:UOJ196663 UEN196639:UEN196663 TUR196639:TUR196663 TKV196639:TKV196663 TAZ196639:TAZ196663 SRD196639:SRD196663 SHH196639:SHH196663 RXL196639:RXL196663 RNP196639:RNP196663 RDT196639:RDT196663 QTX196639:QTX196663 QKB196639:QKB196663 QAF196639:QAF196663 PQJ196639:PQJ196663 PGN196639:PGN196663 OWR196639:OWR196663 OMV196639:OMV196663 OCZ196639:OCZ196663 NTD196639:NTD196663 NJH196639:NJH196663 MZL196639:MZL196663 MPP196639:MPP196663 MFT196639:MFT196663 LVX196639:LVX196663 LMB196639:LMB196663 LCF196639:LCF196663 KSJ196639:KSJ196663 KIN196639:KIN196663 JYR196639:JYR196663 JOV196639:JOV196663 JEZ196639:JEZ196663 IVD196639:IVD196663 ILH196639:ILH196663 IBL196639:IBL196663 HRP196639:HRP196663 HHT196639:HHT196663 GXX196639:GXX196663 GOB196639:GOB196663 GEF196639:GEF196663 FUJ196639:FUJ196663 FKN196639:FKN196663 FAR196639:FAR196663 EQV196639:EQV196663 EGZ196639:EGZ196663 DXD196639:DXD196663 DNH196639:DNH196663 DDL196639:DDL196663 CTP196639:CTP196663 CJT196639:CJT196663 BZX196639:BZX196663 BQB196639:BQB196663 BGF196639:BGF196663 AWJ196639:AWJ196663 AMN196639:AMN196663 ACR196639:ACR196663 SV196639:SV196663 IZ196639:IZ196663 D196639:D196663 WVL131103:WVL131127 WLP131103:WLP131127 WBT131103:WBT131127 VRX131103:VRX131127 VIB131103:VIB131127 UYF131103:UYF131127 UOJ131103:UOJ131127 UEN131103:UEN131127 TUR131103:TUR131127 TKV131103:TKV131127 TAZ131103:TAZ131127 SRD131103:SRD131127 SHH131103:SHH131127 RXL131103:RXL131127 RNP131103:RNP131127 RDT131103:RDT131127 QTX131103:QTX131127 QKB131103:QKB131127 QAF131103:QAF131127 PQJ131103:PQJ131127 PGN131103:PGN131127 OWR131103:OWR131127 OMV131103:OMV131127 OCZ131103:OCZ131127 NTD131103:NTD131127 NJH131103:NJH131127 MZL131103:MZL131127 MPP131103:MPP131127 MFT131103:MFT131127 LVX131103:LVX131127 LMB131103:LMB131127 LCF131103:LCF131127 KSJ131103:KSJ131127 KIN131103:KIN131127 JYR131103:JYR131127 JOV131103:JOV131127 JEZ131103:JEZ131127 IVD131103:IVD131127 ILH131103:ILH131127 IBL131103:IBL131127 HRP131103:HRP131127 HHT131103:HHT131127 GXX131103:GXX131127 GOB131103:GOB131127 GEF131103:GEF131127 FUJ131103:FUJ131127 FKN131103:FKN131127 FAR131103:FAR131127 EQV131103:EQV131127 EGZ131103:EGZ131127 DXD131103:DXD131127 DNH131103:DNH131127 DDL131103:DDL131127 CTP131103:CTP131127 CJT131103:CJT131127 BZX131103:BZX131127 BQB131103:BQB131127 BGF131103:BGF131127 AWJ131103:AWJ131127 AMN131103:AMN131127 ACR131103:ACR131127 SV131103:SV131127 IZ131103:IZ131127 D131103:D131127 WVL65567:WVL65591 WLP65567:WLP65591 WBT65567:WBT65591 VRX65567:VRX65591 VIB65567:VIB65591 UYF65567:UYF65591 UOJ65567:UOJ65591 UEN65567:UEN65591 TUR65567:TUR65591 TKV65567:TKV65591 TAZ65567:TAZ65591 SRD65567:SRD65591 SHH65567:SHH65591 RXL65567:RXL65591 RNP65567:RNP65591 RDT65567:RDT65591 QTX65567:QTX65591 QKB65567:QKB65591 QAF65567:QAF65591 PQJ65567:PQJ65591 PGN65567:PGN65591 OWR65567:OWR65591 OMV65567:OMV65591 OCZ65567:OCZ65591 NTD65567:NTD65591 NJH65567:NJH65591 MZL65567:MZL65591 MPP65567:MPP65591 MFT65567:MFT65591 LVX65567:LVX65591 LMB65567:LMB65591 LCF65567:LCF65591 KSJ65567:KSJ65591 KIN65567:KIN65591 JYR65567:JYR65591 JOV65567:JOV65591 JEZ65567:JEZ65591 IVD65567:IVD65591 ILH65567:ILH65591 IBL65567:IBL65591 HRP65567:HRP65591 HHT65567:HHT65591 GXX65567:GXX65591 GOB65567:GOB65591 GEF65567:GEF65591 FUJ65567:FUJ65591 FKN65567:FKN65591 FAR65567:FAR65591 EQV65567:EQV65591 EGZ65567:EGZ65591 DXD65567:DXD65591 DNH65567:DNH65591 DDL65567:DDL65591 CTP65567:CTP65591 CJT65567:CJT65591 BZX65567:BZX65591 BQB65567:BQB65591 BGF65567:BGF65591 AWJ65567:AWJ65591 AMN65567:AMN65591 ACR65567:ACR65591 SV65567:SV65591 IZ65567:IZ65591 D65567:D65591 WVL6:WVL55 WLP6:WLP55 WBT6:WBT55 VRX6:VRX55 VIB6:VIB55 UYF6:UYF55 UOJ6:UOJ55 UEN6:UEN55 TUR6:TUR55 TKV6:TKV55 TAZ6:TAZ55 SRD6:SRD55 SHH6:SHH55 RXL6:RXL55 RNP6:RNP55 RDT6:RDT55 QTX6:QTX55 QKB6:QKB55 QAF6:QAF55 PQJ6:PQJ55 PGN6:PGN55 OWR6:OWR55 OMV6:OMV55 OCZ6:OCZ55 NTD6:NTD55 NJH6:NJH55 MZL6:MZL55 MPP6:MPP55 MFT6:MFT55 LVX6:LVX55 LMB6:LMB55 LCF6:LCF55 KSJ6:KSJ55 KIN6:KIN55 JYR6:JYR55 JOV6:JOV55 JEZ6:JEZ55 IVD6:IVD55 ILH6:ILH55 IBL6:IBL55 HRP6:HRP55 HHT6:HHT55 GXX6:GXX55 GOB6:GOB55 GEF6:GEF55 FUJ6:FUJ55 FKN6:FKN55 FAR6:FAR55 EQV6:EQV55 EGZ6:EGZ55 DXD6:DXD55 DNH6:DNH55 DDL6:DDL55 CTP6:CTP55 CJT6:CJT55 BZX6:BZX55 BQB6:BQB55 BGF6:BGF55 AWJ6:AWJ55 AMN6:AMN55 ACR6:ACR55 SV6:SV55 IZ6:IZ55 IZ63:IZ77 WVL983102:WVL983201 WLP983102:WLP983201 WBT983102:WBT983201 VRX983102:VRX983201 VIB983102:VIB983201 UYF983102:UYF983201 UOJ983102:UOJ983201 UEN983102:UEN983201 TUR983102:TUR983201 TKV983102:TKV983201 TAZ983102:TAZ983201 SRD983102:SRD983201 SHH983102:SHH983201 RXL983102:RXL983201 RNP983102:RNP983201 RDT983102:RDT983201 QTX983102:QTX983201 QKB983102:QKB983201 QAF983102:QAF983201 PQJ983102:PQJ983201 PGN983102:PGN983201 OWR983102:OWR983201 OMV983102:OMV983201 OCZ983102:OCZ983201 NTD983102:NTD983201 NJH983102:NJH983201 MZL983102:MZL983201 MPP983102:MPP983201 MFT983102:MFT983201 LVX983102:LVX983201 LMB983102:LMB983201 LCF983102:LCF983201 KSJ983102:KSJ983201 KIN983102:KIN983201 JYR983102:JYR983201 JOV983102:JOV983201 JEZ983102:JEZ983201 IVD983102:IVD983201 ILH983102:ILH983201 IBL983102:IBL983201 HRP983102:HRP983201 HHT983102:HHT983201 GXX983102:GXX983201 GOB983102:GOB983201 GEF983102:GEF983201 FUJ983102:FUJ983201 FKN983102:FKN983201 FAR983102:FAR983201 EQV983102:EQV983201 EGZ983102:EGZ983201 DXD983102:DXD983201 DNH983102:DNH983201 DDL983102:DDL983201 CTP983102:CTP983201 CJT983102:CJT983201 BZX983102:BZX983201 BQB983102:BQB983201 BGF983102:BGF983201 AWJ983102:AWJ983201 AMN983102:AMN983201 ACR983102:ACR983201 SV983102:SV983201 IZ983102:IZ983201 D983102:D983201 WVL917566:WVL917665 WLP917566:WLP917665 WBT917566:WBT917665 VRX917566:VRX917665 VIB917566:VIB917665 UYF917566:UYF917665 UOJ917566:UOJ917665 UEN917566:UEN917665 TUR917566:TUR917665 TKV917566:TKV917665 TAZ917566:TAZ917665 SRD917566:SRD917665 SHH917566:SHH917665 RXL917566:RXL917665 RNP917566:RNP917665 RDT917566:RDT917665 QTX917566:QTX917665 QKB917566:QKB917665 QAF917566:QAF917665 PQJ917566:PQJ917665 PGN917566:PGN917665 OWR917566:OWR917665 OMV917566:OMV917665 OCZ917566:OCZ917665 NTD917566:NTD917665 NJH917566:NJH917665 MZL917566:MZL917665 MPP917566:MPP917665 MFT917566:MFT917665 LVX917566:LVX917665 LMB917566:LMB917665 LCF917566:LCF917665 KSJ917566:KSJ917665 KIN917566:KIN917665 JYR917566:JYR917665 JOV917566:JOV917665 JEZ917566:JEZ917665 IVD917566:IVD917665 ILH917566:ILH917665 IBL917566:IBL917665 HRP917566:HRP917665 HHT917566:HHT917665 GXX917566:GXX917665 GOB917566:GOB917665 GEF917566:GEF917665 FUJ917566:FUJ917665 FKN917566:FKN917665 FAR917566:FAR917665 EQV917566:EQV917665 EGZ917566:EGZ917665 DXD917566:DXD917665 DNH917566:DNH917665 DDL917566:DDL917665 CTP917566:CTP917665 CJT917566:CJT917665 BZX917566:BZX917665 BQB917566:BQB917665 BGF917566:BGF917665 AWJ917566:AWJ917665 AMN917566:AMN917665 ACR917566:ACR917665 SV917566:SV917665 IZ917566:IZ917665 D917566:D917665 WVL852030:WVL852129 WLP852030:WLP852129 WBT852030:WBT852129 VRX852030:VRX852129 VIB852030:VIB852129 UYF852030:UYF852129 UOJ852030:UOJ852129 UEN852030:UEN852129 TUR852030:TUR852129 TKV852030:TKV852129 TAZ852030:TAZ852129 SRD852030:SRD852129 SHH852030:SHH852129 RXL852030:RXL852129 RNP852030:RNP852129 RDT852030:RDT852129 QTX852030:QTX852129 QKB852030:QKB852129 QAF852030:QAF852129 PQJ852030:PQJ852129 PGN852030:PGN852129 OWR852030:OWR852129 OMV852030:OMV852129 OCZ852030:OCZ852129 NTD852030:NTD852129 NJH852030:NJH852129 MZL852030:MZL852129 MPP852030:MPP852129 MFT852030:MFT852129 LVX852030:LVX852129 LMB852030:LMB852129 LCF852030:LCF852129 KSJ852030:KSJ852129 KIN852030:KIN852129 JYR852030:JYR852129 JOV852030:JOV852129 JEZ852030:JEZ852129 IVD852030:IVD852129 ILH852030:ILH852129 IBL852030:IBL852129 HRP852030:HRP852129 HHT852030:HHT852129 GXX852030:GXX852129 GOB852030:GOB852129 GEF852030:GEF852129 FUJ852030:FUJ852129 FKN852030:FKN852129 FAR852030:FAR852129 EQV852030:EQV852129 EGZ852030:EGZ852129 DXD852030:DXD852129 DNH852030:DNH852129 DDL852030:DDL852129 CTP852030:CTP852129 CJT852030:CJT852129 BZX852030:BZX852129 BQB852030:BQB852129 BGF852030:BGF852129 AWJ852030:AWJ852129 AMN852030:AMN852129 ACR852030:ACR852129 SV852030:SV852129 IZ852030:IZ852129 D852030:D852129 WVL786494:WVL786593 WLP786494:WLP786593 WBT786494:WBT786593 VRX786494:VRX786593 VIB786494:VIB786593 UYF786494:UYF786593 UOJ786494:UOJ786593 UEN786494:UEN786593 TUR786494:TUR786593 TKV786494:TKV786593 TAZ786494:TAZ786593 SRD786494:SRD786593 SHH786494:SHH786593 RXL786494:RXL786593 RNP786494:RNP786593 RDT786494:RDT786593 QTX786494:QTX786593 QKB786494:QKB786593 QAF786494:QAF786593 PQJ786494:PQJ786593 PGN786494:PGN786593 OWR786494:OWR786593 OMV786494:OMV786593 OCZ786494:OCZ786593 NTD786494:NTD786593 NJH786494:NJH786593 MZL786494:MZL786593 MPP786494:MPP786593 MFT786494:MFT786593 LVX786494:LVX786593 LMB786494:LMB786593 LCF786494:LCF786593 KSJ786494:KSJ786593 KIN786494:KIN786593 JYR786494:JYR786593 JOV786494:JOV786593 JEZ786494:JEZ786593 IVD786494:IVD786593 ILH786494:ILH786593 IBL786494:IBL786593 HRP786494:HRP786593 HHT786494:HHT786593 GXX786494:GXX786593 GOB786494:GOB786593 GEF786494:GEF786593 FUJ786494:FUJ786593 FKN786494:FKN786593 FAR786494:FAR786593 EQV786494:EQV786593 EGZ786494:EGZ786593 DXD786494:DXD786593 DNH786494:DNH786593 DDL786494:DDL786593 CTP786494:CTP786593 CJT786494:CJT786593 BZX786494:BZX786593 BQB786494:BQB786593 BGF786494:BGF786593 AWJ786494:AWJ786593 AMN786494:AMN786593 ACR786494:ACR786593 SV786494:SV786593 IZ786494:IZ786593 D786494:D786593 WVL720958:WVL721057 WLP720958:WLP721057 WBT720958:WBT721057 VRX720958:VRX721057 VIB720958:VIB721057 UYF720958:UYF721057 UOJ720958:UOJ721057 UEN720958:UEN721057 TUR720958:TUR721057 TKV720958:TKV721057 TAZ720958:TAZ721057 SRD720958:SRD721057 SHH720958:SHH721057 RXL720958:RXL721057 RNP720958:RNP721057 RDT720958:RDT721057 QTX720958:QTX721057 QKB720958:QKB721057 QAF720958:QAF721057 PQJ720958:PQJ721057 PGN720958:PGN721057 OWR720958:OWR721057 OMV720958:OMV721057 OCZ720958:OCZ721057 NTD720958:NTD721057 NJH720958:NJH721057 MZL720958:MZL721057 MPP720958:MPP721057 MFT720958:MFT721057 LVX720958:LVX721057 LMB720958:LMB721057 LCF720958:LCF721057 KSJ720958:KSJ721057 KIN720958:KIN721057 JYR720958:JYR721057 JOV720958:JOV721057 JEZ720958:JEZ721057 IVD720958:IVD721057 ILH720958:ILH721057 IBL720958:IBL721057 HRP720958:HRP721057 HHT720958:HHT721057 GXX720958:GXX721057 GOB720958:GOB721057 GEF720958:GEF721057 FUJ720958:FUJ721057 FKN720958:FKN721057 FAR720958:FAR721057 EQV720958:EQV721057 EGZ720958:EGZ721057 DXD720958:DXD721057 DNH720958:DNH721057 DDL720958:DDL721057 CTP720958:CTP721057 CJT720958:CJT721057 BZX720958:BZX721057 BQB720958:BQB721057 BGF720958:BGF721057 AWJ720958:AWJ721057 AMN720958:AMN721057 ACR720958:ACR721057 SV720958:SV721057 IZ720958:IZ721057 D720958:D721057 WVL655422:WVL655521 WLP655422:WLP655521 WBT655422:WBT655521 VRX655422:VRX655521 VIB655422:VIB655521 UYF655422:UYF655521 UOJ655422:UOJ655521 UEN655422:UEN655521 TUR655422:TUR655521 TKV655422:TKV655521 TAZ655422:TAZ655521 SRD655422:SRD655521 SHH655422:SHH655521 RXL655422:RXL655521 RNP655422:RNP655521 RDT655422:RDT655521 QTX655422:QTX655521 QKB655422:QKB655521 QAF655422:QAF655521 PQJ655422:PQJ655521 PGN655422:PGN655521 OWR655422:OWR655521 OMV655422:OMV655521 OCZ655422:OCZ655521 NTD655422:NTD655521 NJH655422:NJH655521 MZL655422:MZL655521 MPP655422:MPP655521 MFT655422:MFT655521 LVX655422:LVX655521 LMB655422:LMB655521 LCF655422:LCF655521 KSJ655422:KSJ655521 KIN655422:KIN655521 JYR655422:JYR655521 JOV655422:JOV655521 JEZ655422:JEZ655521 IVD655422:IVD655521 ILH655422:ILH655521 IBL655422:IBL655521 HRP655422:HRP655521 HHT655422:HHT655521 GXX655422:GXX655521 GOB655422:GOB655521 GEF655422:GEF655521 FUJ655422:FUJ655521 FKN655422:FKN655521 FAR655422:FAR655521 EQV655422:EQV655521 EGZ655422:EGZ655521 DXD655422:DXD655521 DNH655422:DNH655521 DDL655422:DDL655521 CTP655422:CTP655521 CJT655422:CJT655521 BZX655422:BZX655521 BQB655422:BQB655521 BGF655422:BGF655521 AWJ655422:AWJ655521 AMN655422:AMN655521 ACR655422:ACR655521 SV655422:SV655521 IZ655422:IZ655521 D655422:D655521 WVL589886:WVL589985 WLP589886:WLP589985 WBT589886:WBT589985 VRX589886:VRX589985 VIB589886:VIB589985 UYF589886:UYF589985 UOJ589886:UOJ589985 UEN589886:UEN589985 TUR589886:TUR589985 TKV589886:TKV589985 TAZ589886:TAZ589985 SRD589886:SRD589985 SHH589886:SHH589985 RXL589886:RXL589985 RNP589886:RNP589985 RDT589886:RDT589985 QTX589886:QTX589985 QKB589886:QKB589985 QAF589886:QAF589985 PQJ589886:PQJ589985 PGN589886:PGN589985 OWR589886:OWR589985 OMV589886:OMV589985 OCZ589886:OCZ589985 NTD589886:NTD589985 NJH589886:NJH589985 MZL589886:MZL589985 MPP589886:MPP589985 MFT589886:MFT589985 LVX589886:LVX589985 LMB589886:LMB589985 LCF589886:LCF589985 KSJ589886:KSJ589985 KIN589886:KIN589985 JYR589886:JYR589985 JOV589886:JOV589985 JEZ589886:JEZ589985 IVD589886:IVD589985 ILH589886:ILH589985 IBL589886:IBL589985 HRP589886:HRP589985 HHT589886:HHT589985 GXX589886:GXX589985 GOB589886:GOB589985 GEF589886:GEF589985 FUJ589886:FUJ589985 FKN589886:FKN589985 FAR589886:FAR589985 EQV589886:EQV589985 EGZ589886:EGZ589985 DXD589886:DXD589985 DNH589886:DNH589985 DDL589886:DDL589985 CTP589886:CTP589985 CJT589886:CJT589985 BZX589886:BZX589985 BQB589886:BQB589985 BGF589886:BGF589985 AWJ589886:AWJ589985 AMN589886:AMN589985 ACR589886:ACR589985 SV589886:SV589985 IZ589886:IZ589985 D589886:D589985 WVL524350:WVL524449 WLP524350:WLP524449 WBT524350:WBT524449 VRX524350:VRX524449 VIB524350:VIB524449 UYF524350:UYF524449 UOJ524350:UOJ524449 UEN524350:UEN524449 TUR524350:TUR524449 TKV524350:TKV524449 TAZ524350:TAZ524449 SRD524350:SRD524449 SHH524350:SHH524449 RXL524350:RXL524449 RNP524350:RNP524449 RDT524350:RDT524449 QTX524350:QTX524449 QKB524350:QKB524449 QAF524350:QAF524449 PQJ524350:PQJ524449 PGN524350:PGN524449 OWR524350:OWR524449 OMV524350:OMV524449 OCZ524350:OCZ524449 NTD524350:NTD524449 NJH524350:NJH524449 MZL524350:MZL524449 MPP524350:MPP524449 MFT524350:MFT524449 LVX524350:LVX524449 LMB524350:LMB524449 LCF524350:LCF524449 KSJ524350:KSJ524449 KIN524350:KIN524449 JYR524350:JYR524449 JOV524350:JOV524449 JEZ524350:JEZ524449 IVD524350:IVD524449 ILH524350:ILH524449 IBL524350:IBL524449 HRP524350:HRP524449 HHT524350:HHT524449 GXX524350:GXX524449 GOB524350:GOB524449 GEF524350:GEF524449 FUJ524350:FUJ524449 FKN524350:FKN524449 FAR524350:FAR524449 EQV524350:EQV524449 EGZ524350:EGZ524449 DXD524350:DXD524449 DNH524350:DNH524449 DDL524350:DDL524449 CTP524350:CTP524449 CJT524350:CJT524449 BZX524350:BZX524449 BQB524350:BQB524449 BGF524350:BGF524449 AWJ524350:AWJ524449 AMN524350:AMN524449 ACR524350:ACR524449 SV524350:SV524449 IZ524350:IZ524449 D524350:D524449 WVL458814:WVL458913 WLP458814:WLP458913 WBT458814:WBT458913 VRX458814:VRX458913 VIB458814:VIB458913 UYF458814:UYF458913 UOJ458814:UOJ458913 UEN458814:UEN458913 TUR458814:TUR458913 TKV458814:TKV458913 TAZ458814:TAZ458913 SRD458814:SRD458913 SHH458814:SHH458913 RXL458814:RXL458913 RNP458814:RNP458913 RDT458814:RDT458913 QTX458814:QTX458913 QKB458814:QKB458913 QAF458814:QAF458913 PQJ458814:PQJ458913 PGN458814:PGN458913 OWR458814:OWR458913 OMV458814:OMV458913 OCZ458814:OCZ458913 NTD458814:NTD458913 NJH458814:NJH458913 MZL458814:MZL458913 MPP458814:MPP458913 MFT458814:MFT458913 LVX458814:LVX458913 LMB458814:LMB458913 LCF458814:LCF458913 KSJ458814:KSJ458913 KIN458814:KIN458913 JYR458814:JYR458913 JOV458814:JOV458913 JEZ458814:JEZ458913 IVD458814:IVD458913 ILH458814:ILH458913 IBL458814:IBL458913 HRP458814:HRP458913 HHT458814:HHT458913 GXX458814:GXX458913 GOB458814:GOB458913 GEF458814:GEF458913 FUJ458814:FUJ458913 FKN458814:FKN458913 FAR458814:FAR458913 EQV458814:EQV458913 EGZ458814:EGZ458913 DXD458814:DXD458913 DNH458814:DNH458913 DDL458814:DDL458913 CTP458814:CTP458913 CJT458814:CJT458913 BZX458814:BZX458913 BQB458814:BQB458913 BGF458814:BGF458913 AWJ458814:AWJ458913 AMN458814:AMN458913 ACR458814:ACR458913 SV458814:SV458913 IZ458814:IZ458913 D458814:D458913 WVL393278:WVL393377 WLP393278:WLP393377 WBT393278:WBT393377 VRX393278:VRX393377 VIB393278:VIB393377 UYF393278:UYF393377 UOJ393278:UOJ393377 UEN393278:UEN393377 TUR393278:TUR393377 TKV393278:TKV393377 TAZ393278:TAZ393377 SRD393278:SRD393377 SHH393278:SHH393377 RXL393278:RXL393377 RNP393278:RNP393377 RDT393278:RDT393377 QTX393278:QTX393377 QKB393278:QKB393377 QAF393278:QAF393377 PQJ393278:PQJ393377 PGN393278:PGN393377 OWR393278:OWR393377 OMV393278:OMV393377 OCZ393278:OCZ393377 NTD393278:NTD393377 NJH393278:NJH393377 MZL393278:MZL393377 MPP393278:MPP393377 MFT393278:MFT393377 LVX393278:LVX393377 LMB393278:LMB393377 LCF393278:LCF393377 KSJ393278:KSJ393377 KIN393278:KIN393377 JYR393278:JYR393377 JOV393278:JOV393377 JEZ393278:JEZ393377 IVD393278:IVD393377 ILH393278:ILH393377 IBL393278:IBL393377 HRP393278:HRP393377 HHT393278:HHT393377 GXX393278:GXX393377 GOB393278:GOB393377 GEF393278:GEF393377 FUJ393278:FUJ393377 FKN393278:FKN393377 FAR393278:FAR393377 EQV393278:EQV393377 EGZ393278:EGZ393377 DXD393278:DXD393377 DNH393278:DNH393377 DDL393278:DDL393377 CTP393278:CTP393377 CJT393278:CJT393377 BZX393278:BZX393377 BQB393278:BQB393377 BGF393278:BGF393377 AWJ393278:AWJ393377 AMN393278:AMN393377 ACR393278:ACR393377 SV393278:SV393377 IZ393278:IZ393377 D393278:D393377 WVL327742:WVL327841 WLP327742:WLP327841 WBT327742:WBT327841 VRX327742:VRX327841 VIB327742:VIB327841 UYF327742:UYF327841 UOJ327742:UOJ327841 UEN327742:UEN327841 TUR327742:TUR327841 TKV327742:TKV327841 TAZ327742:TAZ327841 SRD327742:SRD327841 SHH327742:SHH327841 RXL327742:RXL327841 RNP327742:RNP327841 RDT327742:RDT327841 QTX327742:QTX327841 QKB327742:QKB327841 QAF327742:QAF327841 PQJ327742:PQJ327841 PGN327742:PGN327841 OWR327742:OWR327841 OMV327742:OMV327841 OCZ327742:OCZ327841 NTD327742:NTD327841 NJH327742:NJH327841 MZL327742:MZL327841 MPP327742:MPP327841 MFT327742:MFT327841 LVX327742:LVX327841 LMB327742:LMB327841 LCF327742:LCF327841 KSJ327742:KSJ327841 KIN327742:KIN327841 JYR327742:JYR327841 JOV327742:JOV327841 JEZ327742:JEZ327841 IVD327742:IVD327841 ILH327742:ILH327841 IBL327742:IBL327841 HRP327742:HRP327841 HHT327742:HHT327841 GXX327742:GXX327841 GOB327742:GOB327841 GEF327742:GEF327841 FUJ327742:FUJ327841 FKN327742:FKN327841 FAR327742:FAR327841 EQV327742:EQV327841 EGZ327742:EGZ327841 DXD327742:DXD327841 DNH327742:DNH327841 DDL327742:DDL327841 CTP327742:CTP327841 CJT327742:CJT327841 BZX327742:BZX327841 BQB327742:BQB327841 BGF327742:BGF327841 AWJ327742:AWJ327841 AMN327742:AMN327841 ACR327742:ACR327841 SV327742:SV327841 IZ327742:IZ327841 D327742:D327841 WVL262206:WVL262305 WLP262206:WLP262305 WBT262206:WBT262305 VRX262206:VRX262305 VIB262206:VIB262305 UYF262206:UYF262305 UOJ262206:UOJ262305 UEN262206:UEN262305 TUR262206:TUR262305 TKV262206:TKV262305 TAZ262206:TAZ262305 SRD262206:SRD262305 SHH262206:SHH262305 RXL262206:RXL262305 RNP262206:RNP262305 RDT262206:RDT262305 QTX262206:QTX262305 QKB262206:QKB262305 QAF262206:QAF262305 PQJ262206:PQJ262305 PGN262206:PGN262305 OWR262206:OWR262305 OMV262206:OMV262305 OCZ262206:OCZ262305 NTD262206:NTD262305 NJH262206:NJH262305 MZL262206:MZL262305 MPP262206:MPP262305 MFT262206:MFT262305 LVX262206:LVX262305 LMB262206:LMB262305 LCF262206:LCF262305 KSJ262206:KSJ262305 KIN262206:KIN262305 JYR262206:JYR262305 JOV262206:JOV262305 JEZ262206:JEZ262305 IVD262206:IVD262305 ILH262206:ILH262305 IBL262206:IBL262305 HRP262206:HRP262305 HHT262206:HHT262305 GXX262206:GXX262305 GOB262206:GOB262305 GEF262206:GEF262305 FUJ262206:FUJ262305 FKN262206:FKN262305 FAR262206:FAR262305 EQV262206:EQV262305 EGZ262206:EGZ262305 DXD262206:DXD262305 DNH262206:DNH262305 DDL262206:DDL262305 CTP262206:CTP262305 CJT262206:CJT262305 BZX262206:BZX262305 BQB262206:BQB262305 BGF262206:BGF262305 AWJ262206:AWJ262305 AMN262206:AMN262305 ACR262206:ACR262305 SV262206:SV262305 IZ262206:IZ262305 D262206:D262305 WVL196670:WVL196769 WLP196670:WLP196769 WBT196670:WBT196769 VRX196670:VRX196769 VIB196670:VIB196769 UYF196670:UYF196769 UOJ196670:UOJ196769 UEN196670:UEN196769 TUR196670:TUR196769 TKV196670:TKV196769 TAZ196670:TAZ196769 SRD196670:SRD196769 SHH196670:SHH196769 RXL196670:RXL196769 RNP196670:RNP196769 RDT196670:RDT196769 QTX196670:QTX196769 QKB196670:QKB196769 QAF196670:QAF196769 PQJ196670:PQJ196769 PGN196670:PGN196769 OWR196670:OWR196769 OMV196670:OMV196769 OCZ196670:OCZ196769 NTD196670:NTD196769 NJH196670:NJH196769 MZL196670:MZL196769 MPP196670:MPP196769 MFT196670:MFT196769 LVX196670:LVX196769 LMB196670:LMB196769 LCF196670:LCF196769 KSJ196670:KSJ196769 KIN196670:KIN196769 JYR196670:JYR196769 JOV196670:JOV196769 JEZ196670:JEZ196769 IVD196670:IVD196769 ILH196670:ILH196769 IBL196670:IBL196769 HRP196670:HRP196769 HHT196670:HHT196769 GXX196670:GXX196769 GOB196670:GOB196769 GEF196670:GEF196769 FUJ196670:FUJ196769 FKN196670:FKN196769 FAR196670:FAR196769 EQV196670:EQV196769 EGZ196670:EGZ196769 DXD196670:DXD196769 DNH196670:DNH196769 DDL196670:DDL196769 CTP196670:CTP196769 CJT196670:CJT196769 BZX196670:BZX196769 BQB196670:BQB196769 BGF196670:BGF196769 AWJ196670:AWJ196769 AMN196670:AMN196769 ACR196670:ACR196769 SV196670:SV196769 IZ196670:IZ196769 D196670:D196769 WVL131134:WVL131233 WLP131134:WLP131233 WBT131134:WBT131233 VRX131134:VRX131233 VIB131134:VIB131233 UYF131134:UYF131233 UOJ131134:UOJ131233 UEN131134:UEN131233 TUR131134:TUR131233 TKV131134:TKV131233 TAZ131134:TAZ131233 SRD131134:SRD131233 SHH131134:SHH131233 RXL131134:RXL131233 RNP131134:RNP131233 RDT131134:RDT131233 QTX131134:QTX131233 QKB131134:QKB131233 QAF131134:QAF131233 PQJ131134:PQJ131233 PGN131134:PGN131233 OWR131134:OWR131233 OMV131134:OMV131233 OCZ131134:OCZ131233 NTD131134:NTD131233 NJH131134:NJH131233 MZL131134:MZL131233 MPP131134:MPP131233 MFT131134:MFT131233 LVX131134:LVX131233 LMB131134:LMB131233 LCF131134:LCF131233 KSJ131134:KSJ131233 KIN131134:KIN131233 JYR131134:JYR131233 JOV131134:JOV131233 JEZ131134:JEZ131233 IVD131134:IVD131233 ILH131134:ILH131233 IBL131134:IBL131233 HRP131134:HRP131233 HHT131134:HHT131233 GXX131134:GXX131233 GOB131134:GOB131233 GEF131134:GEF131233 FUJ131134:FUJ131233 FKN131134:FKN131233 FAR131134:FAR131233 EQV131134:EQV131233 EGZ131134:EGZ131233 DXD131134:DXD131233 DNH131134:DNH131233 DDL131134:DDL131233 CTP131134:CTP131233 CJT131134:CJT131233 BZX131134:BZX131233 BQB131134:BQB131233 BGF131134:BGF131233 AWJ131134:AWJ131233 AMN131134:AMN131233 ACR131134:ACR131233 SV131134:SV131233 IZ131134:IZ131233 D131134:D131233 WVL65598:WVL65697 WLP65598:WLP65697 WBT65598:WBT65697 VRX65598:VRX65697 VIB65598:VIB65697 UYF65598:UYF65697 UOJ65598:UOJ65697 UEN65598:UEN65697 TUR65598:TUR65697 TKV65598:TKV65697 TAZ65598:TAZ65697 SRD65598:SRD65697 SHH65598:SHH65697 RXL65598:RXL65697 RNP65598:RNP65697 RDT65598:RDT65697 QTX65598:QTX65697 QKB65598:QKB65697 QAF65598:QAF65697 PQJ65598:PQJ65697 PGN65598:PGN65697 OWR65598:OWR65697 OMV65598:OMV65697 OCZ65598:OCZ65697 NTD65598:NTD65697 NJH65598:NJH65697 MZL65598:MZL65697 MPP65598:MPP65697 MFT65598:MFT65697 LVX65598:LVX65697 LMB65598:LMB65697 LCF65598:LCF65697 KSJ65598:KSJ65697 KIN65598:KIN65697 JYR65598:JYR65697 JOV65598:JOV65697 JEZ65598:JEZ65697 IVD65598:IVD65697 ILH65598:ILH65697 IBL65598:IBL65697 HRP65598:HRP65697 HHT65598:HHT65697 GXX65598:GXX65697 GOB65598:GOB65697 GEF65598:GEF65697 FUJ65598:FUJ65697 FKN65598:FKN65697 FAR65598:FAR65697 EQV65598:EQV65697 EGZ65598:EGZ65697 DXD65598:DXD65697 DNH65598:DNH65697 DDL65598:DDL65697 CTP65598:CTP65697 CJT65598:CJT65697 BZX65598:BZX65697 BQB65598:BQB65697 BGF65598:BGF65697 AWJ65598:AWJ65697 AMN65598:AMN65697 ACR65598:ACR65697 SV65598:SV65697 IZ65598:IZ65697 D65598:D65697 WVL83:WVL182 WLP83:WLP182 WBT83:WBT182 VRX83:VRX182 VIB83:VIB182 UYF83:UYF182 UOJ83:UOJ182 UEN83:UEN182 TUR83:TUR182 TKV83:TKV182 TAZ83:TAZ182 SRD83:SRD182 SHH83:SHH182 RXL83:RXL182 RNP83:RNP182 RDT83:RDT182 QTX83:QTX182 QKB83:QKB182 QAF83:QAF182 PQJ83:PQJ182 PGN83:PGN182 OWR83:OWR182 OMV83:OMV182 OCZ83:OCZ182 NTD83:NTD182 NJH83:NJH182 MZL83:MZL182 MPP83:MPP182 MFT83:MFT182 LVX83:LVX182 LMB83:LMB182 LCF83:LCF182 KSJ83:KSJ182 KIN83:KIN182 JYR83:JYR182 JOV83:JOV182 JEZ83:JEZ182 IVD83:IVD182 ILH83:ILH182 IBL83:IBL182 HRP83:HRP182 HHT83:HHT182 GXX83:GXX182 GOB83:GOB182 GEF83:GEF182 FUJ83:FUJ182 FKN83:FKN182 FAR83:FAR182 EQV83:EQV182 EGZ83:EGZ182 DXD83:DXD182 DNH83:DNH182 DDL83:DDL182 CTP83:CTP182 CJT83:CJT182 BZX83:BZX182 BQB83:BQB182 BGF83:BGF182 AWJ83:AWJ182 AMN83:AMN182 ACR83:ACR182 SV83:SV182 IZ83:IZ182 D63:D77 WVL983228:WVL983327 WLP983228:WLP983327 WBT983228:WBT983327 VRX983228:VRX983327 VIB983228:VIB983327 UYF983228:UYF983327 UOJ983228:UOJ983327 UEN983228:UEN983327 TUR983228:TUR983327 TKV983228:TKV983327 TAZ983228:TAZ983327 SRD983228:SRD983327 SHH983228:SHH983327 RXL983228:RXL983327 RNP983228:RNP983327 RDT983228:RDT983327 QTX983228:QTX983327 QKB983228:QKB983327 QAF983228:QAF983327 PQJ983228:PQJ983327 PGN983228:PGN983327 OWR983228:OWR983327 OMV983228:OMV983327 OCZ983228:OCZ983327 NTD983228:NTD983327 NJH983228:NJH983327 MZL983228:MZL983327 MPP983228:MPP983327 MFT983228:MFT983327 LVX983228:LVX983327 LMB983228:LMB983327 LCF983228:LCF983327 KSJ983228:KSJ983327 KIN983228:KIN983327 JYR983228:JYR983327 JOV983228:JOV983327 JEZ983228:JEZ983327 IVD983228:IVD983327 ILH983228:ILH983327 IBL983228:IBL983327 HRP983228:HRP983327 HHT983228:HHT983327 GXX983228:GXX983327 GOB983228:GOB983327 GEF983228:GEF983327 FUJ983228:FUJ983327 FKN983228:FKN983327 FAR983228:FAR983327 EQV983228:EQV983327 EGZ983228:EGZ983327 DXD983228:DXD983327 DNH983228:DNH983327 DDL983228:DDL983327 CTP983228:CTP983327 CJT983228:CJT983327 BZX983228:BZX983327 BQB983228:BQB983327 BGF983228:BGF983327 AWJ983228:AWJ983327 AMN983228:AMN983327 ACR983228:ACR983327 SV983228:SV983327 IZ983228:IZ983327 D983228:D983327 WVL917692:WVL917791 WLP917692:WLP917791 WBT917692:WBT917791 VRX917692:VRX917791 VIB917692:VIB917791 UYF917692:UYF917791 UOJ917692:UOJ917791 UEN917692:UEN917791 TUR917692:TUR917791 TKV917692:TKV917791 TAZ917692:TAZ917791 SRD917692:SRD917791 SHH917692:SHH917791 RXL917692:RXL917791 RNP917692:RNP917791 RDT917692:RDT917791 QTX917692:QTX917791 QKB917692:QKB917791 QAF917692:QAF917791 PQJ917692:PQJ917791 PGN917692:PGN917791 OWR917692:OWR917791 OMV917692:OMV917791 OCZ917692:OCZ917791 NTD917692:NTD917791 NJH917692:NJH917791 MZL917692:MZL917791 MPP917692:MPP917791 MFT917692:MFT917791 LVX917692:LVX917791 LMB917692:LMB917791 LCF917692:LCF917791 KSJ917692:KSJ917791 KIN917692:KIN917791 JYR917692:JYR917791 JOV917692:JOV917791 JEZ917692:JEZ917791 IVD917692:IVD917791 ILH917692:ILH917791 IBL917692:IBL917791 HRP917692:HRP917791 HHT917692:HHT917791 GXX917692:GXX917791 GOB917692:GOB917791 GEF917692:GEF917791 FUJ917692:FUJ917791 FKN917692:FKN917791 FAR917692:FAR917791 EQV917692:EQV917791 EGZ917692:EGZ917791 DXD917692:DXD917791 DNH917692:DNH917791 DDL917692:DDL917791 CTP917692:CTP917791 CJT917692:CJT917791 BZX917692:BZX917791 BQB917692:BQB917791 BGF917692:BGF917791 AWJ917692:AWJ917791 AMN917692:AMN917791 ACR917692:ACR917791 SV917692:SV917791 IZ917692:IZ917791 D917692:D917791 WVL852156:WVL852255 WLP852156:WLP852255 WBT852156:WBT852255 VRX852156:VRX852255 VIB852156:VIB852255 UYF852156:UYF852255 UOJ852156:UOJ852255 UEN852156:UEN852255 TUR852156:TUR852255 TKV852156:TKV852255 TAZ852156:TAZ852255 SRD852156:SRD852255 SHH852156:SHH852255 RXL852156:RXL852255 RNP852156:RNP852255 RDT852156:RDT852255 QTX852156:QTX852255 QKB852156:QKB852255 QAF852156:QAF852255 PQJ852156:PQJ852255 PGN852156:PGN852255 OWR852156:OWR852255 OMV852156:OMV852255 OCZ852156:OCZ852255 NTD852156:NTD852255 NJH852156:NJH852255 MZL852156:MZL852255 MPP852156:MPP852255 MFT852156:MFT852255 LVX852156:LVX852255 LMB852156:LMB852255 LCF852156:LCF852255 KSJ852156:KSJ852255 KIN852156:KIN852255 JYR852156:JYR852255 JOV852156:JOV852255 JEZ852156:JEZ852255 IVD852156:IVD852255 ILH852156:ILH852255 IBL852156:IBL852255 HRP852156:HRP852255 HHT852156:HHT852255 GXX852156:GXX852255 GOB852156:GOB852255 GEF852156:GEF852255 FUJ852156:FUJ852255 FKN852156:FKN852255 FAR852156:FAR852255 EQV852156:EQV852255 EGZ852156:EGZ852255 DXD852156:DXD852255 DNH852156:DNH852255 DDL852156:DDL852255 CTP852156:CTP852255 CJT852156:CJT852255 BZX852156:BZX852255 BQB852156:BQB852255 BGF852156:BGF852255 AWJ852156:AWJ852255 AMN852156:AMN852255 ACR852156:ACR852255 SV852156:SV852255 IZ852156:IZ852255 D852156:D852255 WVL786620:WVL786719 WLP786620:WLP786719 WBT786620:WBT786719 VRX786620:VRX786719 VIB786620:VIB786719 UYF786620:UYF786719 UOJ786620:UOJ786719 UEN786620:UEN786719 TUR786620:TUR786719 TKV786620:TKV786719 TAZ786620:TAZ786719 SRD786620:SRD786719 SHH786620:SHH786719 RXL786620:RXL786719 RNP786620:RNP786719 RDT786620:RDT786719 QTX786620:QTX786719 QKB786620:QKB786719 QAF786620:QAF786719 PQJ786620:PQJ786719 PGN786620:PGN786719 OWR786620:OWR786719 OMV786620:OMV786719 OCZ786620:OCZ786719 NTD786620:NTD786719 NJH786620:NJH786719 MZL786620:MZL786719 MPP786620:MPP786719 MFT786620:MFT786719 LVX786620:LVX786719 LMB786620:LMB786719 LCF786620:LCF786719 KSJ786620:KSJ786719 KIN786620:KIN786719 JYR786620:JYR786719 JOV786620:JOV786719 JEZ786620:JEZ786719 IVD786620:IVD786719 ILH786620:ILH786719 IBL786620:IBL786719 HRP786620:HRP786719 HHT786620:HHT786719 GXX786620:GXX786719 GOB786620:GOB786719 GEF786620:GEF786719 FUJ786620:FUJ786719 FKN786620:FKN786719 FAR786620:FAR786719 EQV786620:EQV786719 EGZ786620:EGZ786719 DXD786620:DXD786719 DNH786620:DNH786719 DDL786620:DDL786719 CTP786620:CTP786719 CJT786620:CJT786719 BZX786620:BZX786719 BQB786620:BQB786719 BGF786620:BGF786719 AWJ786620:AWJ786719 AMN786620:AMN786719 ACR786620:ACR786719 SV786620:SV786719 IZ786620:IZ786719 D786620:D786719 WVL721084:WVL721183 WLP721084:WLP721183 WBT721084:WBT721183 VRX721084:VRX721183 VIB721084:VIB721183 UYF721084:UYF721183 UOJ721084:UOJ721183 UEN721084:UEN721183 TUR721084:TUR721183 TKV721084:TKV721183 TAZ721084:TAZ721183 SRD721084:SRD721183 SHH721084:SHH721183 RXL721084:RXL721183 RNP721084:RNP721183 RDT721084:RDT721183 QTX721084:QTX721183 QKB721084:QKB721183 QAF721084:QAF721183 PQJ721084:PQJ721183 PGN721084:PGN721183 OWR721084:OWR721183 OMV721084:OMV721183 OCZ721084:OCZ721183 NTD721084:NTD721183 NJH721084:NJH721183 MZL721084:MZL721183 MPP721084:MPP721183 MFT721084:MFT721183 LVX721084:LVX721183 LMB721084:LMB721183 LCF721084:LCF721183 KSJ721084:KSJ721183 KIN721084:KIN721183 JYR721084:JYR721183 JOV721084:JOV721183 JEZ721084:JEZ721183 IVD721084:IVD721183 ILH721084:ILH721183 IBL721084:IBL721183 HRP721084:HRP721183 HHT721084:HHT721183 GXX721084:GXX721183 GOB721084:GOB721183 GEF721084:GEF721183 FUJ721084:FUJ721183 FKN721084:FKN721183 FAR721084:FAR721183 EQV721084:EQV721183 EGZ721084:EGZ721183 DXD721084:DXD721183 DNH721084:DNH721183 DDL721084:DDL721183 CTP721084:CTP721183 CJT721084:CJT721183 BZX721084:BZX721183 BQB721084:BQB721183 BGF721084:BGF721183 AWJ721084:AWJ721183 AMN721084:AMN721183 ACR721084:ACR721183 SV721084:SV721183 IZ721084:IZ721183 D721084:D721183 WVL655548:WVL655647 WLP655548:WLP655647 WBT655548:WBT655647 VRX655548:VRX655647 VIB655548:VIB655647 UYF655548:UYF655647 UOJ655548:UOJ655647 UEN655548:UEN655647 TUR655548:TUR655647 TKV655548:TKV655647 TAZ655548:TAZ655647 SRD655548:SRD655647 SHH655548:SHH655647 RXL655548:RXL655647 RNP655548:RNP655647 RDT655548:RDT655647 QTX655548:QTX655647 QKB655548:QKB655647 QAF655548:QAF655647 PQJ655548:PQJ655647 PGN655548:PGN655647 OWR655548:OWR655647 OMV655548:OMV655647 OCZ655548:OCZ655647 NTD655548:NTD655647 NJH655548:NJH655647 MZL655548:MZL655647 MPP655548:MPP655647 MFT655548:MFT655647 LVX655548:LVX655647 LMB655548:LMB655647 LCF655548:LCF655647 KSJ655548:KSJ655647 KIN655548:KIN655647 JYR655548:JYR655647 JOV655548:JOV655647 JEZ655548:JEZ655647 IVD655548:IVD655647 ILH655548:ILH655647 IBL655548:IBL655647 HRP655548:HRP655647 HHT655548:HHT655647 GXX655548:GXX655647 GOB655548:GOB655647 GEF655548:GEF655647 FUJ655548:FUJ655647 FKN655548:FKN655647 FAR655548:FAR655647 EQV655548:EQV655647 EGZ655548:EGZ655647 DXD655548:DXD655647 DNH655548:DNH655647 DDL655548:DDL655647 CTP655548:CTP655647 CJT655548:CJT655647 BZX655548:BZX655647 BQB655548:BQB655647 BGF655548:BGF655647 AWJ655548:AWJ655647 AMN655548:AMN655647 ACR655548:ACR655647 SV655548:SV655647 IZ655548:IZ655647 D655548:D655647 WVL590012:WVL590111 WLP590012:WLP590111 WBT590012:WBT590111 VRX590012:VRX590111 VIB590012:VIB590111 UYF590012:UYF590111 UOJ590012:UOJ590111 UEN590012:UEN590111 TUR590012:TUR590111 TKV590012:TKV590111 TAZ590012:TAZ590111 SRD590012:SRD590111 SHH590012:SHH590111 RXL590012:RXL590111 RNP590012:RNP590111 RDT590012:RDT590111 QTX590012:QTX590111 QKB590012:QKB590111 QAF590012:QAF590111 PQJ590012:PQJ590111 PGN590012:PGN590111 OWR590012:OWR590111 OMV590012:OMV590111 OCZ590012:OCZ590111 NTD590012:NTD590111 NJH590012:NJH590111 MZL590012:MZL590111 MPP590012:MPP590111 MFT590012:MFT590111 LVX590012:LVX590111 LMB590012:LMB590111 LCF590012:LCF590111 KSJ590012:KSJ590111 KIN590012:KIN590111 JYR590012:JYR590111 JOV590012:JOV590111 JEZ590012:JEZ590111 IVD590012:IVD590111 ILH590012:ILH590111 IBL590012:IBL590111 HRP590012:HRP590111 HHT590012:HHT590111 GXX590012:GXX590111 GOB590012:GOB590111 GEF590012:GEF590111 FUJ590012:FUJ590111 FKN590012:FKN590111 FAR590012:FAR590111 EQV590012:EQV590111 EGZ590012:EGZ590111 DXD590012:DXD590111 DNH590012:DNH590111 DDL590012:DDL590111 CTP590012:CTP590111 CJT590012:CJT590111 BZX590012:BZX590111 BQB590012:BQB590111 BGF590012:BGF590111 AWJ590012:AWJ590111 AMN590012:AMN590111 ACR590012:ACR590111 SV590012:SV590111 IZ590012:IZ590111 D590012:D590111 WVL524476:WVL524575 WLP524476:WLP524575 WBT524476:WBT524575 VRX524476:VRX524575 VIB524476:VIB524575 UYF524476:UYF524575 UOJ524476:UOJ524575 UEN524476:UEN524575 TUR524476:TUR524575 TKV524476:TKV524575 TAZ524476:TAZ524575 SRD524476:SRD524575 SHH524476:SHH524575 RXL524476:RXL524575 RNP524476:RNP524575 RDT524476:RDT524575 QTX524476:QTX524575 QKB524476:QKB524575 QAF524476:QAF524575 PQJ524476:PQJ524575 PGN524476:PGN524575 OWR524476:OWR524575 OMV524476:OMV524575 OCZ524476:OCZ524575 NTD524476:NTD524575 NJH524476:NJH524575 MZL524476:MZL524575 MPP524476:MPP524575 MFT524476:MFT524575 LVX524476:LVX524575 LMB524476:LMB524575 LCF524476:LCF524575 KSJ524476:KSJ524575 KIN524476:KIN524575 JYR524476:JYR524575 JOV524476:JOV524575 JEZ524476:JEZ524575 IVD524476:IVD524575 ILH524476:ILH524575 IBL524476:IBL524575 HRP524476:HRP524575 HHT524476:HHT524575 GXX524476:GXX524575 GOB524476:GOB524575 GEF524476:GEF524575 FUJ524476:FUJ524575 FKN524476:FKN524575 FAR524476:FAR524575 EQV524476:EQV524575 EGZ524476:EGZ524575 DXD524476:DXD524575 DNH524476:DNH524575 DDL524476:DDL524575 CTP524476:CTP524575 CJT524476:CJT524575 BZX524476:BZX524575 BQB524476:BQB524575 BGF524476:BGF524575 AWJ524476:AWJ524575 AMN524476:AMN524575 ACR524476:ACR524575 SV524476:SV524575 IZ524476:IZ524575 D524476:D524575 WVL458940:WVL459039 WLP458940:WLP459039 WBT458940:WBT459039 VRX458940:VRX459039 VIB458940:VIB459039 UYF458940:UYF459039 UOJ458940:UOJ459039 UEN458940:UEN459039 TUR458940:TUR459039 TKV458940:TKV459039 TAZ458940:TAZ459039 SRD458940:SRD459039 SHH458940:SHH459039 RXL458940:RXL459039 RNP458940:RNP459039 RDT458940:RDT459039 QTX458940:QTX459039 QKB458940:QKB459039 QAF458940:QAF459039 PQJ458940:PQJ459039 PGN458940:PGN459039 OWR458940:OWR459039 OMV458940:OMV459039 OCZ458940:OCZ459039 NTD458940:NTD459039 NJH458940:NJH459039 MZL458940:MZL459039 MPP458940:MPP459039 MFT458940:MFT459039 LVX458940:LVX459039 LMB458940:LMB459039 LCF458940:LCF459039 KSJ458940:KSJ459039 KIN458940:KIN459039 JYR458940:JYR459039 JOV458940:JOV459039 JEZ458940:JEZ459039 IVD458940:IVD459039 ILH458940:ILH459039 IBL458940:IBL459039 HRP458940:HRP459039 HHT458940:HHT459039 GXX458940:GXX459039 GOB458940:GOB459039 GEF458940:GEF459039 FUJ458940:FUJ459039 FKN458940:FKN459039 FAR458940:FAR459039 EQV458940:EQV459039 EGZ458940:EGZ459039 DXD458940:DXD459039 DNH458940:DNH459039 DDL458940:DDL459039 CTP458940:CTP459039 CJT458940:CJT459039 BZX458940:BZX459039 BQB458940:BQB459039 BGF458940:BGF459039 AWJ458940:AWJ459039 AMN458940:AMN459039 ACR458940:ACR459039 SV458940:SV459039 IZ458940:IZ459039 D458940:D459039 WVL393404:WVL393503 WLP393404:WLP393503 WBT393404:WBT393503 VRX393404:VRX393503 VIB393404:VIB393503 UYF393404:UYF393503 UOJ393404:UOJ393503 UEN393404:UEN393503 TUR393404:TUR393503 TKV393404:TKV393503 TAZ393404:TAZ393503 SRD393404:SRD393503 SHH393404:SHH393503 RXL393404:RXL393503 RNP393404:RNP393503 RDT393404:RDT393503 QTX393404:QTX393503 QKB393404:QKB393503 QAF393404:QAF393503 PQJ393404:PQJ393503 PGN393404:PGN393503 OWR393404:OWR393503 OMV393404:OMV393503 OCZ393404:OCZ393503 NTD393404:NTD393503 NJH393404:NJH393503 MZL393404:MZL393503 MPP393404:MPP393503 MFT393404:MFT393503 LVX393404:LVX393503 LMB393404:LMB393503 LCF393404:LCF393503 KSJ393404:KSJ393503 KIN393404:KIN393503 JYR393404:JYR393503 JOV393404:JOV393503 JEZ393404:JEZ393503 IVD393404:IVD393503 ILH393404:ILH393503 IBL393404:IBL393503 HRP393404:HRP393503 HHT393404:HHT393503 GXX393404:GXX393503 GOB393404:GOB393503 GEF393404:GEF393503 FUJ393404:FUJ393503 FKN393404:FKN393503 FAR393404:FAR393503 EQV393404:EQV393503 EGZ393404:EGZ393503 DXD393404:DXD393503 DNH393404:DNH393503 DDL393404:DDL393503 CTP393404:CTP393503 CJT393404:CJT393503 BZX393404:BZX393503 BQB393404:BQB393503 BGF393404:BGF393503 AWJ393404:AWJ393503 AMN393404:AMN393503 ACR393404:ACR393503 SV393404:SV393503 IZ393404:IZ393503 D393404:D393503 WVL327868:WVL327967 WLP327868:WLP327967 WBT327868:WBT327967 VRX327868:VRX327967 VIB327868:VIB327967 UYF327868:UYF327967 UOJ327868:UOJ327967 UEN327868:UEN327967 TUR327868:TUR327967 TKV327868:TKV327967 TAZ327868:TAZ327967 SRD327868:SRD327967 SHH327868:SHH327967 RXL327868:RXL327967 RNP327868:RNP327967 RDT327868:RDT327967 QTX327868:QTX327967 QKB327868:QKB327967 QAF327868:QAF327967 PQJ327868:PQJ327967 PGN327868:PGN327967 OWR327868:OWR327967 OMV327868:OMV327967 OCZ327868:OCZ327967 NTD327868:NTD327967 NJH327868:NJH327967 MZL327868:MZL327967 MPP327868:MPP327967 MFT327868:MFT327967 LVX327868:LVX327967 LMB327868:LMB327967 LCF327868:LCF327967 KSJ327868:KSJ327967 KIN327868:KIN327967 JYR327868:JYR327967 JOV327868:JOV327967 JEZ327868:JEZ327967 IVD327868:IVD327967 ILH327868:ILH327967 IBL327868:IBL327967 HRP327868:HRP327967 HHT327868:HHT327967 GXX327868:GXX327967 GOB327868:GOB327967 GEF327868:GEF327967 FUJ327868:FUJ327967 FKN327868:FKN327967 FAR327868:FAR327967 EQV327868:EQV327967 EGZ327868:EGZ327967 DXD327868:DXD327967 DNH327868:DNH327967 DDL327868:DDL327967 CTP327868:CTP327967 CJT327868:CJT327967 BZX327868:BZX327967 BQB327868:BQB327967 BGF327868:BGF327967 AWJ327868:AWJ327967 AMN327868:AMN327967 ACR327868:ACR327967 SV327868:SV327967 IZ327868:IZ327967 D327868:D327967 WVL262332:WVL262431 WLP262332:WLP262431 WBT262332:WBT262431 VRX262332:VRX262431 VIB262332:VIB262431 UYF262332:UYF262431 UOJ262332:UOJ262431 UEN262332:UEN262431 TUR262332:TUR262431 TKV262332:TKV262431 TAZ262332:TAZ262431 SRD262332:SRD262431 SHH262332:SHH262431 RXL262332:RXL262431 RNP262332:RNP262431 RDT262332:RDT262431 QTX262332:QTX262431 QKB262332:QKB262431 QAF262332:QAF262431 PQJ262332:PQJ262431 PGN262332:PGN262431 OWR262332:OWR262431 OMV262332:OMV262431 OCZ262332:OCZ262431 NTD262332:NTD262431 NJH262332:NJH262431 MZL262332:MZL262431 MPP262332:MPP262431 MFT262332:MFT262431 LVX262332:LVX262431 LMB262332:LMB262431 LCF262332:LCF262431 KSJ262332:KSJ262431 KIN262332:KIN262431 JYR262332:JYR262431 JOV262332:JOV262431 JEZ262332:JEZ262431 IVD262332:IVD262431 ILH262332:ILH262431 IBL262332:IBL262431 HRP262332:HRP262431 HHT262332:HHT262431 GXX262332:GXX262431 GOB262332:GOB262431 GEF262332:GEF262431 FUJ262332:FUJ262431 FKN262332:FKN262431 FAR262332:FAR262431 EQV262332:EQV262431 EGZ262332:EGZ262431 DXD262332:DXD262431 DNH262332:DNH262431 DDL262332:DDL262431 CTP262332:CTP262431 CJT262332:CJT262431 BZX262332:BZX262431 BQB262332:BQB262431 BGF262332:BGF262431 AWJ262332:AWJ262431 AMN262332:AMN262431 ACR262332:ACR262431 SV262332:SV262431 IZ262332:IZ262431 D262332:D262431 WVL196796:WVL196895 WLP196796:WLP196895 WBT196796:WBT196895 VRX196796:VRX196895 VIB196796:VIB196895 UYF196796:UYF196895 UOJ196796:UOJ196895 UEN196796:UEN196895 TUR196796:TUR196895 TKV196796:TKV196895 TAZ196796:TAZ196895 SRD196796:SRD196895 SHH196796:SHH196895 RXL196796:RXL196895 RNP196796:RNP196895 RDT196796:RDT196895 QTX196796:QTX196895 QKB196796:QKB196895 QAF196796:QAF196895 PQJ196796:PQJ196895 PGN196796:PGN196895 OWR196796:OWR196895 OMV196796:OMV196895 OCZ196796:OCZ196895 NTD196796:NTD196895 NJH196796:NJH196895 MZL196796:MZL196895 MPP196796:MPP196895 MFT196796:MFT196895 LVX196796:LVX196895 LMB196796:LMB196895 LCF196796:LCF196895 KSJ196796:KSJ196895 KIN196796:KIN196895 JYR196796:JYR196895 JOV196796:JOV196895 JEZ196796:JEZ196895 IVD196796:IVD196895 ILH196796:ILH196895 IBL196796:IBL196895 HRP196796:HRP196895 HHT196796:HHT196895 GXX196796:GXX196895 GOB196796:GOB196895 GEF196796:GEF196895 FUJ196796:FUJ196895 FKN196796:FKN196895 FAR196796:FAR196895 EQV196796:EQV196895 EGZ196796:EGZ196895 DXD196796:DXD196895 DNH196796:DNH196895 DDL196796:DDL196895 CTP196796:CTP196895 CJT196796:CJT196895 BZX196796:BZX196895 BQB196796:BQB196895 BGF196796:BGF196895 AWJ196796:AWJ196895 AMN196796:AMN196895 ACR196796:ACR196895 SV196796:SV196895 IZ196796:IZ196895 D196796:D196895 WVL131260:WVL131359 WLP131260:WLP131359 WBT131260:WBT131359 VRX131260:VRX131359 VIB131260:VIB131359 UYF131260:UYF131359 UOJ131260:UOJ131359 UEN131260:UEN131359 TUR131260:TUR131359 TKV131260:TKV131359 TAZ131260:TAZ131359 SRD131260:SRD131359 SHH131260:SHH131359 RXL131260:RXL131359 RNP131260:RNP131359 RDT131260:RDT131359 QTX131260:QTX131359 QKB131260:QKB131359 QAF131260:QAF131359 PQJ131260:PQJ131359 PGN131260:PGN131359 OWR131260:OWR131359 OMV131260:OMV131359 OCZ131260:OCZ131359 NTD131260:NTD131359 NJH131260:NJH131359 MZL131260:MZL131359 MPP131260:MPP131359 MFT131260:MFT131359 LVX131260:LVX131359 LMB131260:LMB131359 LCF131260:LCF131359 KSJ131260:KSJ131359 KIN131260:KIN131359 JYR131260:JYR131359 JOV131260:JOV131359 JEZ131260:JEZ131359 IVD131260:IVD131359 ILH131260:ILH131359 IBL131260:IBL131359 HRP131260:HRP131359 HHT131260:HHT131359 GXX131260:GXX131359 GOB131260:GOB131359 GEF131260:GEF131359 FUJ131260:FUJ131359 FKN131260:FKN131359 FAR131260:FAR131359 EQV131260:EQV131359 EGZ131260:EGZ131359 DXD131260:DXD131359 DNH131260:DNH131359 DDL131260:DDL131359 CTP131260:CTP131359 CJT131260:CJT131359 BZX131260:BZX131359 BQB131260:BQB131359 BGF131260:BGF131359 AWJ131260:AWJ131359 AMN131260:AMN131359 ACR131260:ACR131359 SV131260:SV131359 IZ131260:IZ131359 D131260:D131359 WVL65724:WVL65823 WLP65724:WLP65823 WBT65724:WBT65823 VRX65724:VRX65823 VIB65724:VIB65823 UYF65724:UYF65823 UOJ65724:UOJ65823 UEN65724:UEN65823 TUR65724:TUR65823 TKV65724:TKV65823 TAZ65724:TAZ65823 SRD65724:SRD65823 SHH65724:SHH65823 RXL65724:RXL65823 RNP65724:RNP65823 RDT65724:RDT65823 QTX65724:QTX65823 QKB65724:QKB65823 QAF65724:QAF65823 PQJ65724:PQJ65823 PGN65724:PGN65823 OWR65724:OWR65823 OMV65724:OMV65823 OCZ65724:OCZ65823 NTD65724:NTD65823 NJH65724:NJH65823 MZL65724:MZL65823 MPP65724:MPP65823 MFT65724:MFT65823 LVX65724:LVX65823 LMB65724:LMB65823 LCF65724:LCF65823 KSJ65724:KSJ65823 KIN65724:KIN65823 JYR65724:JYR65823 JOV65724:JOV65823 JEZ65724:JEZ65823 IVD65724:IVD65823 ILH65724:ILH65823 IBL65724:IBL65823 HRP65724:HRP65823 HHT65724:HHT65823 GXX65724:GXX65823 GOB65724:GOB65823 GEF65724:GEF65823 FUJ65724:FUJ65823 FKN65724:FKN65823 FAR65724:FAR65823 EQV65724:EQV65823 EGZ65724:EGZ65823 DXD65724:DXD65823 DNH65724:DNH65823 DDL65724:DDL65823 CTP65724:CTP65823 CJT65724:CJT65823 BZX65724:BZX65823 BQB65724:BQB65823 BGF65724:BGF65823 AWJ65724:AWJ65823 AMN65724:AMN65823 ACR65724:ACR65823 SV65724:SV65823 IZ65724:IZ65823 D65724:D65823 WVQ983102:WVQ983201 WLU983102:WLU983201 WBY983102:WBY983201 VSC983102:VSC983201 VIG983102:VIG983201 UYK983102:UYK983201 UOO983102:UOO983201 UES983102:UES983201 TUW983102:TUW983201 TLA983102:TLA983201 TBE983102:TBE983201 SRI983102:SRI983201 SHM983102:SHM983201 RXQ983102:RXQ983201 RNU983102:RNU983201 RDY983102:RDY983201 QUC983102:QUC983201 QKG983102:QKG983201 QAK983102:QAK983201 PQO983102:PQO983201 PGS983102:PGS983201 OWW983102:OWW983201 ONA983102:ONA983201 ODE983102:ODE983201 NTI983102:NTI983201 NJM983102:NJM983201 MZQ983102:MZQ983201 MPU983102:MPU983201 MFY983102:MFY983201 LWC983102:LWC983201 LMG983102:LMG983201 LCK983102:LCK983201 KSO983102:KSO983201 KIS983102:KIS983201 JYW983102:JYW983201 JPA983102:JPA983201 JFE983102:JFE983201 IVI983102:IVI983201 ILM983102:ILM983201 IBQ983102:IBQ983201 HRU983102:HRU983201 HHY983102:HHY983201 GYC983102:GYC983201 GOG983102:GOG983201 GEK983102:GEK983201 FUO983102:FUO983201 FKS983102:FKS983201 FAW983102:FAW983201 ERA983102:ERA983201 EHE983102:EHE983201 DXI983102:DXI983201 DNM983102:DNM983201 DDQ983102:DDQ983201 CTU983102:CTU983201 CJY983102:CJY983201 CAC983102:CAC983201 BQG983102:BQG983201 BGK983102:BGK983201 AWO983102:AWO983201 AMS983102:AMS983201 ACW983102:ACW983201 TA983102:TA983201 JE983102:JE983201 I983102:I983201 WVQ917566:WVQ917665 WLU917566:WLU917665 WBY917566:WBY917665 VSC917566:VSC917665 VIG917566:VIG917665 UYK917566:UYK917665 UOO917566:UOO917665 UES917566:UES917665 TUW917566:TUW917665 TLA917566:TLA917665 TBE917566:TBE917665 SRI917566:SRI917665 SHM917566:SHM917665 RXQ917566:RXQ917665 RNU917566:RNU917665 RDY917566:RDY917665 QUC917566:QUC917665 QKG917566:QKG917665 QAK917566:QAK917665 PQO917566:PQO917665 PGS917566:PGS917665 OWW917566:OWW917665 ONA917566:ONA917665 ODE917566:ODE917665 NTI917566:NTI917665 NJM917566:NJM917665 MZQ917566:MZQ917665 MPU917566:MPU917665 MFY917566:MFY917665 LWC917566:LWC917665 LMG917566:LMG917665 LCK917566:LCK917665 KSO917566:KSO917665 KIS917566:KIS917665 JYW917566:JYW917665 JPA917566:JPA917665 JFE917566:JFE917665 IVI917566:IVI917665 ILM917566:ILM917665 IBQ917566:IBQ917665 HRU917566:HRU917665 HHY917566:HHY917665 GYC917566:GYC917665 GOG917566:GOG917665 GEK917566:GEK917665 FUO917566:FUO917665 FKS917566:FKS917665 FAW917566:FAW917665 ERA917566:ERA917665 EHE917566:EHE917665 DXI917566:DXI917665 DNM917566:DNM917665 DDQ917566:DDQ917665 CTU917566:CTU917665 CJY917566:CJY917665 CAC917566:CAC917665 BQG917566:BQG917665 BGK917566:BGK917665 AWO917566:AWO917665 AMS917566:AMS917665 ACW917566:ACW917665 TA917566:TA917665 JE917566:JE917665 I917566:I917665 WVQ852030:WVQ852129 WLU852030:WLU852129 WBY852030:WBY852129 VSC852030:VSC852129 VIG852030:VIG852129 UYK852030:UYK852129 UOO852030:UOO852129 UES852030:UES852129 TUW852030:TUW852129 TLA852030:TLA852129 TBE852030:TBE852129 SRI852030:SRI852129 SHM852030:SHM852129 RXQ852030:RXQ852129 RNU852030:RNU852129 RDY852030:RDY852129 QUC852030:QUC852129 QKG852030:QKG852129 QAK852030:QAK852129 PQO852030:PQO852129 PGS852030:PGS852129 OWW852030:OWW852129 ONA852030:ONA852129 ODE852030:ODE852129 NTI852030:NTI852129 NJM852030:NJM852129 MZQ852030:MZQ852129 MPU852030:MPU852129 MFY852030:MFY852129 LWC852030:LWC852129 LMG852030:LMG852129 LCK852030:LCK852129 KSO852030:KSO852129 KIS852030:KIS852129 JYW852030:JYW852129 JPA852030:JPA852129 JFE852030:JFE852129 IVI852030:IVI852129 ILM852030:ILM852129 IBQ852030:IBQ852129 HRU852030:HRU852129 HHY852030:HHY852129 GYC852030:GYC852129 GOG852030:GOG852129 GEK852030:GEK852129 FUO852030:FUO852129 FKS852030:FKS852129 FAW852030:FAW852129 ERA852030:ERA852129 EHE852030:EHE852129 DXI852030:DXI852129 DNM852030:DNM852129 DDQ852030:DDQ852129 CTU852030:CTU852129 CJY852030:CJY852129 CAC852030:CAC852129 BQG852030:BQG852129 BGK852030:BGK852129 AWO852030:AWO852129 AMS852030:AMS852129 ACW852030:ACW852129 TA852030:TA852129 JE852030:JE852129 I852030:I852129 WVQ786494:WVQ786593 WLU786494:WLU786593 WBY786494:WBY786593 VSC786494:VSC786593 VIG786494:VIG786593 UYK786494:UYK786593 UOO786494:UOO786593 UES786494:UES786593 TUW786494:TUW786593 TLA786494:TLA786593 TBE786494:TBE786593 SRI786494:SRI786593 SHM786494:SHM786593 RXQ786494:RXQ786593 RNU786494:RNU786593 RDY786494:RDY786593 QUC786494:QUC786593 QKG786494:QKG786593 QAK786494:QAK786593 PQO786494:PQO786593 PGS786494:PGS786593 OWW786494:OWW786593 ONA786494:ONA786593 ODE786494:ODE786593 NTI786494:NTI786593 NJM786494:NJM786593 MZQ786494:MZQ786593 MPU786494:MPU786593 MFY786494:MFY786593 LWC786494:LWC786593 LMG786494:LMG786593 LCK786494:LCK786593 KSO786494:KSO786593 KIS786494:KIS786593 JYW786494:JYW786593 JPA786494:JPA786593 JFE786494:JFE786593 IVI786494:IVI786593 ILM786494:ILM786593 IBQ786494:IBQ786593 HRU786494:HRU786593 HHY786494:HHY786593 GYC786494:GYC786593 GOG786494:GOG786593 GEK786494:GEK786593 FUO786494:FUO786593 FKS786494:FKS786593 FAW786494:FAW786593 ERA786494:ERA786593 EHE786494:EHE786593 DXI786494:DXI786593 DNM786494:DNM786593 DDQ786494:DDQ786593 CTU786494:CTU786593 CJY786494:CJY786593 CAC786494:CAC786593 BQG786494:BQG786593 BGK786494:BGK786593 AWO786494:AWO786593 AMS786494:AMS786593 ACW786494:ACW786593 TA786494:TA786593 JE786494:JE786593 I786494:I786593 WVQ720958:WVQ721057 WLU720958:WLU721057 WBY720958:WBY721057 VSC720958:VSC721057 VIG720958:VIG721057 UYK720958:UYK721057 UOO720958:UOO721057 UES720958:UES721057 TUW720958:TUW721057 TLA720958:TLA721057 TBE720958:TBE721057 SRI720958:SRI721057 SHM720958:SHM721057 RXQ720958:RXQ721057 RNU720958:RNU721057 RDY720958:RDY721057 QUC720958:QUC721057 QKG720958:QKG721057 QAK720958:QAK721057 PQO720958:PQO721057 PGS720958:PGS721057 OWW720958:OWW721057 ONA720958:ONA721057 ODE720958:ODE721057 NTI720958:NTI721057 NJM720958:NJM721057 MZQ720958:MZQ721057 MPU720958:MPU721057 MFY720958:MFY721057 LWC720958:LWC721057 LMG720958:LMG721057 LCK720958:LCK721057 KSO720958:KSO721057 KIS720958:KIS721057 JYW720958:JYW721057 JPA720958:JPA721057 JFE720958:JFE721057 IVI720958:IVI721057 ILM720958:ILM721057 IBQ720958:IBQ721057 HRU720958:HRU721057 HHY720958:HHY721057 GYC720958:GYC721057 GOG720958:GOG721057 GEK720958:GEK721057 FUO720958:FUO721057 FKS720958:FKS721057 FAW720958:FAW721057 ERA720958:ERA721057 EHE720958:EHE721057 DXI720958:DXI721057 DNM720958:DNM721057 DDQ720958:DDQ721057 CTU720958:CTU721057 CJY720958:CJY721057 CAC720958:CAC721057 BQG720958:BQG721057 BGK720958:BGK721057 AWO720958:AWO721057 AMS720958:AMS721057 ACW720958:ACW721057 TA720958:TA721057 JE720958:JE721057 I720958:I721057 WVQ655422:WVQ655521 WLU655422:WLU655521 WBY655422:WBY655521 VSC655422:VSC655521 VIG655422:VIG655521 UYK655422:UYK655521 UOO655422:UOO655521 UES655422:UES655521 TUW655422:TUW655521 TLA655422:TLA655521 TBE655422:TBE655521 SRI655422:SRI655521 SHM655422:SHM655521 RXQ655422:RXQ655521 RNU655422:RNU655521 RDY655422:RDY655521 QUC655422:QUC655521 QKG655422:QKG655521 QAK655422:QAK655521 PQO655422:PQO655521 PGS655422:PGS655521 OWW655422:OWW655521 ONA655422:ONA655521 ODE655422:ODE655521 NTI655422:NTI655521 NJM655422:NJM655521 MZQ655422:MZQ655521 MPU655422:MPU655521 MFY655422:MFY655521 LWC655422:LWC655521 LMG655422:LMG655521 LCK655422:LCK655521 KSO655422:KSO655521 KIS655422:KIS655521 JYW655422:JYW655521 JPA655422:JPA655521 JFE655422:JFE655521 IVI655422:IVI655521 ILM655422:ILM655521 IBQ655422:IBQ655521 HRU655422:HRU655521 HHY655422:HHY655521 GYC655422:GYC655521 GOG655422:GOG655521 GEK655422:GEK655521 FUO655422:FUO655521 FKS655422:FKS655521 FAW655422:FAW655521 ERA655422:ERA655521 EHE655422:EHE655521 DXI655422:DXI655521 DNM655422:DNM655521 DDQ655422:DDQ655521 CTU655422:CTU655521 CJY655422:CJY655521 CAC655422:CAC655521 BQG655422:BQG655521 BGK655422:BGK655521 AWO655422:AWO655521 AMS655422:AMS655521 ACW655422:ACW655521 TA655422:TA655521 JE655422:JE655521 I655422:I655521 WVQ589886:WVQ589985 WLU589886:WLU589985 WBY589886:WBY589985 VSC589886:VSC589985 VIG589886:VIG589985 UYK589886:UYK589985 UOO589886:UOO589985 UES589886:UES589985 TUW589886:TUW589985 TLA589886:TLA589985 TBE589886:TBE589985 SRI589886:SRI589985 SHM589886:SHM589985 RXQ589886:RXQ589985 RNU589886:RNU589985 RDY589886:RDY589985 QUC589886:QUC589985 QKG589886:QKG589985 QAK589886:QAK589985 PQO589886:PQO589985 PGS589886:PGS589985 OWW589886:OWW589985 ONA589886:ONA589985 ODE589886:ODE589985 NTI589886:NTI589985 NJM589886:NJM589985 MZQ589886:MZQ589985 MPU589886:MPU589985 MFY589886:MFY589985 LWC589886:LWC589985 LMG589886:LMG589985 LCK589886:LCK589985 KSO589886:KSO589985 KIS589886:KIS589985 JYW589886:JYW589985 JPA589886:JPA589985 JFE589886:JFE589985 IVI589886:IVI589985 ILM589886:ILM589985 IBQ589886:IBQ589985 HRU589886:HRU589985 HHY589886:HHY589985 GYC589886:GYC589985 GOG589886:GOG589985 GEK589886:GEK589985 FUO589886:FUO589985 FKS589886:FKS589985 FAW589886:FAW589985 ERA589886:ERA589985 EHE589886:EHE589985 DXI589886:DXI589985 DNM589886:DNM589985 DDQ589886:DDQ589985 CTU589886:CTU589985 CJY589886:CJY589985 CAC589886:CAC589985 BQG589886:BQG589985 BGK589886:BGK589985 AWO589886:AWO589985 AMS589886:AMS589985 ACW589886:ACW589985 TA589886:TA589985 JE589886:JE589985 I589886:I589985 WVQ524350:WVQ524449 WLU524350:WLU524449 WBY524350:WBY524449 VSC524350:VSC524449 VIG524350:VIG524449 UYK524350:UYK524449 UOO524350:UOO524449 UES524350:UES524449 TUW524350:TUW524449 TLA524350:TLA524449 TBE524350:TBE524449 SRI524350:SRI524449 SHM524350:SHM524449 RXQ524350:RXQ524449 RNU524350:RNU524449 RDY524350:RDY524449 QUC524350:QUC524449 QKG524350:QKG524449 QAK524350:QAK524449 PQO524350:PQO524449 PGS524350:PGS524449 OWW524350:OWW524449 ONA524350:ONA524449 ODE524350:ODE524449 NTI524350:NTI524449 NJM524350:NJM524449 MZQ524350:MZQ524449 MPU524350:MPU524449 MFY524350:MFY524449 LWC524350:LWC524449 LMG524350:LMG524449 LCK524350:LCK524449 KSO524350:KSO524449 KIS524350:KIS524449 JYW524350:JYW524449 JPA524350:JPA524449 JFE524350:JFE524449 IVI524350:IVI524449 ILM524350:ILM524449 IBQ524350:IBQ524449 HRU524350:HRU524449 HHY524350:HHY524449 GYC524350:GYC524449 GOG524350:GOG524449 GEK524350:GEK524449 FUO524350:FUO524449 FKS524350:FKS524449 FAW524350:FAW524449 ERA524350:ERA524449 EHE524350:EHE524449 DXI524350:DXI524449 DNM524350:DNM524449 DDQ524350:DDQ524449 CTU524350:CTU524449 CJY524350:CJY524449 CAC524350:CAC524449 BQG524350:BQG524449 BGK524350:BGK524449 AWO524350:AWO524449 AMS524350:AMS524449 ACW524350:ACW524449 TA524350:TA524449 JE524350:JE524449 I524350:I524449 WVQ458814:WVQ458913 WLU458814:WLU458913 WBY458814:WBY458913 VSC458814:VSC458913 VIG458814:VIG458913 UYK458814:UYK458913 UOO458814:UOO458913 UES458814:UES458913 TUW458814:TUW458913 TLA458814:TLA458913 TBE458814:TBE458913 SRI458814:SRI458913 SHM458814:SHM458913 RXQ458814:RXQ458913 RNU458814:RNU458913 RDY458814:RDY458913 QUC458814:QUC458913 QKG458814:QKG458913 QAK458814:QAK458913 PQO458814:PQO458913 PGS458814:PGS458913 OWW458814:OWW458913 ONA458814:ONA458913 ODE458814:ODE458913 NTI458814:NTI458913 NJM458814:NJM458913 MZQ458814:MZQ458913 MPU458814:MPU458913 MFY458814:MFY458913 LWC458814:LWC458913 LMG458814:LMG458913 LCK458814:LCK458913 KSO458814:KSO458913 KIS458814:KIS458913 JYW458814:JYW458913 JPA458814:JPA458913 JFE458814:JFE458913 IVI458814:IVI458913 ILM458814:ILM458913 IBQ458814:IBQ458913 HRU458814:HRU458913 HHY458814:HHY458913 GYC458814:GYC458913 GOG458814:GOG458913 GEK458814:GEK458913 FUO458814:FUO458913 FKS458814:FKS458913 FAW458814:FAW458913 ERA458814:ERA458913 EHE458814:EHE458913 DXI458814:DXI458913 DNM458814:DNM458913 DDQ458814:DDQ458913 CTU458814:CTU458913 CJY458814:CJY458913 CAC458814:CAC458913 BQG458814:BQG458913 BGK458814:BGK458913 AWO458814:AWO458913 AMS458814:AMS458913 ACW458814:ACW458913 TA458814:TA458913 JE458814:JE458913 I458814:I458913 WVQ393278:WVQ393377 WLU393278:WLU393377 WBY393278:WBY393377 VSC393278:VSC393377 VIG393278:VIG393377 UYK393278:UYK393377 UOO393278:UOO393377 UES393278:UES393377 TUW393278:TUW393377 TLA393278:TLA393377 TBE393278:TBE393377 SRI393278:SRI393377 SHM393278:SHM393377 RXQ393278:RXQ393377 RNU393278:RNU393377 RDY393278:RDY393377 QUC393278:QUC393377 QKG393278:QKG393377 QAK393278:QAK393377 PQO393278:PQO393377 PGS393278:PGS393377 OWW393278:OWW393377 ONA393278:ONA393377 ODE393278:ODE393377 NTI393278:NTI393377 NJM393278:NJM393377 MZQ393278:MZQ393377 MPU393278:MPU393377 MFY393278:MFY393377 LWC393278:LWC393377 LMG393278:LMG393377 LCK393278:LCK393377 KSO393278:KSO393377 KIS393278:KIS393377 JYW393278:JYW393377 JPA393278:JPA393377 JFE393278:JFE393377 IVI393278:IVI393377 ILM393278:ILM393377 IBQ393278:IBQ393377 HRU393278:HRU393377 HHY393278:HHY393377 GYC393278:GYC393377 GOG393278:GOG393377 GEK393278:GEK393377 FUO393278:FUO393377 FKS393278:FKS393377 FAW393278:FAW393377 ERA393278:ERA393377 EHE393278:EHE393377 DXI393278:DXI393377 DNM393278:DNM393377 DDQ393278:DDQ393377 CTU393278:CTU393377 CJY393278:CJY393377 CAC393278:CAC393377 BQG393278:BQG393377 BGK393278:BGK393377 AWO393278:AWO393377 AMS393278:AMS393377 ACW393278:ACW393377 TA393278:TA393377 JE393278:JE393377 I393278:I393377 WVQ327742:WVQ327841 WLU327742:WLU327841 WBY327742:WBY327841 VSC327742:VSC327841 VIG327742:VIG327841 UYK327742:UYK327841 UOO327742:UOO327841 UES327742:UES327841 TUW327742:TUW327841 TLA327742:TLA327841 TBE327742:TBE327841 SRI327742:SRI327841 SHM327742:SHM327841 RXQ327742:RXQ327841 RNU327742:RNU327841 RDY327742:RDY327841 QUC327742:QUC327841 QKG327742:QKG327841 QAK327742:QAK327841 PQO327742:PQO327841 PGS327742:PGS327841 OWW327742:OWW327841 ONA327742:ONA327841 ODE327742:ODE327841 NTI327742:NTI327841 NJM327742:NJM327841 MZQ327742:MZQ327841 MPU327742:MPU327841 MFY327742:MFY327841 LWC327742:LWC327841 LMG327742:LMG327841 LCK327742:LCK327841 KSO327742:KSO327841 KIS327742:KIS327841 JYW327742:JYW327841 JPA327742:JPA327841 JFE327742:JFE327841 IVI327742:IVI327841 ILM327742:ILM327841 IBQ327742:IBQ327841 HRU327742:HRU327841 HHY327742:HHY327841 GYC327742:GYC327841 GOG327742:GOG327841 GEK327742:GEK327841 FUO327742:FUO327841 FKS327742:FKS327841 FAW327742:FAW327841 ERA327742:ERA327841 EHE327742:EHE327841 DXI327742:DXI327841 DNM327742:DNM327841 DDQ327742:DDQ327841 CTU327742:CTU327841 CJY327742:CJY327841 CAC327742:CAC327841 BQG327742:BQG327841 BGK327742:BGK327841 AWO327742:AWO327841 AMS327742:AMS327841 ACW327742:ACW327841 TA327742:TA327841 JE327742:JE327841 I327742:I327841 WVQ262206:WVQ262305 WLU262206:WLU262305 WBY262206:WBY262305 VSC262206:VSC262305 VIG262206:VIG262305 UYK262206:UYK262305 UOO262206:UOO262305 UES262206:UES262305 TUW262206:TUW262305 TLA262206:TLA262305 TBE262206:TBE262305 SRI262206:SRI262305 SHM262206:SHM262305 RXQ262206:RXQ262305 RNU262206:RNU262305 RDY262206:RDY262305 QUC262206:QUC262305 QKG262206:QKG262305 QAK262206:QAK262305 PQO262206:PQO262305 PGS262206:PGS262305 OWW262206:OWW262305 ONA262206:ONA262305 ODE262206:ODE262305 NTI262206:NTI262305 NJM262206:NJM262305 MZQ262206:MZQ262305 MPU262206:MPU262305 MFY262206:MFY262305 LWC262206:LWC262305 LMG262206:LMG262305 LCK262206:LCK262305 KSO262206:KSO262305 KIS262206:KIS262305 JYW262206:JYW262305 JPA262206:JPA262305 JFE262206:JFE262305 IVI262206:IVI262305 ILM262206:ILM262305 IBQ262206:IBQ262305 HRU262206:HRU262305 HHY262206:HHY262305 GYC262206:GYC262305 GOG262206:GOG262305 GEK262206:GEK262305 FUO262206:FUO262305 FKS262206:FKS262305 FAW262206:FAW262305 ERA262206:ERA262305 EHE262206:EHE262305 DXI262206:DXI262305 DNM262206:DNM262305 DDQ262206:DDQ262305 CTU262206:CTU262305 CJY262206:CJY262305 CAC262206:CAC262305 BQG262206:BQG262305 BGK262206:BGK262305 AWO262206:AWO262305 AMS262206:AMS262305 ACW262206:ACW262305 TA262206:TA262305 JE262206:JE262305 I262206:I262305 WVQ196670:WVQ196769 WLU196670:WLU196769 WBY196670:WBY196769 VSC196670:VSC196769 VIG196670:VIG196769 UYK196670:UYK196769 UOO196670:UOO196769 UES196670:UES196769 TUW196670:TUW196769 TLA196670:TLA196769 TBE196670:TBE196769 SRI196670:SRI196769 SHM196670:SHM196769 RXQ196670:RXQ196769 RNU196670:RNU196769 RDY196670:RDY196769 QUC196670:QUC196769 QKG196670:QKG196769 QAK196670:QAK196769 PQO196670:PQO196769 PGS196670:PGS196769 OWW196670:OWW196769 ONA196670:ONA196769 ODE196670:ODE196769 NTI196670:NTI196769 NJM196670:NJM196769 MZQ196670:MZQ196769 MPU196670:MPU196769 MFY196670:MFY196769 LWC196670:LWC196769 LMG196670:LMG196769 LCK196670:LCK196769 KSO196670:KSO196769 KIS196670:KIS196769 JYW196670:JYW196769 JPA196670:JPA196769 JFE196670:JFE196769 IVI196670:IVI196769 ILM196670:ILM196769 IBQ196670:IBQ196769 HRU196670:HRU196769 HHY196670:HHY196769 GYC196670:GYC196769 GOG196670:GOG196769 GEK196670:GEK196769 FUO196670:FUO196769 FKS196670:FKS196769 FAW196670:FAW196769 ERA196670:ERA196769 EHE196670:EHE196769 DXI196670:DXI196769 DNM196670:DNM196769 DDQ196670:DDQ196769 CTU196670:CTU196769 CJY196670:CJY196769 CAC196670:CAC196769 BQG196670:BQG196769 BGK196670:BGK196769 AWO196670:AWO196769 AMS196670:AMS196769 ACW196670:ACW196769 TA196670:TA196769 JE196670:JE196769 I196670:I196769 WVQ131134:WVQ131233 WLU131134:WLU131233 WBY131134:WBY131233 VSC131134:VSC131233 VIG131134:VIG131233 UYK131134:UYK131233 UOO131134:UOO131233 UES131134:UES131233 TUW131134:TUW131233 TLA131134:TLA131233 TBE131134:TBE131233 SRI131134:SRI131233 SHM131134:SHM131233 RXQ131134:RXQ131233 RNU131134:RNU131233 RDY131134:RDY131233 QUC131134:QUC131233 QKG131134:QKG131233 QAK131134:QAK131233 PQO131134:PQO131233 PGS131134:PGS131233 OWW131134:OWW131233 ONA131134:ONA131233 ODE131134:ODE131233 NTI131134:NTI131233 NJM131134:NJM131233 MZQ131134:MZQ131233 MPU131134:MPU131233 MFY131134:MFY131233 LWC131134:LWC131233 LMG131134:LMG131233 LCK131134:LCK131233 KSO131134:KSO131233 KIS131134:KIS131233 JYW131134:JYW131233 JPA131134:JPA131233 JFE131134:JFE131233 IVI131134:IVI131233 ILM131134:ILM131233 IBQ131134:IBQ131233 HRU131134:HRU131233 HHY131134:HHY131233 GYC131134:GYC131233 GOG131134:GOG131233 GEK131134:GEK131233 FUO131134:FUO131233 FKS131134:FKS131233 FAW131134:FAW131233 ERA131134:ERA131233 EHE131134:EHE131233 DXI131134:DXI131233 DNM131134:DNM131233 DDQ131134:DDQ131233 CTU131134:CTU131233 CJY131134:CJY131233 CAC131134:CAC131233 BQG131134:BQG131233 BGK131134:BGK131233 AWO131134:AWO131233 AMS131134:AMS131233 ACW131134:ACW131233 TA131134:TA131233 JE131134:JE131233 I131134:I131233 WVQ65598:WVQ65697 WLU65598:WLU65697 WBY65598:WBY65697 VSC65598:VSC65697 VIG65598:VIG65697 UYK65598:UYK65697 UOO65598:UOO65697 UES65598:UES65697 TUW65598:TUW65697 TLA65598:TLA65697 TBE65598:TBE65697 SRI65598:SRI65697 SHM65598:SHM65697 RXQ65598:RXQ65697 RNU65598:RNU65697 RDY65598:RDY65697 QUC65598:QUC65697 QKG65598:QKG65697 QAK65598:QAK65697 PQO65598:PQO65697 PGS65598:PGS65697 OWW65598:OWW65697 ONA65598:ONA65697 ODE65598:ODE65697 NTI65598:NTI65697 NJM65598:NJM65697 MZQ65598:MZQ65697 MPU65598:MPU65697 MFY65598:MFY65697 LWC65598:LWC65697 LMG65598:LMG65697 LCK65598:LCK65697 KSO65598:KSO65697 KIS65598:KIS65697 JYW65598:JYW65697 JPA65598:JPA65697 JFE65598:JFE65697 IVI65598:IVI65697 ILM65598:ILM65697 IBQ65598:IBQ65697 HRU65598:HRU65697 HHY65598:HHY65697 GYC65598:GYC65697 GOG65598:GOG65697 GEK65598:GEK65697 FUO65598:FUO65697 FKS65598:FKS65697 FAW65598:FAW65697 ERA65598:ERA65697 EHE65598:EHE65697 DXI65598:DXI65697 DNM65598:DNM65697 DDQ65598:DDQ65697 CTU65598:CTU65697 CJY65598:CJY65697 CAC65598:CAC65697 BQG65598:BQG65697 BGK65598:BGK65697 AWO65598:AWO65697 AMS65598:AMS65697 ACW65598:ACW65697 TA65598:TA65697 JE65598:JE65697 I65598:I65697 WVQ83:WVQ182 WLU83:WLU182 WBY83:WBY182 VSC83:VSC182 VIG83:VIG182 UYK83:UYK182 UOO83:UOO182 UES83:UES182 TUW83:TUW182 TLA83:TLA182 TBE83:TBE182 SRI83:SRI182 SHM83:SHM182 RXQ83:RXQ182 RNU83:RNU182 RDY83:RDY182 QUC83:QUC182 QKG83:QKG182 QAK83:QAK182 PQO83:PQO182 PGS83:PGS182 OWW83:OWW182 ONA83:ONA182 ODE83:ODE182 NTI83:NTI182 NJM83:NJM182 MZQ83:MZQ182 MPU83:MPU182 MFY83:MFY182 LWC83:LWC182 LMG83:LMG182 LCK83:LCK182 KSO83:KSO182 KIS83:KIS182 JYW83:JYW182 JPA83:JPA182 JFE83:JFE182 IVI83:IVI182 ILM83:ILM182 IBQ83:IBQ182 HRU83:HRU182 HHY83:HHY182 GYC83:GYC182 GOG83:GOG182 GEK83:GEK182 FUO83:FUO182 FKS83:FKS182 FAW83:FAW182 ERA83:ERA182 EHE83:EHE182 DXI83:DXI182 DNM83:DNM182 DDQ83:DDQ182 CTU83:CTU182 CJY83:CJY182 CAC83:CAC182 BQG83:BQG182 BGK83:BGK182 AWO83:AWO182 AMS83:AMS182 ACW83:ACW182 TA83:TA182 JE83:JE182 I83:I182 WVL983207:WVL983221 WLP983207:WLP983221 WBT983207:WBT983221 VRX983207:VRX983221 VIB983207:VIB983221 UYF983207:UYF983221 UOJ983207:UOJ983221 UEN983207:UEN983221 TUR983207:TUR983221 TKV983207:TKV983221 TAZ983207:TAZ983221 SRD983207:SRD983221 SHH983207:SHH983221 RXL983207:RXL983221 RNP983207:RNP983221 RDT983207:RDT983221 QTX983207:QTX983221 QKB983207:QKB983221 QAF983207:QAF983221 PQJ983207:PQJ983221 PGN983207:PGN983221 OWR983207:OWR983221 OMV983207:OMV983221 OCZ983207:OCZ983221 NTD983207:NTD983221 NJH983207:NJH983221 MZL983207:MZL983221 MPP983207:MPP983221 MFT983207:MFT983221 LVX983207:LVX983221 LMB983207:LMB983221 LCF983207:LCF983221 KSJ983207:KSJ983221 KIN983207:KIN983221 JYR983207:JYR983221 JOV983207:JOV983221 JEZ983207:JEZ983221 IVD983207:IVD983221 ILH983207:ILH983221 IBL983207:IBL983221 HRP983207:HRP983221 HHT983207:HHT983221 GXX983207:GXX983221 GOB983207:GOB983221 GEF983207:GEF983221 FUJ983207:FUJ983221 FKN983207:FKN983221 FAR983207:FAR983221 EQV983207:EQV983221 EGZ983207:EGZ983221 DXD983207:DXD983221 DNH983207:DNH983221 DDL983207:DDL983221 CTP983207:CTP983221 CJT983207:CJT983221 BZX983207:BZX983221 BQB983207:BQB983221 BGF983207:BGF983221 AWJ983207:AWJ983221 AMN983207:AMN983221 ACR983207:ACR983221 SV983207:SV983221 IZ983207:IZ983221 D983207:D983221 WVL917671:WVL917685 WLP917671:WLP917685 WBT917671:WBT917685 VRX917671:VRX917685 VIB917671:VIB917685 UYF917671:UYF917685 UOJ917671:UOJ917685 UEN917671:UEN917685 TUR917671:TUR917685 TKV917671:TKV917685 TAZ917671:TAZ917685 SRD917671:SRD917685 SHH917671:SHH917685 RXL917671:RXL917685 RNP917671:RNP917685 RDT917671:RDT917685 QTX917671:QTX917685 QKB917671:QKB917685 QAF917671:QAF917685 PQJ917671:PQJ917685 PGN917671:PGN917685 OWR917671:OWR917685 OMV917671:OMV917685 OCZ917671:OCZ917685 NTD917671:NTD917685 NJH917671:NJH917685 MZL917671:MZL917685 MPP917671:MPP917685 MFT917671:MFT917685 LVX917671:LVX917685 LMB917671:LMB917685 LCF917671:LCF917685 KSJ917671:KSJ917685 KIN917671:KIN917685 JYR917671:JYR917685 JOV917671:JOV917685 JEZ917671:JEZ917685 IVD917671:IVD917685 ILH917671:ILH917685 IBL917671:IBL917685 HRP917671:HRP917685 HHT917671:HHT917685 GXX917671:GXX917685 GOB917671:GOB917685 GEF917671:GEF917685 FUJ917671:FUJ917685 FKN917671:FKN917685 FAR917671:FAR917685 EQV917671:EQV917685 EGZ917671:EGZ917685 DXD917671:DXD917685 DNH917671:DNH917685 DDL917671:DDL917685 CTP917671:CTP917685 CJT917671:CJT917685 BZX917671:BZX917685 BQB917671:BQB917685 BGF917671:BGF917685 AWJ917671:AWJ917685 AMN917671:AMN917685 ACR917671:ACR917685 SV917671:SV917685 IZ917671:IZ917685 D917671:D917685 WVL852135:WVL852149 WLP852135:WLP852149 WBT852135:WBT852149 VRX852135:VRX852149 VIB852135:VIB852149 UYF852135:UYF852149 UOJ852135:UOJ852149 UEN852135:UEN852149 TUR852135:TUR852149 TKV852135:TKV852149 TAZ852135:TAZ852149 SRD852135:SRD852149 SHH852135:SHH852149 RXL852135:RXL852149 RNP852135:RNP852149 RDT852135:RDT852149 QTX852135:QTX852149 QKB852135:QKB852149 QAF852135:QAF852149 PQJ852135:PQJ852149 PGN852135:PGN852149 OWR852135:OWR852149 OMV852135:OMV852149 OCZ852135:OCZ852149 NTD852135:NTD852149 NJH852135:NJH852149 MZL852135:MZL852149 MPP852135:MPP852149 MFT852135:MFT852149 LVX852135:LVX852149 LMB852135:LMB852149 LCF852135:LCF852149 KSJ852135:KSJ852149 KIN852135:KIN852149 JYR852135:JYR852149 JOV852135:JOV852149 JEZ852135:JEZ852149 IVD852135:IVD852149 ILH852135:ILH852149 IBL852135:IBL852149 HRP852135:HRP852149 HHT852135:HHT852149 GXX852135:GXX852149 GOB852135:GOB852149 GEF852135:GEF852149 FUJ852135:FUJ852149 FKN852135:FKN852149 FAR852135:FAR852149 EQV852135:EQV852149 EGZ852135:EGZ852149 DXD852135:DXD852149 DNH852135:DNH852149 DDL852135:DDL852149 CTP852135:CTP852149 CJT852135:CJT852149 BZX852135:BZX852149 BQB852135:BQB852149 BGF852135:BGF852149 AWJ852135:AWJ852149 AMN852135:AMN852149 ACR852135:ACR852149 SV852135:SV852149 IZ852135:IZ852149 D852135:D852149 WVL786599:WVL786613 WLP786599:WLP786613 WBT786599:WBT786613 VRX786599:VRX786613 VIB786599:VIB786613 UYF786599:UYF786613 UOJ786599:UOJ786613 UEN786599:UEN786613 TUR786599:TUR786613 TKV786599:TKV786613 TAZ786599:TAZ786613 SRD786599:SRD786613 SHH786599:SHH786613 RXL786599:RXL786613 RNP786599:RNP786613 RDT786599:RDT786613 QTX786599:QTX786613 QKB786599:QKB786613 QAF786599:QAF786613 PQJ786599:PQJ786613 PGN786599:PGN786613 OWR786599:OWR786613 OMV786599:OMV786613 OCZ786599:OCZ786613 NTD786599:NTD786613 NJH786599:NJH786613 MZL786599:MZL786613 MPP786599:MPP786613 MFT786599:MFT786613 LVX786599:LVX786613 LMB786599:LMB786613 LCF786599:LCF786613 KSJ786599:KSJ786613 KIN786599:KIN786613 JYR786599:JYR786613 JOV786599:JOV786613 JEZ786599:JEZ786613 IVD786599:IVD786613 ILH786599:ILH786613 IBL786599:IBL786613 HRP786599:HRP786613 HHT786599:HHT786613 GXX786599:GXX786613 GOB786599:GOB786613 GEF786599:GEF786613 FUJ786599:FUJ786613 FKN786599:FKN786613 FAR786599:FAR786613 EQV786599:EQV786613 EGZ786599:EGZ786613 DXD786599:DXD786613 DNH786599:DNH786613 DDL786599:DDL786613 CTP786599:CTP786613 CJT786599:CJT786613 BZX786599:BZX786613 BQB786599:BQB786613 BGF786599:BGF786613 AWJ786599:AWJ786613 AMN786599:AMN786613 ACR786599:ACR786613 SV786599:SV786613 IZ786599:IZ786613 D786599:D786613 WVL721063:WVL721077 WLP721063:WLP721077 WBT721063:WBT721077 VRX721063:VRX721077 VIB721063:VIB721077 UYF721063:UYF721077 UOJ721063:UOJ721077 UEN721063:UEN721077 TUR721063:TUR721077 TKV721063:TKV721077 TAZ721063:TAZ721077 SRD721063:SRD721077 SHH721063:SHH721077 RXL721063:RXL721077 RNP721063:RNP721077 RDT721063:RDT721077 QTX721063:QTX721077 QKB721063:QKB721077 QAF721063:QAF721077 PQJ721063:PQJ721077 PGN721063:PGN721077 OWR721063:OWR721077 OMV721063:OMV721077 OCZ721063:OCZ721077 NTD721063:NTD721077 NJH721063:NJH721077 MZL721063:MZL721077 MPP721063:MPP721077 MFT721063:MFT721077 LVX721063:LVX721077 LMB721063:LMB721077 LCF721063:LCF721077 KSJ721063:KSJ721077 KIN721063:KIN721077 JYR721063:JYR721077 JOV721063:JOV721077 JEZ721063:JEZ721077 IVD721063:IVD721077 ILH721063:ILH721077 IBL721063:IBL721077 HRP721063:HRP721077 HHT721063:HHT721077 GXX721063:GXX721077 GOB721063:GOB721077 GEF721063:GEF721077 FUJ721063:FUJ721077 FKN721063:FKN721077 FAR721063:FAR721077 EQV721063:EQV721077 EGZ721063:EGZ721077 DXD721063:DXD721077 DNH721063:DNH721077 DDL721063:DDL721077 CTP721063:CTP721077 CJT721063:CJT721077 BZX721063:BZX721077 BQB721063:BQB721077 BGF721063:BGF721077 AWJ721063:AWJ721077 AMN721063:AMN721077 ACR721063:ACR721077 SV721063:SV721077 IZ721063:IZ721077 D721063:D721077 WVL655527:WVL655541 WLP655527:WLP655541 WBT655527:WBT655541 VRX655527:VRX655541 VIB655527:VIB655541 UYF655527:UYF655541 UOJ655527:UOJ655541 UEN655527:UEN655541 TUR655527:TUR655541 TKV655527:TKV655541 TAZ655527:TAZ655541 SRD655527:SRD655541 SHH655527:SHH655541 RXL655527:RXL655541 RNP655527:RNP655541 RDT655527:RDT655541 QTX655527:QTX655541 QKB655527:QKB655541 QAF655527:QAF655541 PQJ655527:PQJ655541 PGN655527:PGN655541 OWR655527:OWR655541 OMV655527:OMV655541 OCZ655527:OCZ655541 NTD655527:NTD655541 NJH655527:NJH655541 MZL655527:MZL655541 MPP655527:MPP655541 MFT655527:MFT655541 LVX655527:LVX655541 LMB655527:LMB655541 LCF655527:LCF655541 KSJ655527:KSJ655541 KIN655527:KIN655541 JYR655527:JYR655541 JOV655527:JOV655541 JEZ655527:JEZ655541 IVD655527:IVD655541 ILH655527:ILH655541 IBL655527:IBL655541 HRP655527:HRP655541 HHT655527:HHT655541 GXX655527:GXX655541 GOB655527:GOB655541 GEF655527:GEF655541 FUJ655527:FUJ655541 FKN655527:FKN655541 FAR655527:FAR655541 EQV655527:EQV655541 EGZ655527:EGZ655541 DXD655527:DXD655541 DNH655527:DNH655541 DDL655527:DDL655541 CTP655527:CTP655541 CJT655527:CJT655541 BZX655527:BZX655541 BQB655527:BQB655541 BGF655527:BGF655541 AWJ655527:AWJ655541 AMN655527:AMN655541 ACR655527:ACR655541 SV655527:SV655541 IZ655527:IZ655541 D655527:D655541 WVL589991:WVL590005 WLP589991:WLP590005 WBT589991:WBT590005 VRX589991:VRX590005 VIB589991:VIB590005 UYF589991:UYF590005 UOJ589991:UOJ590005 UEN589991:UEN590005 TUR589991:TUR590005 TKV589991:TKV590005 TAZ589991:TAZ590005 SRD589991:SRD590005 SHH589991:SHH590005 RXL589991:RXL590005 RNP589991:RNP590005 RDT589991:RDT590005 QTX589991:QTX590005 QKB589991:QKB590005 QAF589991:QAF590005 PQJ589991:PQJ590005 PGN589991:PGN590005 OWR589991:OWR590005 OMV589991:OMV590005 OCZ589991:OCZ590005 NTD589991:NTD590005 NJH589991:NJH590005 MZL589991:MZL590005 MPP589991:MPP590005 MFT589991:MFT590005 LVX589991:LVX590005 LMB589991:LMB590005 LCF589991:LCF590005 KSJ589991:KSJ590005 KIN589991:KIN590005 JYR589991:JYR590005 JOV589991:JOV590005 JEZ589991:JEZ590005 IVD589991:IVD590005 ILH589991:ILH590005 IBL589991:IBL590005 HRP589991:HRP590005 HHT589991:HHT590005 GXX589991:GXX590005 GOB589991:GOB590005 GEF589991:GEF590005 FUJ589991:FUJ590005 FKN589991:FKN590005 FAR589991:FAR590005 EQV589991:EQV590005 EGZ589991:EGZ590005 DXD589991:DXD590005 DNH589991:DNH590005 DDL589991:DDL590005 CTP589991:CTP590005 CJT589991:CJT590005 BZX589991:BZX590005 BQB589991:BQB590005 BGF589991:BGF590005 AWJ589991:AWJ590005 AMN589991:AMN590005 ACR589991:ACR590005 SV589991:SV590005 IZ589991:IZ590005 D589991:D590005 WVL524455:WVL524469 WLP524455:WLP524469 WBT524455:WBT524469 VRX524455:VRX524469 VIB524455:VIB524469 UYF524455:UYF524469 UOJ524455:UOJ524469 UEN524455:UEN524469 TUR524455:TUR524469 TKV524455:TKV524469 TAZ524455:TAZ524469 SRD524455:SRD524469 SHH524455:SHH524469 RXL524455:RXL524469 RNP524455:RNP524469 RDT524455:RDT524469 QTX524455:QTX524469 QKB524455:QKB524469 QAF524455:QAF524469 PQJ524455:PQJ524469 PGN524455:PGN524469 OWR524455:OWR524469 OMV524455:OMV524469 OCZ524455:OCZ524469 NTD524455:NTD524469 NJH524455:NJH524469 MZL524455:MZL524469 MPP524455:MPP524469 MFT524455:MFT524469 LVX524455:LVX524469 LMB524455:LMB524469 LCF524455:LCF524469 KSJ524455:KSJ524469 KIN524455:KIN524469 JYR524455:JYR524469 JOV524455:JOV524469 JEZ524455:JEZ524469 IVD524455:IVD524469 ILH524455:ILH524469 IBL524455:IBL524469 HRP524455:HRP524469 HHT524455:HHT524469 GXX524455:GXX524469 GOB524455:GOB524469 GEF524455:GEF524469 FUJ524455:FUJ524469 FKN524455:FKN524469 FAR524455:FAR524469 EQV524455:EQV524469 EGZ524455:EGZ524469 DXD524455:DXD524469 DNH524455:DNH524469 DDL524455:DDL524469 CTP524455:CTP524469 CJT524455:CJT524469 BZX524455:BZX524469 BQB524455:BQB524469 BGF524455:BGF524469 AWJ524455:AWJ524469 AMN524455:AMN524469 ACR524455:ACR524469 SV524455:SV524469 IZ524455:IZ524469 D524455:D524469 WVL458919:WVL458933 WLP458919:WLP458933 WBT458919:WBT458933 VRX458919:VRX458933 VIB458919:VIB458933 UYF458919:UYF458933 UOJ458919:UOJ458933 UEN458919:UEN458933 TUR458919:TUR458933 TKV458919:TKV458933 TAZ458919:TAZ458933 SRD458919:SRD458933 SHH458919:SHH458933 RXL458919:RXL458933 RNP458919:RNP458933 RDT458919:RDT458933 QTX458919:QTX458933 QKB458919:QKB458933 QAF458919:QAF458933 PQJ458919:PQJ458933 PGN458919:PGN458933 OWR458919:OWR458933 OMV458919:OMV458933 OCZ458919:OCZ458933 NTD458919:NTD458933 NJH458919:NJH458933 MZL458919:MZL458933 MPP458919:MPP458933 MFT458919:MFT458933 LVX458919:LVX458933 LMB458919:LMB458933 LCF458919:LCF458933 KSJ458919:KSJ458933 KIN458919:KIN458933 JYR458919:JYR458933 JOV458919:JOV458933 JEZ458919:JEZ458933 IVD458919:IVD458933 ILH458919:ILH458933 IBL458919:IBL458933 HRP458919:HRP458933 HHT458919:HHT458933 GXX458919:GXX458933 GOB458919:GOB458933 GEF458919:GEF458933 FUJ458919:FUJ458933 FKN458919:FKN458933 FAR458919:FAR458933 EQV458919:EQV458933 EGZ458919:EGZ458933 DXD458919:DXD458933 DNH458919:DNH458933 DDL458919:DDL458933 CTP458919:CTP458933 CJT458919:CJT458933 BZX458919:BZX458933 BQB458919:BQB458933 BGF458919:BGF458933 AWJ458919:AWJ458933 AMN458919:AMN458933 ACR458919:ACR458933 SV458919:SV458933 IZ458919:IZ458933 D458919:D458933 WVL393383:WVL393397 WLP393383:WLP393397 WBT393383:WBT393397 VRX393383:VRX393397 VIB393383:VIB393397 UYF393383:UYF393397 UOJ393383:UOJ393397 UEN393383:UEN393397 TUR393383:TUR393397 TKV393383:TKV393397 TAZ393383:TAZ393397 SRD393383:SRD393397 SHH393383:SHH393397 RXL393383:RXL393397 RNP393383:RNP393397 RDT393383:RDT393397 QTX393383:QTX393397 QKB393383:QKB393397 QAF393383:QAF393397 PQJ393383:PQJ393397 PGN393383:PGN393397 OWR393383:OWR393397 OMV393383:OMV393397 OCZ393383:OCZ393397 NTD393383:NTD393397 NJH393383:NJH393397 MZL393383:MZL393397 MPP393383:MPP393397 MFT393383:MFT393397 LVX393383:LVX393397 LMB393383:LMB393397 LCF393383:LCF393397 KSJ393383:KSJ393397 KIN393383:KIN393397 JYR393383:JYR393397 JOV393383:JOV393397 JEZ393383:JEZ393397 IVD393383:IVD393397 ILH393383:ILH393397 IBL393383:IBL393397 HRP393383:HRP393397 HHT393383:HHT393397 GXX393383:GXX393397 GOB393383:GOB393397 GEF393383:GEF393397 FUJ393383:FUJ393397 FKN393383:FKN393397 FAR393383:FAR393397 EQV393383:EQV393397 EGZ393383:EGZ393397 DXD393383:DXD393397 DNH393383:DNH393397 DDL393383:DDL393397 CTP393383:CTP393397 CJT393383:CJT393397 BZX393383:BZX393397 BQB393383:BQB393397 BGF393383:BGF393397 AWJ393383:AWJ393397 AMN393383:AMN393397 ACR393383:ACR393397 SV393383:SV393397 IZ393383:IZ393397 D393383:D393397 WVL327847:WVL327861 WLP327847:WLP327861 WBT327847:WBT327861 VRX327847:VRX327861 VIB327847:VIB327861 UYF327847:UYF327861 UOJ327847:UOJ327861 UEN327847:UEN327861 TUR327847:TUR327861 TKV327847:TKV327861 TAZ327847:TAZ327861 SRD327847:SRD327861 SHH327847:SHH327861 RXL327847:RXL327861 RNP327847:RNP327861 RDT327847:RDT327861 QTX327847:QTX327861 QKB327847:QKB327861 QAF327847:QAF327861 PQJ327847:PQJ327861 PGN327847:PGN327861 OWR327847:OWR327861 OMV327847:OMV327861 OCZ327847:OCZ327861 NTD327847:NTD327861 NJH327847:NJH327861 MZL327847:MZL327861 MPP327847:MPP327861 MFT327847:MFT327861 LVX327847:LVX327861 LMB327847:LMB327861 LCF327847:LCF327861 KSJ327847:KSJ327861 KIN327847:KIN327861 JYR327847:JYR327861 JOV327847:JOV327861 JEZ327847:JEZ327861 IVD327847:IVD327861 ILH327847:ILH327861 IBL327847:IBL327861 HRP327847:HRP327861 HHT327847:HHT327861 GXX327847:GXX327861 GOB327847:GOB327861 GEF327847:GEF327861 FUJ327847:FUJ327861 FKN327847:FKN327861 FAR327847:FAR327861 EQV327847:EQV327861 EGZ327847:EGZ327861 DXD327847:DXD327861 DNH327847:DNH327861 DDL327847:DDL327861 CTP327847:CTP327861 CJT327847:CJT327861 BZX327847:BZX327861 BQB327847:BQB327861 BGF327847:BGF327861 AWJ327847:AWJ327861 AMN327847:AMN327861 ACR327847:ACR327861 SV327847:SV327861 IZ327847:IZ327861 D327847:D327861 WVL262311:WVL262325 WLP262311:WLP262325 WBT262311:WBT262325 VRX262311:VRX262325 VIB262311:VIB262325 UYF262311:UYF262325 UOJ262311:UOJ262325 UEN262311:UEN262325 TUR262311:TUR262325 TKV262311:TKV262325 TAZ262311:TAZ262325 SRD262311:SRD262325 SHH262311:SHH262325 RXL262311:RXL262325 RNP262311:RNP262325 RDT262311:RDT262325 QTX262311:QTX262325 QKB262311:QKB262325 QAF262311:QAF262325 PQJ262311:PQJ262325 PGN262311:PGN262325 OWR262311:OWR262325 OMV262311:OMV262325 OCZ262311:OCZ262325 NTD262311:NTD262325 NJH262311:NJH262325 MZL262311:MZL262325 MPP262311:MPP262325 MFT262311:MFT262325 LVX262311:LVX262325 LMB262311:LMB262325 LCF262311:LCF262325 KSJ262311:KSJ262325 KIN262311:KIN262325 JYR262311:JYR262325 JOV262311:JOV262325 JEZ262311:JEZ262325 IVD262311:IVD262325 ILH262311:ILH262325 IBL262311:IBL262325 HRP262311:HRP262325 HHT262311:HHT262325 GXX262311:GXX262325 GOB262311:GOB262325 GEF262311:GEF262325 FUJ262311:FUJ262325 FKN262311:FKN262325 FAR262311:FAR262325 EQV262311:EQV262325 EGZ262311:EGZ262325 DXD262311:DXD262325 DNH262311:DNH262325 DDL262311:DDL262325 CTP262311:CTP262325 CJT262311:CJT262325 BZX262311:BZX262325 BQB262311:BQB262325 BGF262311:BGF262325 AWJ262311:AWJ262325 AMN262311:AMN262325 ACR262311:ACR262325 SV262311:SV262325 IZ262311:IZ262325 D262311:D262325 WVL196775:WVL196789 WLP196775:WLP196789 WBT196775:WBT196789 VRX196775:VRX196789 VIB196775:VIB196789 UYF196775:UYF196789 UOJ196775:UOJ196789 UEN196775:UEN196789 TUR196775:TUR196789 TKV196775:TKV196789 TAZ196775:TAZ196789 SRD196775:SRD196789 SHH196775:SHH196789 RXL196775:RXL196789 RNP196775:RNP196789 RDT196775:RDT196789 QTX196775:QTX196789 QKB196775:QKB196789 QAF196775:QAF196789 PQJ196775:PQJ196789 PGN196775:PGN196789 OWR196775:OWR196789 OMV196775:OMV196789 OCZ196775:OCZ196789 NTD196775:NTD196789 NJH196775:NJH196789 MZL196775:MZL196789 MPP196775:MPP196789 MFT196775:MFT196789 LVX196775:LVX196789 LMB196775:LMB196789 LCF196775:LCF196789 KSJ196775:KSJ196789 KIN196775:KIN196789 JYR196775:JYR196789 JOV196775:JOV196789 JEZ196775:JEZ196789 IVD196775:IVD196789 ILH196775:ILH196789 IBL196775:IBL196789 HRP196775:HRP196789 HHT196775:HHT196789 GXX196775:GXX196789 GOB196775:GOB196789 GEF196775:GEF196789 FUJ196775:FUJ196789 FKN196775:FKN196789 FAR196775:FAR196789 EQV196775:EQV196789 EGZ196775:EGZ196789 DXD196775:DXD196789 DNH196775:DNH196789 DDL196775:DDL196789 CTP196775:CTP196789 CJT196775:CJT196789 BZX196775:BZX196789 BQB196775:BQB196789 BGF196775:BGF196789 AWJ196775:AWJ196789 AMN196775:AMN196789 ACR196775:ACR196789 SV196775:SV196789 IZ196775:IZ196789 D196775:D196789 WVL131239:WVL131253 WLP131239:WLP131253 WBT131239:WBT131253 VRX131239:VRX131253 VIB131239:VIB131253 UYF131239:UYF131253 UOJ131239:UOJ131253 UEN131239:UEN131253 TUR131239:TUR131253 TKV131239:TKV131253 TAZ131239:TAZ131253 SRD131239:SRD131253 SHH131239:SHH131253 RXL131239:RXL131253 RNP131239:RNP131253 RDT131239:RDT131253 QTX131239:QTX131253 QKB131239:QKB131253 QAF131239:QAF131253 PQJ131239:PQJ131253 PGN131239:PGN131253 OWR131239:OWR131253 OMV131239:OMV131253 OCZ131239:OCZ131253 NTD131239:NTD131253 NJH131239:NJH131253 MZL131239:MZL131253 MPP131239:MPP131253 MFT131239:MFT131253 LVX131239:LVX131253 LMB131239:LMB131253 LCF131239:LCF131253 KSJ131239:KSJ131253 KIN131239:KIN131253 JYR131239:JYR131253 JOV131239:JOV131253 JEZ131239:JEZ131253 IVD131239:IVD131253 ILH131239:ILH131253 IBL131239:IBL131253 HRP131239:HRP131253 HHT131239:HHT131253 GXX131239:GXX131253 GOB131239:GOB131253 GEF131239:GEF131253 FUJ131239:FUJ131253 FKN131239:FKN131253 FAR131239:FAR131253 EQV131239:EQV131253 EGZ131239:EGZ131253 DXD131239:DXD131253 DNH131239:DNH131253 DDL131239:DDL131253 CTP131239:CTP131253 CJT131239:CJT131253 BZX131239:BZX131253 BQB131239:BQB131253 BGF131239:BGF131253 AWJ131239:AWJ131253 AMN131239:AMN131253 ACR131239:ACR131253 SV131239:SV131253 IZ131239:IZ131253 D131239:D131253 WVL65703:WVL65717 WLP65703:WLP65717 WBT65703:WBT65717 VRX65703:VRX65717 VIB65703:VIB65717 UYF65703:UYF65717 UOJ65703:UOJ65717 UEN65703:UEN65717 TUR65703:TUR65717 TKV65703:TKV65717 TAZ65703:TAZ65717 SRD65703:SRD65717 SHH65703:SHH65717 RXL65703:RXL65717 RNP65703:RNP65717 RDT65703:RDT65717 QTX65703:QTX65717 QKB65703:QKB65717 QAF65703:QAF65717 PQJ65703:PQJ65717 PGN65703:PGN65717 OWR65703:OWR65717 OMV65703:OMV65717 OCZ65703:OCZ65717 NTD65703:NTD65717 NJH65703:NJH65717 MZL65703:MZL65717 MPP65703:MPP65717 MFT65703:MFT65717 LVX65703:LVX65717 LMB65703:LMB65717 LCF65703:LCF65717 KSJ65703:KSJ65717 KIN65703:KIN65717 JYR65703:JYR65717 JOV65703:JOV65717 JEZ65703:JEZ65717 IVD65703:IVD65717 ILH65703:ILH65717 IBL65703:IBL65717 HRP65703:HRP65717 HHT65703:HHT65717 GXX65703:GXX65717 GOB65703:GOB65717 GEF65703:GEF65717 FUJ65703:FUJ65717 FKN65703:FKN65717 FAR65703:FAR65717 EQV65703:EQV65717 EGZ65703:EGZ65717 DXD65703:DXD65717 DNH65703:DNH65717 DDL65703:DDL65717 CTP65703:CTP65717 CJT65703:CJT65717 BZX65703:BZX65717 BQB65703:BQB65717 BGF65703:BGF65717 AWJ65703:AWJ65717 AMN65703:AMN65717 ACR65703:ACR65717 SV65703:SV65717 IZ65703:IZ65717 D65703:D65717 WVL63:WVL77 WLP63:WLP77 WBT63:WBT77 VRX63:VRX77 VIB63:VIB77 UYF63:UYF77 UOJ63:UOJ77 UEN63:UEN77 TUR63:TUR77 TKV63:TKV77 TAZ63:TAZ77 SRD63:SRD77 SHH63:SHH77 RXL63:RXL77 RNP63:RNP77 RDT63:RDT77 QTX63:QTX77 QKB63:QKB77 QAF63:QAF77 PQJ63:PQJ77 PGN63:PGN77 OWR63:OWR77 OMV63:OMV77 OCZ63:OCZ77 NTD63:NTD77 NJH63:NJH77 MZL63:MZL77 MPP63:MPP77 MFT63:MFT77 LVX63:LVX77 LMB63:LMB77 LCF63:LCF77 KSJ63:KSJ77 KIN63:KIN77 JYR63:JYR77 JOV63:JOV77 JEZ63:JEZ77 IVD63:IVD77 ILH63:ILH77 IBL63:IBL77 HRP63:HRP77 HHT63:HHT77 GXX63:GXX77 GOB63:GOB77 GEF63:GEF77 FUJ63:FUJ77 FKN63:FKN77 FAR63:FAR77 EQV63:EQV77 EGZ63:EGZ77 DXD63:DXD77 DNH63:DNH77 DDL63:DDL77 CTP63:CTP77 CJT63:CJT77 BZX63:BZX77 BQB63:BQB77 BGF63:BGF77 AWJ63:AWJ77 AMN63:AMN77 ACR63:ACR77 SV63:SV77 D6:D55" xr:uid="{EA209C47-2C8D-45E3-82FD-0FE4E4849BD2}">
      <formula1>$T$1</formula1>
      <formula2>$U$1</formula2>
    </dataValidation>
    <dataValidation type="list" allowBlank="1" showInputMessage="1" showErrorMessage="1" sqref="WBV983071:WBV983095 JF6:JF55 TB6:TB55 ACX6:ACX55 AMT6:AMT55 AWP6:AWP55 BGL6:BGL55 BQH6:BQH55 CAD6:CAD55 CJZ6:CJZ55 CTV6:CTV55 DDR6:DDR55 DNN6:DNN55 DXJ6:DXJ55 EHF6:EHF55 ERB6:ERB55 FAX6:FAX55 FKT6:FKT55 FUP6:FUP55 GEL6:GEL55 GOH6:GOH55 GYD6:GYD55 HHZ6:HHZ55 HRV6:HRV55 IBR6:IBR55 ILN6:ILN55 IVJ6:IVJ55 JFF6:JFF55 JPB6:JPB55 JYX6:JYX55 KIT6:KIT55 KSP6:KSP55 LCL6:LCL55 LMH6:LMH55 LWD6:LWD55 MFZ6:MFZ55 MPV6:MPV55 MZR6:MZR55 NJN6:NJN55 NTJ6:NTJ55 ODF6:ODF55 ONB6:ONB55 OWX6:OWX55 PGT6:PGT55 PQP6:PQP55 QAL6:QAL55 QKH6:QKH55 QUD6:QUD55 RDZ6:RDZ55 RNV6:RNV55 RXR6:RXR55 SHN6:SHN55 SRJ6:SRJ55 TBF6:TBF55 TLB6:TLB55 TUX6:TUX55 UET6:UET55 UOP6:UOP55 UYL6:UYL55 VIH6:VIH55 VSD6:VSD55 WBZ6:WBZ55 WLV6:WLV55 WVR6:WVR55 J65567:J65591 JF65567:JF65591 TB65567:TB65591 ACX65567:ACX65591 AMT65567:AMT65591 AWP65567:AWP65591 BGL65567:BGL65591 BQH65567:BQH65591 CAD65567:CAD65591 CJZ65567:CJZ65591 CTV65567:CTV65591 DDR65567:DDR65591 DNN65567:DNN65591 DXJ65567:DXJ65591 EHF65567:EHF65591 ERB65567:ERB65591 FAX65567:FAX65591 FKT65567:FKT65591 FUP65567:FUP65591 GEL65567:GEL65591 GOH65567:GOH65591 GYD65567:GYD65591 HHZ65567:HHZ65591 HRV65567:HRV65591 IBR65567:IBR65591 ILN65567:ILN65591 IVJ65567:IVJ65591 JFF65567:JFF65591 JPB65567:JPB65591 JYX65567:JYX65591 KIT65567:KIT65591 KSP65567:KSP65591 LCL65567:LCL65591 LMH65567:LMH65591 LWD65567:LWD65591 MFZ65567:MFZ65591 MPV65567:MPV65591 MZR65567:MZR65591 NJN65567:NJN65591 NTJ65567:NTJ65591 ODF65567:ODF65591 ONB65567:ONB65591 OWX65567:OWX65591 PGT65567:PGT65591 PQP65567:PQP65591 QAL65567:QAL65591 QKH65567:QKH65591 QUD65567:QUD65591 RDZ65567:RDZ65591 RNV65567:RNV65591 RXR65567:RXR65591 SHN65567:SHN65591 SRJ65567:SRJ65591 TBF65567:TBF65591 TLB65567:TLB65591 TUX65567:TUX65591 UET65567:UET65591 UOP65567:UOP65591 UYL65567:UYL65591 VIH65567:VIH65591 VSD65567:VSD65591 WBZ65567:WBZ65591 WLV65567:WLV65591 WVR65567:WVR65591 J131103:J131127 JF131103:JF131127 TB131103:TB131127 ACX131103:ACX131127 AMT131103:AMT131127 AWP131103:AWP131127 BGL131103:BGL131127 BQH131103:BQH131127 CAD131103:CAD131127 CJZ131103:CJZ131127 CTV131103:CTV131127 DDR131103:DDR131127 DNN131103:DNN131127 DXJ131103:DXJ131127 EHF131103:EHF131127 ERB131103:ERB131127 FAX131103:FAX131127 FKT131103:FKT131127 FUP131103:FUP131127 GEL131103:GEL131127 GOH131103:GOH131127 GYD131103:GYD131127 HHZ131103:HHZ131127 HRV131103:HRV131127 IBR131103:IBR131127 ILN131103:ILN131127 IVJ131103:IVJ131127 JFF131103:JFF131127 JPB131103:JPB131127 JYX131103:JYX131127 KIT131103:KIT131127 KSP131103:KSP131127 LCL131103:LCL131127 LMH131103:LMH131127 LWD131103:LWD131127 MFZ131103:MFZ131127 MPV131103:MPV131127 MZR131103:MZR131127 NJN131103:NJN131127 NTJ131103:NTJ131127 ODF131103:ODF131127 ONB131103:ONB131127 OWX131103:OWX131127 PGT131103:PGT131127 PQP131103:PQP131127 QAL131103:QAL131127 QKH131103:QKH131127 QUD131103:QUD131127 RDZ131103:RDZ131127 RNV131103:RNV131127 RXR131103:RXR131127 SHN131103:SHN131127 SRJ131103:SRJ131127 TBF131103:TBF131127 TLB131103:TLB131127 TUX131103:TUX131127 UET131103:UET131127 UOP131103:UOP131127 UYL131103:UYL131127 VIH131103:VIH131127 VSD131103:VSD131127 WBZ131103:WBZ131127 WLV131103:WLV131127 WVR131103:WVR131127 J196639:J196663 JF196639:JF196663 TB196639:TB196663 ACX196639:ACX196663 AMT196639:AMT196663 AWP196639:AWP196663 BGL196639:BGL196663 BQH196639:BQH196663 CAD196639:CAD196663 CJZ196639:CJZ196663 CTV196639:CTV196663 DDR196639:DDR196663 DNN196639:DNN196663 DXJ196639:DXJ196663 EHF196639:EHF196663 ERB196639:ERB196663 FAX196639:FAX196663 FKT196639:FKT196663 FUP196639:FUP196663 GEL196639:GEL196663 GOH196639:GOH196663 GYD196639:GYD196663 HHZ196639:HHZ196663 HRV196639:HRV196663 IBR196639:IBR196663 ILN196639:ILN196663 IVJ196639:IVJ196663 JFF196639:JFF196663 JPB196639:JPB196663 JYX196639:JYX196663 KIT196639:KIT196663 KSP196639:KSP196663 LCL196639:LCL196663 LMH196639:LMH196663 LWD196639:LWD196663 MFZ196639:MFZ196663 MPV196639:MPV196663 MZR196639:MZR196663 NJN196639:NJN196663 NTJ196639:NTJ196663 ODF196639:ODF196663 ONB196639:ONB196663 OWX196639:OWX196663 PGT196639:PGT196663 PQP196639:PQP196663 QAL196639:QAL196663 QKH196639:QKH196663 QUD196639:QUD196663 RDZ196639:RDZ196663 RNV196639:RNV196663 RXR196639:RXR196663 SHN196639:SHN196663 SRJ196639:SRJ196663 TBF196639:TBF196663 TLB196639:TLB196663 TUX196639:TUX196663 UET196639:UET196663 UOP196639:UOP196663 UYL196639:UYL196663 VIH196639:VIH196663 VSD196639:VSD196663 WBZ196639:WBZ196663 WLV196639:WLV196663 WVR196639:WVR196663 J262175:J262199 JF262175:JF262199 TB262175:TB262199 ACX262175:ACX262199 AMT262175:AMT262199 AWP262175:AWP262199 BGL262175:BGL262199 BQH262175:BQH262199 CAD262175:CAD262199 CJZ262175:CJZ262199 CTV262175:CTV262199 DDR262175:DDR262199 DNN262175:DNN262199 DXJ262175:DXJ262199 EHF262175:EHF262199 ERB262175:ERB262199 FAX262175:FAX262199 FKT262175:FKT262199 FUP262175:FUP262199 GEL262175:GEL262199 GOH262175:GOH262199 GYD262175:GYD262199 HHZ262175:HHZ262199 HRV262175:HRV262199 IBR262175:IBR262199 ILN262175:ILN262199 IVJ262175:IVJ262199 JFF262175:JFF262199 JPB262175:JPB262199 JYX262175:JYX262199 KIT262175:KIT262199 KSP262175:KSP262199 LCL262175:LCL262199 LMH262175:LMH262199 LWD262175:LWD262199 MFZ262175:MFZ262199 MPV262175:MPV262199 MZR262175:MZR262199 NJN262175:NJN262199 NTJ262175:NTJ262199 ODF262175:ODF262199 ONB262175:ONB262199 OWX262175:OWX262199 PGT262175:PGT262199 PQP262175:PQP262199 QAL262175:QAL262199 QKH262175:QKH262199 QUD262175:QUD262199 RDZ262175:RDZ262199 RNV262175:RNV262199 RXR262175:RXR262199 SHN262175:SHN262199 SRJ262175:SRJ262199 TBF262175:TBF262199 TLB262175:TLB262199 TUX262175:TUX262199 UET262175:UET262199 UOP262175:UOP262199 UYL262175:UYL262199 VIH262175:VIH262199 VSD262175:VSD262199 WBZ262175:WBZ262199 WLV262175:WLV262199 WVR262175:WVR262199 J327711:J327735 JF327711:JF327735 TB327711:TB327735 ACX327711:ACX327735 AMT327711:AMT327735 AWP327711:AWP327735 BGL327711:BGL327735 BQH327711:BQH327735 CAD327711:CAD327735 CJZ327711:CJZ327735 CTV327711:CTV327735 DDR327711:DDR327735 DNN327711:DNN327735 DXJ327711:DXJ327735 EHF327711:EHF327735 ERB327711:ERB327735 FAX327711:FAX327735 FKT327711:FKT327735 FUP327711:FUP327735 GEL327711:GEL327735 GOH327711:GOH327735 GYD327711:GYD327735 HHZ327711:HHZ327735 HRV327711:HRV327735 IBR327711:IBR327735 ILN327711:ILN327735 IVJ327711:IVJ327735 JFF327711:JFF327735 JPB327711:JPB327735 JYX327711:JYX327735 KIT327711:KIT327735 KSP327711:KSP327735 LCL327711:LCL327735 LMH327711:LMH327735 LWD327711:LWD327735 MFZ327711:MFZ327735 MPV327711:MPV327735 MZR327711:MZR327735 NJN327711:NJN327735 NTJ327711:NTJ327735 ODF327711:ODF327735 ONB327711:ONB327735 OWX327711:OWX327735 PGT327711:PGT327735 PQP327711:PQP327735 QAL327711:QAL327735 QKH327711:QKH327735 QUD327711:QUD327735 RDZ327711:RDZ327735 RNV327711:RNV327735 RXR327711:RXR327735 SHN327711:SHN327735 SRJ327711:SRJ327735 TBF327711:TBF327735 TLB327711:TLB327735 TUX327711:TUX327735 UET327711:UET327735 UOP327711:UOP327735 UYL327711:UYL327735 VIH327711:VIH327735 VSD327711:VSD327735 WBZ327711:WBZ327735 WLV327711:WLV327735 WVR327711:WVR327735 J393247:J393271 JF393247:JF393271 TB393247:TB393271 ACX393247:ACX393271 AMT393247:AMT393271 AWP393247:AWP393271 BGL393247:BGL393271 BQH393247:BQH393271 CAD393247:CAD393271 CJZ393247:CJZ393271 CTV393247:CTV393271 DDR393247:DDR393271 DNN393247:DNN393271 DXJ393247:DXJ393271 EHF393247:EHF393271 ERB393247:ERB393271 FAX393247:FAX393271 FKT393247:FKT393271 FUP393247:FUP393271 GEL393247:GEL393271 GOH393247:GOH393271 GYD393247:GYD393271 HHZ393247:HHZ393271 HRV393247:HRV393271 IBR393247:IBR393271 ILN393247:ILN393271 IVJ393247:IVJ393271 JFF393247:JFF393271 JPB393247:JPB393271 JYX393247:JYX393271 KIT393247:KIT393271 KSP393247:KSP393271 LCL393247:LCL393271 LMH393247:LMH393271 LWD393247:LWD393271 MFZ393247:MFZ393271 MPV393247:MPV393271 MZR393247:MZR393271 NJN393247:NJN393271 NTJ393247:NTJ393271 ODF393247:ODF393271 ONB393247:ONB393271 OWX393247:OWX393271 PGT393247:PGT393271 PQP393247:PQP393271 QAL393247:QAL393271 QKH393247:QKH393271 QUD393247:QUD393271 RDZ393247:RDZ393271 RNV393247:RNV393271 RXR393247:RXR393271 SHN393247:SHN393271 SRJ393247:SRJ393271 TBF393247:TBF393271 TLB393247:TLB393271 TUX393247:TUX393271 UET393247:UET393271 UOP393247:UOP393271 UYL393247:UYL393271 VIH393247:VIH393271 VSD393247:VSD393271 WBZ393247:WBZ393271 WLV393247:WLV393271 WVR393247:WVR393271 J458783:J458807 JF458783:JF458807 TB458783:TB458807 ACX458783:ACX458807 AMT458783:AMT458807 AWP458783:AWP458807 BGL458783:BGL458807 BQH458783:BQH458807 CAD458783:CAD458807 CJZ458783:CJZ458807 CTV458783:CTV458807 DDR458783:DDR458807 DNN458783:DNN458807 DXJ458783:DXJ458807 EHF458783:EHF458807 ERB458783:ERB458807 FAX458783:FAX458807 FKT458783:FKT458807 FUP458783:FUP458807 GEL458783:GEL458807 GOH458783:GOH458807 GYD458783:GYD458807 HHZ458783:HHZ458807 HRV458783:HRV458807 IBR458783:IBR458807 ILN458783:ILN458807 IVJ458783:IVJ458807 JFF458783:JFF458807 JPB458783:JPB458807 JYX458783:JYX458807 KIT458783:KIT458807 KSP458783:KSP458807 LCL458783:LCL458807 LMH458783:LMH458807 LWD458783:LWD458807 MFZ458783:MFZ458807 MPV458783:MPV458807 MZR458783:MZR458807 NJN458783:NJN458807 NTJ458783:NTJ458807 ODF458783:ODF458807 ONB458783:ONB458807 OWX458783:OWX458807 PGT458783:PGT458807 PQP458783:PQP458807 QAL458783:QAL458807 QKH458783:QKH458807 QUD458783:QUD458807 RDZ458783:RDZ458807 RNV458783:RNV458807 RXR458783:RXR458807 SHN458783:SHN458807 SRJ458783:SRJ458807 TBF458783:TBF458807 TLB458783:TLB458807 TUX458783:TUX458807 UET458783:UET458807 UOP458783:UOP458807 UYL458783:UYL458807 VIH458783:VIH458807 VSD458783:VSD458807 WBZ458783:WBZ458807 WLV458783:WLV458807 WVR458783:WVR458807 J524319:J524343 JF524319:JF524343 TB524319:TB524343 ACX524319:ACX524343 AMT524319:AMT524343 AWP524319:AWP524343 BGL524319:BGL524343 BQH524319:BQH524343 CAD524319:CAD524343 CJZ524319:CJZ524343 CTV524319:CTV524343 DDR524319:DDR524343 DNN524319:DNN524343 DXJ524319:DXJ524343 EHF524319:EHF524343 ERB524319:ERB524343 FAX524319:FAX524343 FKT524319:FKT524343 FUP524319:FUP524343 GEL524319:GEL524343 GOH524319:GOH524343 GYD524319:GYD524343 HHZ524319:HHZ524343 HRV524319:HRV524343 IBR524319:IBR524343 ILN524319:ILN524343 IVJ524319:IVJ524343 JFF524319:JFF524343 JPB524319:JPB524343 JYX524319:JYX524343 KIT524319:KIT524343 KSP524319:KSP524343 LCL524319:LCL524343 LMH524319:LMH524343 LWD524319:LWD524343 MFZ524319:MFZ524343 MPV524319:MPV524343 MZR524319:MZR524343 NJN524319:NJN524343 NTJ524319:NTJ524343 ODF524319:ODF524343 ONB524319:ONB524343 OWX524319:OWX524343 PGT524319:PGT524343 PQP524319:PQP524343 QAL524319:QAL524343 QKH524319:QKH524343 QUD524319:QUD524343 RDZ524319:RDZ524343 RNV524319:RNV524343 RXR524319:RXR524343 SHN524319:SHN524343 SRJ524319:SRJ524343 TBF524319:TBF524343 TLB524319:TLB524343 TUX524319:TUX524343 UET524319:UET524343 UOP524319:UOP524343 UYL524319:UYL524343 VIH524319:VIH524343 VSD524319:VSD524343 WBZ524319:WBZ524343 WLV524319:WLV524343 WVR524319:WVR524343 J589855:J589879 JF589855:JF589879 TB589855:TB589879 ACX589855:ACX589879 AMT589855:AMT589879 AWP589855:AWP589879 BGL589855:BGL589879 BQH589855:BQH589879 CAD589855:CAD589879 CJZ589855:CJZ589879 CTV589855:CTV589879 DDR589855:DDR589879 DNN589855:DNN589879 DXJ589855:DXJ589879 EHF589855:EHF589879 ERB589855:ERB589879 FAX589855:FAX589879 FKT589855:FKT589879 FUP589855:FUP589879 GEL589855:GEL589879 GOH589855:GOH589879 GYD589855:GYD589879 HHZ589855:HHZ589879 HRV589855:HRV589879 IBR589855:IBR589879 ILN589855:ILN589879 IVJ589855:IVJ589879 JFF589855:JFF589879 JPB589855:JPB589879 JYX589855:JYX589879 KIT589855:KIT589879 KSP589855:KSP589879 LCL589855:LCL589879 LMH589855:LMH589879 LWD589855:LWD589879 MFZ589855:MFZ589879 MPV589855:MPV589879 MZR589855:MZR589879 NJN589855:NJN589879 NTJ589855:NTJ589879 ODF589855:ODF589879 ONB589855:ONB589879 OWX589855:OWX589879 PGT589855:PGT589879 PQP589855:PQP589879 QAL589855:QAL589879 QKH589855:QKH589879 QUD589855:QUD589879 RDZ589855:RDZ589879 RNV589855:RNV589879 RXR589855:RXR589879 SHN589855:SHN589879 SRJ589855:SRJ589879 TBF589855:TBF589879 TLB589855:TLB589879 TUX589855:TUX589879 UET589855:UET589879 UOP589855:UOP589879 UYL589855:UYL589879 VIH589855:VIH589879 VSD589855:VSD589879 WBZ589855:WBZ589879 WLV589855:WLV589879 WVR589855:WVR589879 J655391:J655415 JF655391:JF655415 TB655391:TB655415 ACX655391:ACX655415 AMT655391:AMT655415 AWP655391:AWP655415 BGL655391:BGL655415 BQH655391:BQH655415 CAD655391:CAD655415 CJZ655391:CJZ655415 CTV655391:CTV655415 DDR655391:DDR655415 DNN655391:DNN655415 DXJ655391:DXJ655415 EHF655391:EHF655415 ERB655391:ERB655415 FAX655391:FAX655415 FKT655391:FKT655415 FUP655391:FUP655415 GEL655391:GEL655415 GOH655391:GOH655415 GYD655391:GYD655415 HHZ655391:HHZ655415 HRV655391:HRV655415 IBR655391:IBR655415 ILN655391:ILN655415 IVJ655391:IVJ655415 JFF655391:JFF655415 JPB655391:JPB655415 JYX655391:JYX655415 KIT655391:KIT655415 KSP655391:KSP655415 LCL655391:LCL655415 LMH655391:LMH655415 LWD655391:LWD655415 MFZ655391:MFZ655415 MPV655391:MPV655415 MZR655391:MZR655415 NJN655391:NJN655415 NTJ655391:NTJ655415 ODF655391:ODF655415 ONB655391:ONB655415 OWX655391:OWX655415 PGT655391:PGT655415 PQP655391:PQP655415 QAL655391:QAL655415 QKH655391:QKH655415 QUD655391:QUD655415 RDZ655391:RDZ655415 RNV655391:RNV655415 RXR655391:RXR655415 SHN655391:SHN655415 SRJ655391:SRJ655415 TBF655391:TBF655415 TLB655391:TLB655415 TUX655391:TUX655415 UET655391:UET655415 UOP655391:UOP655415 UYL655391:UYL655415 VIH655391:VIH655415 VSD655391:VSD655415 WBZ655391:WBZ655415 WLV655391:WLV655415 WVR655391:WVR655415 J720927:J720951 JF720927:JF720951 TB720927:TB720951 ACX720927:ACX720951 AMT720927:AMT720951 AWP720927:AWP720951 BGL720927:BGL720951 BQH720927:BQH720951 CAD720927:CAD720951 CJZ720927:CJZ720951 CTV720927:CTV720951 DDR720927:DDR720951 DNN720927:DNN720951 DXJ720927:DXJ720951 EHF720927:EHF720951 ERB720927:ERB720951 FAX720927:FAX720951 FKT720927:FKT720951 FUP720927:FUP720951 GEL720927:GEL720951 GOH720927:GOH720951 GYD720927:GYD720951 HHZ720927:HHZ720951 HRV720927:HRV720951 IBR720927:IBR720951 ILN720927:ILN720951 IVJ720927:IVJ720951 JFF720927:JFF720951 JPB720927:JPB720951 JYX720927:JYX720951 KIT720927:KIT720951 KSP720927:KSP720951 LCL720927:LCL720951 LMH720927:LMH720951 LWD720927:LWD720951 MFZ720927:MFZ720951 MPV720927:MPV720951 MZR720927:MZR720951 NJN720927:NJN720951 NTJ720927:NTJ720951 ODF720927:ODF720951 ONB720927:ONB720951 OWX720927:OWX720951 PGT720927:PGT720951 PQP720927:PQP720951 QAL720927:QAL720951 QKH720927:QKH720951 QUD720927:QUD720951 RDZ720927:RDZ720951 RNV720927:RNV720951 RXR720927:RXR720951 SHN720927:SHN720951 SRJ720927:SRJ720951 TBF720927:TBF720951 TLB720927:TLB720951 TUX720927:TUX720951 UET720927:UET720951 UOP720927:UOP720951 UYL720927:UYL720951 VIH720927:VIH720951 VSD720927:VSD720951 WBZ720927:WBZ720951 WLV720927:WLV720951 WVR720927:WVR720951 J786463:J786487 JF786463:JF786487 TB786463:TB786487 ACX786463:ACX786487 AMT786463:AMT786487 AWP786463:AWP786487 BGL786463:BGL786487 BQH786463:BQH786487 CAD786463:CAD786487 CJZ786463:CJZ786487 CTV786463:CTV786487 DDR786463:DDR786487 DNN786463:DNN786487 DXJ786463:DXJ786487 EHF786463:EHF786487 ERB786463:ERB786487 FAX786463:FAX786487 FKT786463:FKT786487 FUP786463:FUP786487 GEL786463:GEL786487 GOH786463:GOH786487 GYD786463:GYD786487 HHZ786463:HHZ786487 HRV786463:HRV786487 IBR786463:IBR786487 ILN786463:ILN786487 IVJ786463:IVJ786487 JFF786463:JFF786487 JPB786463:JPB786487 JYX786463:JYX786487 KIT786463:KIT786487 KSP786463:KSP786487 LCL786463:LCL786487 LMH786463:LMH786487 LWD786463:LWD786487 MFZ786463:MFZ786487 MPV786463:MPV786487 MZR786463:MZR786487 NJN786463:NJN786487 NTJ786463:NTJ786487 ODF786463:ODF786487 ONB786463:ONB786487 OWX786463:OWX786487 PGT786463:PGT786487 PQP786463:PQP786487 QAL786463:QAL786487 QKH786463:QKH786487 QUD786463:QUD786487 RDZ786463:RDZ786487 RNV786463:RNV786487 RXR786463:RXR786487 SHN786463:SHN786487 SRJ786463:SRJ786487 TBF786463:TBF786487 TLB786463:TLB786487 TUX786463:TUX786487 UET786463:UET786487 UOP786463:UOP786487 UYL786463:UYL786487 VIH786463:VIH786487 VSD786463:VSD786487 WBZ786463:WBZ786487 WLV786463:WLV786487 WVR786463:WVR786487 J851999:J852023 JF851999:JF852023 TB851999:TB852023 ACX851999:ACX852023 AMT851999:AMT852023 AWP851999:AWP852023 BGL851999:BGL852023 BQH851999:BQH852023 CAD851999:CAD852023 CJZ851999:CJZ852023 CTV851999:CTV852023 DDR851999:DDR852023 DNN851999:DNN852023 DXJ851999:DXJ852023 EHF851999:EHF852023 ERB851999:ERB852023 FAX851999:FAX852023 FKT851999:FKT852023 FUP851999:FUP852023 GEL851999:GEL852023 GOH851999:GOH852023 GYD851999:GYD852023 HHZ851999:HHZ852023 HRV851999:HRV852023 IBR851999:IBR852023 ILN851999:ILN852023 IVJ851999:IVJ852023 JFF851999:JFF852023 JPB851999:JPB852023 JYX851999:JYX852023 KIT851999:KIT852023 KSP851999:KSP852023 LCL851999:LCL852023 LMH851999:LMH852023 LWD851999:LWD852023 MFZ851999:MFZ852023 MPV851999:MPV852023 MZR851999:MZR852023 NJN851999:NJN852023 NTJ851999:NTJ852023 ODF851999:ODF852023 ONB851999:ONB852023 OWX851999:OWX852023 PGT851999:PGT852023 PQP851999:PQP852023 QAL851999:QAL852023 QKH851999:QKH852023 QUD851999:QUD852023 RDZ851999:RDZ852023 RNV851999:RNV852023 RXR851999:RXR852023 SHN851999:SHN852023 SRJ851999:SRJ852023 TBF851999:TBF852023 TLB851999:TLB852023 TUX851999:TUX852023 UET851999:UET852023 UOP851999:UOP852023 UYL851999:UYL852023 VIH851999:VIH852023 VSD851999:VSD852023 WBZ851999:WBZ852023 WLV851999:WLV852023 WVR851999:WVR852023 J917535:J917559 JF917535:JF917559 TB917535:TB917559 ACX917535:ACX917559 AMT917535:AMT917559 AWP917535:AWP917559 BGL917535:BGL917559 BQH917535:BQH917559 CAD917535:CAD917559 CJZ917535:CJZ917559 CTV917535:CTV917559 DDR917535:DDR917559 DNN917535:DNN917559 DXJ917535:DXJ917559 EHF917535:EHF917559 ERB917535:ERB917559 FAX917535:FAX917559 FKT917535:FKT917559 FUP917535:FUP917559 GEL917535:GEL917559 GOH917535:GOH917559 GYD917535:GYD917559 HHZ917535:HHZ917559 HRV917535:HRV917559 IBR917535:IBR917559 ILN917535:ILN917559 IVJ917535:IVJ917559 JFF917535:JFF917559 JPB917535:JPB917559 JYX917535:JYX917559 KIT917535:KIT917559 KSP917535:KSP917559 LCL917535:LCL917559 LMH917535:LMH917559 LWD917535:LWD917559 MFZ917535:MFZ917559 MPV917535:MPV917559 MZR917535:MZR917559 NJN917535:NJN917559 NTJ917535:NTJ917559 ODF917535:ODF917559 ONB917535:ONB917559 OWX917535:OWX917559 PGT917535:PGT917559 PQP917535:PQP917559 QAL917535:QAL917559 QKH917535:QKH917559 QUD917535:QUD917559 RDZ917535:RDZ917559 RNV917535:RNV917559 RXR917535:RXR917559 SHN917535:SHN917559 SRJ917535:SRJ917559 TBF917535:TBF917559 TLB917535:TLB917559 TUX917535:TUX917559 UET917535:UET917559 UOP917535:UOP917559 UYL917535:UYL917559 VIH917535:VIH917559 VSD917535:VSD917559 WBZ917535:WBZ917559 WLV917535:WLV917559 WVR917535:WVR917559 J983071:J983095 JF983071:JF983095 TB983071:TB983095 ACX983071:ACX983095 AMT983071:AMT983095 AWP983071:AWP983095 BGL983071:BGL983095 BQH983071:BQH983095 CAD983071:CAD983095 CJZ983071:CJZ983095 CTV983071:CTV983095 DDR983071:DDR983095 DNN983071:DNN983095 DXJ983071:DXJ983095 EHF983071:EHF983095 ERB983071:ERB983095 FAX983071:FAX983095 FKT983071:FKT983095 FUP983071:FUP983095 GEL983071:GEL983095 GOH983071:GOH983095 GYD983071:GYD983095 HHZ983071:HHZ983095 HRV983071:HRV983095 IBR983071:IBR983095 ILN983071:ILN983095 IVJ983071:IVJ983095 JFF983071:JFF983095 JPB983071:JPB983095 JYX983071:JYX983095 KIT983071:KIT983095 KSP983071:KSP983095 LCL983071:LCL983095 LMH983071:LMH983095 LWD983071:LWD983095 MFZ983071:MFZ983095 MPV983071:MPV983095 MZR983071:MZR983095 NJN983071:NJN983095 NTJ983071:NTJ983095 ODF983071:ODF983095 ONB983071:ONB983095 OWX983071:OWX983095 PGT983071:PGT983095 PQP983071:PQP983095 QAL983071:QAL983095 QKH983071:QKH983095 QUD983071:QUD983095 RDZ983071:RDZ983095 RNV983071:RNV983095 RXR983071:RXR983095 SHN983071:SHN983095 SRJ983071:SRJ983095 TBF983071:TBF983095 TLB983071:TLB983095 TUX983071:TUX983095 UET983071:UET983095 UOP983071:UOP983095 UYL983071:UYL983095 VIH983071:VIH983095 VSD983071:VSD983095 WBZ983071:WBZ983095 WLV983071:WLV983095 WVR983071:WVR983095 WLR983071:WLR983095 JH6:JH55 TD6:TD55 ACZ6:ACZ55 AMV6:AMV55 AWR6:AWR55 BGN6:BGN55 BQJ6:BQJ55 CAF6:CAF55 CKB6:CKB55 CTX6:CTX55 DDT6:DDT55 DNP6:DNP55 DXL6:DXL55 EHH6:EHH55 ERD6:ERD55 FAZ6:FAZ55 FKV6:FKV55 FUR6:FUR55 GEN6:GEN55 GOJ6:GOJ55 GYF6:GYF55 HIB6:HIB55 HRX6:HRX55 IBT6:IBT55 ILP6:ILP55 IVL6:IVL55 JFH6:JFH55 JPD6:JPD55 JYZ6:JYZ55 KIV6:KIV55 KSR6:KSR55 LCN6:LCN55 LMJ6:LMJ55 LWF6:LWF55 MGB6:MGB55 MPX6:MPX55 MZT6:MZT55 NJP6:NJP55 NTL6:NTL55 ODH6:ODH55 OND6:OND55 OWZ6:OWZ55 PGV6:PGV55 PQR6:PQR55 QAN6:QAN55 QKJ6:QKJ55 QUF6:QUF55 REB6:REB55 RNX6:RNX55 RXT6:RXT55 SHP6:SHP55 SRL6:SRL55 TBH6:TBH55 TLD6:TLD55 TUZ6:TUZ55 UEV6:UEV55 UOR6:UOR55 UYN6:UYN55 VIJ6:VIJ55 VSF6:VSF55 WCB6:WCB55 WLX6:WLX55 WVT6:WVT55 L65567:L65591 JH65567:JH65591 TD65567:TD65591 ACZ65567:ACZ65591 AMV65567:AMV65591 AWR65567:AWR65591 BGN65567:BGN65591 BQJ65567:BQJ65591 CAF65567:CAF65591 CKB65567:CKB65591 CTX65567:CTX65591 DDT65567:DDT65591 DNP65567:DNP65591 DXL65567:DXL65591 EHH65567:EHH65591 ERD65567:ERD65591 FAZ65567:FAZ65591 FKV65567:FKV65591 FUR65567:FUR65591 GEN65567:GEN65591 GOJ65567:GOJ65591 GYF65567:GYF65591 HIB65567:HIB65591 HRX65567:HRX65591 IBT65567:IBT65591 ILP65567:ILP65591 IVL65567:IVL65591 JFH65567:JFH65591 JPD65567:JPD65591 JYZ65567:JYZ65591 KIV65567:KIV65591 KSR65567:KSR65591 LCN65567:LCN65591 LMJ65567:LMJ65591 LWF65567:LWF65591 MGB65567:MGB65591 MPX65567:MPX65591 MZT65567:MZT65591 NJP65567:NJP65591 NTL65567:NTL65591 ODH65567:ODH65591 OND65567:OND65591 OWZ65567:OWZ65591 PGV65567:PGV65591 PQR65567:PQR65591 QAN65567:QAN65591 QKJ65567:QKJ65591 QUF65567:QUF65591 REB65567:REB65591 RNX65567:RNX65591 RXT65567:RXT65591 SHP65567:SHP65591 SRL65567:SRL65591 TBH65567:TBH65591 TLD65567:TLD65591 TUZ65567:TUZ65591 UEV65567:UEV65591 UOR65567:UOR65591 UYN65567:UYN65591 VIJ65567:VIJ65591 VSF65567:VSF65591 WCB65567:WCB65591 WLX65567:WLX65591 WVT65567:WVT65591 L131103:L131127 JH131103:JH131127 TD131103:TD131127 ACZ131103:ACZ131127 AMV131103:AMV131127 AWR131103:AWR131127 BGN131103:BGN131127 BQJ131103:BQJ131127 CAF131103:CAF131127 CKB131103:CKB131127 CTX131103:CTX131127 DDT131103:DDT131127 DNP131103:DNP131127 DXL131103:DXL131127 EHH131103:EHH131127 ERD131103:ERD131127 FAZ131103:FAZ131127 FKV131103:FKV131127 FUR131103:FUR131127 GEN131103:GEN131127 GOJ131103:GOJ131127 GYF131103:GYF131127 HIB131103:HIB131127 HRX131103:HRX131127 IBT131103:IBT131127 ILP131103:ILP131127 IVL131103:IVL131127 JFH131103:JFH131127 JPD131103:JPD131127 JYZ131103:JYZ131127 KIV131103:KIV131127 KSR131103:KSR131127 LCN131103:LCN131127 LMJ131103:LMJ131127 LWF131103:LWF131127 MGB131103:MGB131127 MPX131103:MPX131127 MZT131103:MZT131127 NJP131103:NJP131127 NTL131103:NTL131127 ODH131103:ODH131127 OND131103:OND131127 OWZ131103:OWZ131127 PGV131103:PGV131127 PQR131103:PQR131127 QAN131103:QAN131127 QKJ131103:QKJ131127 QUF131103:QUF131127 REB131103:REB131127 RNX131103:RNX131127 RXT131103:RXT131127 SHP131103:SHP131127 SRL131103:SRL131127 TBH131103:TBH131127 TLD131103:TLD131127 TUZ131103:TUZ131127 UEV131103:UEV131127 UOR131103:UOR131127 UYN131103:UYN131127 VIJ131103:VIJ131127 VSF131103:VSF131127 WCB131103:WCB131127 WLX131103:WLX131127 WVT131103:WVT131127 L196639:L196663 JH196639:JH196663 TD196639:TD196663 ACZ196639:ACZ196663 AMV196639:AMV196663 AWR196639:AWR196663 BGN196639:BGN196663 BQJ196639:BQJ196663 CAF196639:CAF196663 CKB196639:CKB196663 CTX196639:CTX196663 DDT196639:DDT196663 DNP196639:DNP196663 DXL196639:DXL196663 EHH196639:EHH196663 ERD196639:ERD196663 FAZ196639:FAZ196663 FKV196639:FKV196663 FUR196639:FUR196663 GEN196639:GEN196663 GOJ196639:GOJ196663 GYF196639:GYF196663 HIB196639:HIB196663 HRX196639:HRX196663 IBT196639:IBT196663 ILP196639:ILP196663 IVL196639:IVL196663 JFH196639:JFH196663 JPD196639:JPD196663 JYZ196639:JYZ196663 KIV196639:KIV196663 KSR196639:KSR196663 LCN196639:LCN196663 LMJ196639:LMJ196663 LWF196639:LWF196663 MGB196639:MGB196663 MPX196639:MPX196663 MZT196639:MZT196663 NJP196639:NJP196663 NTL196639:NTL196663 ODH196639:ODH196663 OND196639:OND196663 OWZ196639:OWZ196663 PGV196639:PGV196663 PQR196639:PQR196663 QAN196639:QAN196663 QKJ196639:QKJ196663 QUF196639:QUF196663 REB196639:REB196663 RNX196639:RNX196663 RXT196639:RXT196663 SHP196639:SHP196663 SRL196639:SRL196663 TBH196639:TBH196663 TLD196639:TLD196663 TUZ196639:TUZ196663 UEV196639:UEV196663 UOR196639:UOR196663 UYN196639:UYN196663 VIJ196639:VIJ196663 VSF196639:VSF196663 WCB196639:WCB196663 WLX196639:WLX196663 WVT196639:WVT196663 L262175:L262199 JH262175:JH262199 TD262175:TD262199 ACZ262175:ACZ262199 AMV262175:AMV262199 AWR262175:AWR262199 BGN262175:BGN262199 BQJ262175:BQJ262199 CAF262175:CAF262199 CKB262175:CKB262199 CTX262175:CTX262199 DDT262175:DDT262199 DNP262175:DNP262199 DXL262175:DXL262199 EHH262175:EHH262199 ERD262175:ERD262199 FAZ262175:FAZ262199 FKV262175:FKV262199 FUR262175:FUR262199 GEN262175:GEN262199 GOJ262175:GOJ262199 GYF262175:GYF262199 HIB262175:HIB262199 HRX262175:HRX262199 IBT262175:IBT262199 ILP262175:ILP262199 IVL262175:IVL262199 JFH262175:JFH262199 JPD262175:JPD262199 JYZ262175:JYZ262199 KIV262175:KIV262199 KSR262175:KSR262199 LCN262175:LCN262199 LMJ262175:LMJ262199 LWF262175:LWF262199 MGB262175:MGB262199 MPX262175:MPX262199 MZT262175:MZT262199 NJP262175:NJP262199 NTL262175:NTL262199 ODH262175:ODH262199 OND262175:OND262199 OWZ262175:OWZ262199 PGV262175:PGV262199 PQR262175:PQR262199 QAN262175:QAN262199 QKJ262175:QKJ262199 QUF262175:QUF262199 REB262175:REB262199 RNX262175:RNX262199 RXT262175:RXT262199 SHP262175:SHP262199 SRL262175:SRL262199 TBH262175:TBH262199 TLD262175:TLD262199 TUZ262175:TUZ262199 UEV262175:UEV262199 UOR262175:UOR262199 UYN262175:UYN262199 VIJ262175:VIJ262199 VSF262175:VSF262199 WCB262175:WCB262199 WLX262175:WLX262199 WVT262175:WVT262199 L327711:L327735 JH327711:JH327735 TD327711:TD327735 ACZ327711:ACZ327735 AMV327711:AMV327735 AWR327711:AWR327735 BGN327711:BGN327735 BQJ327711:BQJ327735 CAF327711:CAF327735 CKB327711:CKB327735 CTX327711:CTX327735 DDT327711:DDT327735 DNP327711:DNP327735 DXL327711:DXL327735 EHH327711:EHH327735 ERD327711:ERD327735 FAZ327711:FAZ327735 FKV327711:FKV327735 FUR327711:FUR327735 GEN327711:GEN327735 GOJ327711:GOJ327735 GYF327711:GYF327735 HIB327711:HIB327735 HRX327711:HRX327735 IBT327711:IBT327735 ILP327711:ILP327735 IVL327711:IVL327735 JFH327711:JFH327735 JPD327711:JPD327735 JYZ327711:JYZ327735 KIV327711:KIV327735 KSR327711:KSR327735 LCN327711:LCN327735 LMJ327711:LMJ327735 LWF327711:LWF327735 MGB327711:MGB327735 MPX327711:MPX327735 MZT327711:MZT327735 NJP327711:NJP327735 NTL327711:NTL327735 ODH327711:ODH327735 OND327711:OND327735 OWZ327711:OWZ327735 PGV327711:PGV327735 PQR327711:PQR327735 QAN327711:QAN327735 QKJ327711:QKJ327735 QUF327711:QUF327735 REB327711:REB327735 RNX327711:RNX327735 RXT327711:RXT327735 SHP327711:SHP327735 SRL327711:SRL327735 TBH327711:TBH327735 TLD327711:TLD327735 TUZ327711:TUZ327735 UEV327711:UEV327735 UOR327711:UOR327735 UYN327711:UYN327735 VIJ327711:VIJ327735 VSF327711:VSF327735 WCB327711:WCB327735 WLX327711:WLX327735 WVT327711:WVT327735 L393247:L393271 JH393247:JH393271 TD393247:TD393271 ACZ393247:ACZ393271 AMV393247:AMV393271 AWR393247:AWR393271 BGN393247:BGN393271 BQJ393247:BQJ393271 CAF393247:CAF393271 CKB393247:CKB393271 CTX393247:CTX393271 DDT393247:DDT393271 DNP393247:DNP393271 DXL393247:DXL393271 EHH393247:EHH393271 ERD393247:ERD393271 FAZ393247:FAZ393271 FKV393247:FKV393271 FUR393247:FUR393271 GEN393247:GEN393271 GOJ393247:GOJ393271 GYF393247:GYF393271 HIB393247:HIB393271 HRX393247:HRX393271 IBT393247:IBT393271 ILP393247:ILP393271 IVL393247:IVL393271 JFH393247:JFH393271 JPD393247:JPD393271 JYZ393247:JYZ393271 KIV393247:KIV393271 KSR393247:KSR393271 LCN393247:LCN393271 LMJ393247:LMJ393271 LWF393247:LWF393271 MGB393247:MGB393271 MPX393247:MPX393271 MZT393247:MZT393271 NJP393247:NJP393271 NTL393247:NTL393271 ODH393247:ODH393271 OND393247:OND393271 OWZ393247:OWZ393271 PGV393247:PGV393271 PQR393247:PQR393271 QAN393247:QAN393271 QKJ393247:QKJ393271 QUF393247:QUF393271 REB393247:REB393271 RNX393247:RNX393271 RXT393247:RXT393271 SHP393247:SHP393271 SRL393247:SRL393271 TBH393247:TBH393271 TLD393247:TLD393271 TUZ393247:TUZ393271 UEV393247:UEV393271 UOR393247:UOR393271 UYN393247:UYN393271 VIJ393247:VIJ393271 VSF393247:VSF393271 WCB393247:WCB393271 WLX393247:WLX393271 WVT393247:WVT393271 L458783:L458807 JH458783:JH458807 TD458783:TD458807 ACZ458783:ACZ458807 AMV458783:AMV458807 AWR458783:AWR458807 BGN458783:BGN458807 BQJ458783:BQJ458807 CAF458783:CAF458807 CKB458783:CKB458807 CTX458783:CTX458807 DDT458783:DDT458807 DNP458783:DNP458807 DXL458783:DXL458807 EHH458783:EHH458807 ERD458783:ERD458807 FAZ458783:FAZ458807 FKV458783:FKV458807 FUR458783:FUR458807 GEN458783:GEN458807 GOJ458783:GOJ458807 GYF458783:GYF458807 HIB458783:HIB458807 HRX458783:HRX458807 IBT458783:IBT458807 ILP458783:ILP458807 IVL458783:IVL458807 JFH458783:JFH458807 JPD458783:JPD458807 JYZ458783:JYZ458807 KIV458783:KIV458807 KSR458783:KSR458807 LCN458783:LCN458807 LMJ458783:LMJ458807 LWF458783:LWF458807 MGB458783:MGB458807 MPX458783:MPX458807 MZT458783:MZT458807 NJP458783:NJP458807 NTL458783:NTL458807 ODH458783:ODH458807 OND458783:OND458807 OWZ458783:OWZ458807 PGV458783:PGV458807 PQR458783:PQR458807 QAN458783:QAN458807 QKJ458783:QKJ458807 QUF458783:QUF458807 REB458783:REB458807 RNX458783:RNX458807 RXT458783:RXT458807 SHP458783:SHP458807 SRL458783:SRL458807 TBH458783:TBH458807 TLD458783:TLD458807 TUZ458783:TUZ458807 UEV458783:UEV458807 UOR458783:UOR458807 UYN458783:UYN458807 VIJ458783:VIJ458807 VSF458783:VSF458807 WCB458783:WCB458807 WLX458783:WLX458807 WVT458783:WVT458807 L524319:L524343 JH524319:JH524343 TD524319:TD524343 ACZ524319:ACZ524343 AMV524319:AMV524343 AWR524319:AWR524343 BGN524319:BGN524343 BQJ524319:BQJ524343 CAF524319:CAF524343 CKB524319:CKB524343 CTX524319:CTX524343 DDT524319:DDT524343 DNP524319:DNP524343 DXL524319:DXL524343 EHH524319:EHH524343 ERD524319:ERD524343 FAZ524319:FAZ524343 FKV524319:FKV524343 FUR524319:FUR524343 GEN524319:GEN524343 GOJ524319:GOJ524343 GYF524319:GYF524343 HIB524319:HIB524343 HRX524319:HRX524343 IBT524319:IBT524343 ILP524319:ILP524343 IVL524319:IVL524343 JFH524319:JFH524343 JPD524319:JPD524343 JYZ524319:JYZ524343 KIV524319:KIV524343 KSR524319:KSR524343 LCN524319:LCN524343 LMJ524319:LMJ524343 LWF524319:LWF524343 MGB524319:MGB524343 MPX524319:MPX524343 MZT524319:MZT524343 NJP524319:NJP524343 NTL524319:NTL524343 ODH524319:ODH524343 OND524319:OND524343 OWZ524319:OWZ524343 PGV524319:PGV524343 PQR524319:PQR524343 QAN524319:QAN524343 QKJ524319:QKJ524343 QUF524319:QUF524343 REB524319:REB524343 RNX524319:RNX524343 RXT524319:RXT524343 SHP524319:SHP524343 SRL524319:SRL524343 TBH524319:TBH524343 TLD524319:TLD524343 TUZ524319:TUZ524343 UEV524319:UEV524343 UOR524319:UOR524343 UYN524319:UYN524343 VIJ524319:VIJ524343 VSF524319:VSF524343 WCB524319:WCB524343 WLX524319:WLX524343 WVT524319:WVT524343 L589855:L589879 JH589855:JH589879 TD589855:TD589879 ACZ589855:ACZ589879 AMV589855:AMV589879 AWR589855:AWR589879 BGN589855:BGN589879 BQJ589855:BQJ589879 CAF589855:CAF589879 CKB589855:CKB589879 CTX589855:CTX589879 DDT589855:DDT589879 DNP589855:DNP589879 DXL589855:DXL589879 EHH589855:EHH589879 ERD589855:ERD589879 FAZ589855:FAZ589879 FKV589855:FKV589879 FUR589855:FUR589879 GEN589855:GEN589879 GOJ589855:GOJ589879 GYF589855:GYF589879 HIB589855:HIB589879 HRX589855:HRX589879 IBT589855:IBT589879 ILP589855:ILP589879 IVL589855:IVL589879 JFH589855:JFH589879 JPD589855:JPD589879 JYZ589855:JYZ589879 KIV589855:KIV589879 KSR589855:KSR589879 LCN589855:LCN589879 LMJ589855:LMJ589879 LWF589855:LWF589879 MGB589855:MGB589879 MPX589855:MPX589879 MZT589855:MZT589879 NJP589855:NJP589879 NTL589855:NTL589879 ODH589855:ODH589879 OND589855:OND589879 OWZ589855:OWZ589879 PGV589855:PGV589879 PQR589855:PQR589879 QAN589855:QAN589879 QKJ589855:QKJ589879 QUF589855:QUF589879 REB589855:REB589879 RNX589855:RNX589879 RXT589855:RXT589879 SHP589855:SHP589879 SRL589855:SRL589879 TBH589855:TBH589879 TLD589855:TLD589879 TUZ589855:TUZ589879 UEV589855:UEV589879 UOR589855:UOR589879 UYN589855:UYN589879 VIJ589855:VIJ589879 VSF589855:VSF589879 WCB589855:WCB589879 WLX589855:WLX589879 WVT589855:WVT589879 L655391:L655415 JH655391:JH655415 TD655391:TD655415 ACZ655391:ACZ655415 AMV655391:AMV655415 AWR655391:AWR655415 BGN655391:BGN655415 BQJ655391:BQJ655415 CAF655391:CAF655415 CKB655391:CKB655415 CTX655391:CTX655415 DDT655391:DDT655415 DNP655391:DNP655415 DXL655391:DXL655415 EHH655391:EHH655415 ERD655391:ERD655415 FAZ655391:FAZ655415 FKV655391:FKV655415 FUR655391:FUR655415 GEN655391:GEN655415 GOJ655391:GOJ655415 GYF655391:GYF655415 HIB655391:HIB655415 HRX655391:HRX655415 IBT655391:IBT655415 ILP655391:ILP655415 IVL655391:IVL655415 JFH655391:JFH655415 JPD655391:JPD655415 JYZ655391:JYZ655415 KIV655391:KIV655415 KSR655391:KSR655415 LCN655391:LCN655415 LMJ655391:LMJ655415 LWF655391:LWF655415 MGB655391:MGB655415 MPX655391:MPX655415 MZT655391:MZT655415 NJP655391:NJP655415 NTL655391:NTL655415 ODH655391:ODH655415 OND655391:OND655415 OWZ655391:OWZ655415 PGV655391:PGV655415 PQR655391:PQR655415 QAN655391:QAN655415 QKJ655391:QKJ655415 QUF655391:QUF655415 REB655391:REB655415 RNX655391:RNX655415 RXT655391:RXT655415 SHP655391:SHP655415 SRL655391:SRL655415 TBH655391:TBH655415 TLD655391:TLD655415 TUZ655391:TUZ655415 UEV655391:UEV655415 UOR655391:UOR655415 UYN655391:UYN655415 VIJ655391:VIJ655415 VSF655391:VSF655415 WCB655391:WCB655415 WLX655391:WLX655415 WVT655391:WVT655415 L720927:L720951 JH720927:JH720951 TD720927:TD720951 ACZ720927:ACZ720951 AMV720927:AMV720951 AWR720927:AWR720951 BGN720927:BGN720951 BQJ720927:BQJ720951 CAF720927:CAF720951 CKB720927:CKB720951 CTX720927:CTX720951 DDT720927:DDT720951 DNP720927:DNP720951 DXL720927:DXL720951 EHH720927:EHH720951 ERD720927:ERD720951 FAZ720927:FAZ720951 FKV720927:FKV720951 FUR720927:FUR720951 GEN720927:GEN720951 GOJ720927:GOJ720951 GYF720927:GYF720951 HIB720927:HIB720951 HRX720927:HRX720951 IBT720927:IBT720951 ILP720927:ILP720951 IVL720927:IVL720951 JFH720927:JFH720951 JPD720927:JPD720951 JYZ720927:JYZ720951 KIV720927:KIV720951 KSR720927:KSR720951 LCN720927:LCN720951 LMJ720927:LMJ720951 LWF720927:LWF720951 MGB720927:MGB720951 MPX720927:MPX720951 MZT720927:MZT720951 NJP720927:NJP720951 NTL720927:NTL720951 ODH720927:ODH720951 OND720927:OND720951 OWZ720927:OWZ720951 PGV720927:PGV720951 PQR720927:PQR720951 QAN720927:QAN720951 QKJ720927:QKJ720951 QUF720927:QUF720951 REB720927:REB720951 RNX720927:RNX720951 RXT720927:RXT720951 SHP720927:SHP720951 SRL720927:SRL720951 TBH720927:TBH720951 TLD720927:TLD720951 TUZ720927:TUZ720951 UEV720927:UEV720951 UOR720927:UOR720951 UYN720927:UYN720951 VIJ720927:VIJ720951 VSF720927:VSF720951 WCB720927:WCB720951 WLX720927:WLX720951 WVT720927:WVT720951 L786463:L786487 JH786463:JH786487 TD786463:TD786487 ACZ786463:ACZ786487 AMV786463:AMV786487 AWR786463:AWR786487 BGN786463:BGN786487 BQJ786463:BQJ786487 CAF786463:CAF786487 CKB786463:CKB786487 CTX786463:CTX786487 DDT786463:DDT786487 DNP786463:DNP786487 DXL786463:DXL786487 EHH786463:EHH786487 ERD786463:ERD786487 FAZ786463:FAZ786487 FKV786463:FKV786487 FUR786463:FUR786487 GEN786463:GEN786487 GOJ786463:GOJ786487 GYF786463:GYF786487 HIB786463:HIB786487 HRX786463:HRX786487 IBT786463:IBT786487 ILP786463:ILP786487 IVL786463:IVL786487 JFH786463:JFH786487 JPD786463:JPD786487 JYZ786463:JYZ786487 KIV786463:KIV786487 KSR786463:KSR786487 LCN786463:LCN786487 LMJ786463:LMJ786487 LWF786463:LWF786487 MGB786463:MGB786487 MPX786463:MPX786487 MZT786463:MZT786487 NJP786463:NJP786487 NTL786463:NTL786487 ODH786463:ODH786487 OND786463:OND786487 OWZ786463:OWZ786487 PGV786463:PGV786487 PQR786463:PQR786487 QAN786463:QAN786487 QKJ786463:QKJ786487 QUF786463:QUF786487 REB786463:REB786487 RNX786463:RNX786487 RXT786463:RXT786487 SHP786463:SHP786487 SRL786463:SRL786487 TBH786463:TBH786487 TLD786463:TLD786487 TUZ786463:TUZ786487 UEV786463:UEV786487 UOR786463:UOR786487 UYN786463:UYN786487 VIJ786463:VIJ786487 VSF786463:VSF786487 WCB786463:WCB786487 WLX786463:WLX786487 WVT786463:WVT786487 L851999:L852023 JH851999:JH852023 TD851999:TD852023 ACZ851999:ACZ852023 AMV851999:AMV852023 AWR851999:AWR852023 BGN851999:BGN852023 BQJ851999:BQJ852023 CAF851999:CAF852023 CKB851999:CKB852023 CTX851999:CTX852023 DDT851999:DDT852023 DNP851999:DNP852023 DXL851999:DXL852023 EHH851999:EHH852023 ERD851999:ERD852023 FAZ851999:FAZ852023 FKV851999:FKV852023 FUR851999:FUR852023 GEN851999:GEN852023 GOJ851999:GOJ852023 GYF851999:GYF852023 HIB851999:HIB852023 HRX851999:HRX852023 IBT851999:IBT852023 ILP851999:ILP852023 IVL851999:IVL852023 JFH851999:JFH852023 JPD851999:JPD852023 JYZ851999:JYZ852023 KIV851999:KIV852023 KSR851999:KSR852023 LCN851999:LCN852023 LMJ851999:LMJ852023 LWF851999:LWF852023 MGB851999:MGB852023 MPX851999:MPX852023 MZT851999:MZT852023 NJP851999:NJP852023 NTL851999:NTL852023 ODH851999:ODH852023 OND851999:OND852023 OWZ851999:OWZ852023 PGV851999:PGV852023 PQR851999:PQR852023 QAN851999:QAN852023 QKJ851999:QKJ852023 QUF851999:QUF852023 REB851999:REB852023 RNX851999:RNX852023 RXT851999:RXT852023 SHP851999:SHP852023 SRL851999:SRL852023 TBH851999:TBH852023 TLD851999:TLD852023 TUZ851999:TUZ852023 UEV851999:UEV852023 UOR851999:UOR852023 UYN851999:UYN852023 VIJ851999:VIJ852023 VSF851999:VSF852023 WCB851999:WCB852023 WLX851999:WLX852023 WVT851999:WVT852023 L917535:L917559 JH917535:JH917559 TD917535:TD917559 ACZ917535:ACZ917559 AMV917535:AMV917559 AWR917535:AWR917559 BGN917535:BGN917559 BQJ917535:BQJ917559 CAF917535:CAF917559 CKB917535:CKB917559 CTX917535:CTX917559 DDT917535:DDT917559 DNP917535:DNP917559 DXL917535:DXL917559 EHH917535:EHH917559 ERD917535:ERD917559 FAZ917535:FAZ917559 FKV917535:FKV917559 FUR917535:FUR917559 GEN917535:GEN917559 GOJ917535:GOJ917559 GYF917535:GYF917559 HIB917535:HIB917559 HRX917535:HRX917559 IBT917535:IBT917559 ILP917535:ILP917559 IVL917535:IVL917559 JFH917535:JFH917559 JPD917535:JPD917559 JYZ917535:JYZ917559 KIV917535:KIV917559 KSR917535:KSR917559 LCN917535:LCN917559 LMJ917535:LMJ917559 LWF917535:LWF917559 MGB917535:MGB917559 MPX917535:MPX917559 MZT917535:MZT917559 NJP917535:NJP917559 NTL917535:NTL917559 ODH917535:ODH917559 OND917535:OND917559 OWZ917535:OWZ917559 PGV917535:PGV917559 PQR917535:PQR917559 QAN917535:QAN917559 QKJ917535:QKJ917559 QUF917535:QUF917559 REB917535:REB917559 RNX917535:RNX917559 RXT917535:RXT917559 SHP917535:SHP917559 SRL917535:SRL917559 TBH917535:TBH917559 TLD917535:TLD917559 TUZ917535:TUZ917559 UEV917535:UEV917559 UOR917535:UOR917559 UYN917535:UYN917559 VIJ917535:VIJ917559 VSF917535:VSF917559 WCB917535:WCB917559 WLX917535:WLX917559 WVT917535:WVT917559 L983071:L983095 JH983071:JH983095 TD983071:TD983095 ACZ983071:ACZ983095 AMV983071:AMV983095 AWR983071:AWR983095 BGN983071:BGN983095 BQJ983071:BQJ983095 CAF983071:CAF983095 CKB983071:CKB983095 CTX983071:CTX983095 DDT983071:DDT983095 DNP983071:DNP983095 DXL983071:DXL983095 EHH983071:EHH983095 ERD983071:ERD983095 FAZ983071:FAZ983095 FKV983071:FKV983095 FUR983071:FUR983095 GEN983071:GEN983095 GOJ983071:GOJ983095 GYF983071:GYF983095 HIB983071:HIB983095 HRX983071:HRX983095 IBT983071:IBT983095 ILP983071:ILP983095 IVL983071:IVL983095 JFH983071:JFH983095 JPD983071:JPD983095 JYZ983071:JYZ983095 KIV983071:KIV983095 KSR983071:KSR983095 LCN983071:LCN983095 LMJ983071:LMJ983095 LWF983071:LWF983095 MGB983071:MGB983095 MPX983071:MPX983095 MZT983071:MZT983095 NJP983071:NJP983095 NTL983071:NTL983095 ODH983071:ODH983095 OND983071:OND983095 OWZ983071:OWZ983095 PGV983071:PGV983095 PQR983071:PQR983095 QAN983071:QAN983095 QKJ983071:QKJ983095 QUF983071:QUF983095 REB983071:REB983095 RNX983071:RNX983095 RXT983071:RXT983095 SHP983071:SHP983095 SRL983071:SRL983095 TBH983071:TBH983095 TLD983071:TLD983095 TUZ983071:TUZ983095 UEV983071:UEV983095 UOR983071:UOR983095 UYN983071:UYN983095 VIJ983071:VIJ983095 VSF983071:VSF983095 WCB983071:WCB983095 WLX983071:WLX983095 WVT983071:WVT983095 WVN983071:WVN983095 JB6:JB55 SX6:SX55 ACT6:ACT55 AMP6:AMP55 AWL6:AWL55 BGH6:BGH55 BQD6:BQD55 BZZ6:BZZ55 CJV6:CJV55 CTR6:CTR55 DDN6:DDN55 DNJ6:DNJ55 DXF6:DXF55 EHB6:EHB55 EQX6:EQX55 FAT6:FAT55 FKP6:FKP55 FUL6:FUL55 GEH6:GEH55 GOD6:GOD55 GXZ6:GXZ55 HHV6:HHV55 HRR6:HRR55 IBN6:IBN55 ILJ6:ILJ55 IVF6:IVF55 JFB6:JFB55 JOX6:JOX55 JYT6:JYT55 KIP6:KIP55 KSL6:KSL55 LCH6:LCH55 LMD6:LMD55 LVZ6:LVZ55 MFV6:MFV55 MPR6:MPR55 MZN6:MZN55 NJJ6:NJJ55 NTF6:NTF55 ODB6:ODB55 OMX6:OMX55 OWT6:OWT55 PGP6:PGP55 PQL6:PQL55 QAH6:QAH55 QKD6:QKD55 QTZ6:QTZ55 RDV6:RDV55 RNR6:RNR55 RXN6:RXN55 SHJ6:SHJ55 SRF6:SRF55 TBB6:TBB55 TKX6:TKX55 TUT6:TUT55 UEP6:UEP55 UOL6:UOL55 UYH6:UYH55 VID6:VID55 VRZ6:VRZ55 WBV6:WBV55 WLR6:WLR55 WVN6:WVN55 F65567:F65591 JB65567:JB65591 SX65567:SX65591 ACT65567:ACT65591 AMP65567:AMP65591 AWL65567:AWL65591 BGH65567:BGH65591 BQD65567:BQD65591 BZZ65567:BZZ65591 CJV65567:CJV65591 CTR65567:CTR65591 DDN65567:DDN65591 DNJ65567:DNJ65591 DXF65567:DXF65591 EHB65567:EHB65591 EQX65567:EQX65591 FAT65567:FAT65591 FKP65567:FKP65591 FUL65567:FUL65591 GEH65567:GEH65591 GOD65567:GOD65591 GXZ65567:GXZ65591 HHV65567:HHV65591 HRR65567:HRR65591 IBN65567:IBN65591 ILJ65567:ILJ65591 IVF65567:IVF65591 JFB65567:JFB65591 JOX65567:JOX65591 JYT65567:JYT65591 KIP65567:KIP65591 KSL65567:KSL65591 LCH65567:LCH65591 LMD65567:LMD65591 LVZ65567:LVZ65591 MFV65567:MFV65591 MPR65567:MPR65591 MZN65567:MZN65591 NJJ65567:NJJ65591 NTF65567:NTF65591 ODB65567:ODB65591 OMX65567:OMX65591 OWT65567:OWT65591 PGP65567:PGP65591 PQL65567:PQL65591 QAH65567:QAH65591 QKD65567:QKD65591 QTZ65567:QTZ65591 RDV65567:RDV65591 RNR65567:RNR65591 RXN65567:RXN65591 SHJ65567:SHJ65591 SRF65567:SRF65591 TBB65567:TBB65591 TKX65567:TKX65591 TUT65567:TUT65591 UEP65567:UEP65591 UOL65567:UOL65591 UYH65567:UYH65591 VID65567:VID65591 VRZ65567:VRZ65591 WBV65567:WBV65591 WLR65567:WLR65591 WVN65567:WVN65591 F131103:F131127 JB131103:JB131127 SX131103:SX131127 ACT131103:ACT131127 AMP131103:AMP131127 AWL131103:AWL131127 BGH131103:BGH131127 BQD131103:BQD131127 BZZ131103:BZZ131127 CJV131103:CJV131127 CTR131103:CTR131127 DDN131103:DDN131127 DNJ131103:DNJ131127 DXF131103:DXF131127 EHB131103:EHB131127 EQX131103:EQX131127 FAT131103:FAT131127 FKP131103:FKP131127 FUL131103:FUL131127 GEH131103:GEH131127 GOD131103:GOD131127 GXZ131103:GXZ131127 HHV131103:HHV131127 HRR131103:HRR131127 IBN131103:IBN131127 ILJ131103:ILJ131127 IVF131103:IVF131127 JFB131103:JFB131127 JOX131103:JOX131127 JYT131103:JYT131127 KIP131103:KIP131127 KSL131103:KSL131127 LCH131103:LCH131127 LMD131103:LMD131127 LVZ131103:LVZ131127 MFV131103:MFV131127 MPR131103:MPR131127 MZN131103:MZN131127 NJJ131103:NJJ131127 NTF131103:NTF131127 ODB131103:ODB131127 OMX131103:OMX131127 OWT131103:OWT131127 PGP131103:PGP131127 PQL131103:PQL131127 QAH131103:QAH131127 QKD131103:QKD131127 QTZ131103:QTZ131127 RDV131103:RDV131127 RNR131103:RNR131127 RXN131103:RXN131127 SHJ131103:SHJ131127 SRF131103:SRF131127 TBB131103:TBB131127 TKX131103:TKX131127 TUT131103:TUT131127 UEP131103:UEP131127 UOL131103:UOL131127 UYH131103:UYH131127 VID131103:VID131127 VRZ131103:VRZ131127 WBV131103:WBV131127 WLR131103:WLR131127 WVN131103:WVN131127 F196639:F196663 JB196639:JB196663 SX196639:SX196663 ACT196639:ACT196663 AMP196639:AMP196663 AWL196639:AWL196663 BGH196639:BGH196663 BQD196639:BQD196663 BZZ196639:BZZ196663 CJV196639:CJV196663 CTR196639:CTR196663 DDN196639:DDN196663 DNJ196639:DNJ196663 DXF196639:DXF196663 EHB196639:EHB196663 EQX196639:EQX196663 FAT196639:FAT196663 FKP196639:FKP196663 FUL196639:FUL196663 GEH196639:GEH196663 GOD196639:GOD196663 GXZ196639:GXZ196663 HHV196639:HHV196663 HRR196639:HRR196663 IBN196639:IBN196663 ILJ196639:ILJ196663 IVF196639:IVF196663 JFB196639:JFB196663 JOX196639:JOX196663 JYT196639:JYT196663 KIP196639:KIP196663 KSL196639:KSL196663 LCH196639:LCH196663 LMD196639:LMD196663 LVZ196639:LVZ196663 MFV196639:MFV196663 MPR196639:MPR196663 MZN196639:MZN196663 NJJ196639:NJJ196663 NTF196639:NTF196663 ODB196639:ODB196663 OMX196639:OMX196663 OWT196639:OWT196663 PGP196639:PGP196663 PQL196639:PQL196663 QAH196639:QAH196663 QKD196639:QKD196663 QTZ196639:QTZ196663 RDV196639:RDV196663 RNR196639:RNR196663 RXN196639:RXN196663 SHJ196639:SHJ196663 SRF196639:SRF196663 TBB196639:TBB196663 TKX196639:TKX196663 TUT196639:TUT196663 UEP196639:UEP196663 UOL196639:UOL196663 UYH196639:UYH196663 VID196639:VID196663 VRZ196639:VRZ196663 WBV196639:WBV196663 WLR196639:WLR196663 WVN196639:WVN196663 F262175:F262199 JB262175:JB262199 SX262175:SX262199 ACT262175:ACT262199 AMP262175:AMP262199 AWL262175:AWL262199 BGH262175:BGH262199 BQD262175:BQD262199 BZZ262175:BZZ262199 CJV262175:CJV262199 CTR262175:CTR262199 DDN262175:DDN262199 DNJ262175:DNJ262199 DXF262175:DXF262199 EHB262175:EHB262199 EQX262175:EQX262199 FAT262175:FAT262199 FKP262175:FKP262199 FUL262175:FUL262199 GEH262175:GEH262199 GOD262175:GOD262199 GXZ262175:GXZ262199 HHV262175:HHV262199 HRR262175:HRR262199 IBN262175:IBN262199 ILJ262175:ILJ262199 IVF262175:IVF262199 JFB262175:JFB262199 JOX262175:JOX262199 JYT262175:JYT262199 KIP262175:KIP262199 KSL262175:KSL262199 LCH262175:LCH262199 LMD262175:LMD262199 LVZ262175:LVZ262199 MFV262175:MFV262199 MPR262175:MPR262199 MZN262175:MZN262199 NJJ262175:NJJ262199 NTF262175:NTF262199 ODB262175:ODB262199 OMX262175:OMX262199 OWT262175:OWT262199 PGP262175:PGP262199 PQL262175:PQL262199 QAH262175:QAH262199 QKD262175:QKD262199 QTZ262175:QTZ262199 RDV262175:RDV262199 RNR262175:RNR262199 RXN262175:RXN262199 SHJ262175:SHJ262199 SRF262175:SRF262199 TBB262175:TBB262199 TKX262175:TKX262199 TUT262175:TUT262199 UEP262175:UEP262199 UOL262175:UOL262199 UYH262175:UYH262199 VID262175:VID262199 VRZ262175:VRZ262199 WBV262175:WBV262199 WLR262175:WLR262199 WVN262175:WVN262199 F327711:F327735 JB327711:JB327735 SX327711:SX327735 ACT327711:ACT327735 AMP327711:AMP327735 AWL327711:AWL327735 BGH327711:BGH327735 BQD327711:BQD327735 BZZ327711:BZZ327735 CJV327711:CJV327735 CTR327711:CTR327735 DDN327711:DDN327735 DNJ327711:DNJ327735 DXF327711:DXF327735 EHB327711:EHB327735 EQX327711:EQX327735 FAT327711:FAT327735 FKP327711:FKP327735 FUL327711:FUL327735 GEH327711:GEH327735 GOD327711:GOD327735 GXZ327711:GXZ327735 HHV327711:HHV327735 HRR327711:HRR327735 IBN327711:IBN327735 ILJ327711:ILJ327735 IVF327711:IVF327735 JFB327711:JFB327735 JOX327711:JOX327735 JYT327711:JYT327735 KIP327711:KIP327735 KSL327711:KSL327735 LCH327711:LCH327735 LMD327711:LMD327735 LVZ327711:LVZ327735 MFV327711:MFV327735 MPR327711:MPR327735 MZN327711:MZN327735 NJJ327711:NJJ327735 NTF327711:NTF327735 ODB327711:ODB327735 OMX327711:OMX327735 OWT327711:OWT327735 PGP327711:PGP327735 PQL327711:PQL327735 QAH327711:QAH327735 QKD327711:QKD327735 QTZ327711:QTZ327735 RDV327711:RDV327735 RNR327711:RNR327735 RXN327711:RXN327735 SHJ327711:SHJ327735 SRF327711:SRF327735 TBB327711:TBB327735 TKX327711:TKX327735 TUT327711:TUT327735 UEP327711:UEP327735 UOL327711:UOL327735 UYH327711:UYH327735 VID327711:VID327735 VRZ327711:VRZ327735 WBV327711:WBV327735 WLR327711:WLR327735 WVN327711:WVN327735 F393247:F393271 JB393247:JB393271 SX393247:SX393271 ACT393247:ACT393271 AMP393247:AMP393271 AWL393247:AWL393271 BGH393247:BGH393271 BQD393247:BQD393271 BZZ393247:BZZ393271 CJV393247:CJV393271 CTR393247:CTR393271 DDN393247:DDN393271 DNJ393247:DNJ393271 DXF393247:DXF393271 EHB393247:EHB393271 EQX393247:EQX393271 FAT393247:FAT393271 FKP393247:FKP393271 FUL393247:FUL393271 GEH393247:GEH393271 GOD393247:GOD393271 GXZ393247:GXZ393271 HHV393247:HHV393271 HRR393247:HRR393271 IBN393247:IBN393271 ILJ393247:ILJ393271 IVF393247:IVF393271 JFB393247:JFB393271 JOX393247:JOX393271 JYT393247:JYT393271 KIP393247:KIP393271 KSL393247:KSL393271 LCH393247:LCH393271 LMD393247:LMD393271 LVZ393247:LVZ393271 MFV393247:MFV393271 MPR393247:MPR393271 MZN393247:MZN393271 NJJ393247:NJJ393271 NTF393247:NTF393271 ODB393247:ODB393271 OMX393247:OMX393271 OWT393247:OWT393271 PGP393247:PGP393271 PQL393247:PQL393271 QAH393247:QAH393271 QKD393247:QKD393271 QTZ393247:QTZ393271 RDV393247:RDV393271 RNR393247:RNR393271 RXN393247:RXN393271 SHJ393247:SHJ393271 SRF393247:SRF393271 TBB393247:TBB393271 TKX393247:TKX393271 TUT393247:TUT393271 UEP393247:UEP393271 UOL393247:UOL393271 UYH393247:UYH393271 VID393247:VID393271 VRZ393247:VRZ393271 WBV393247:WBV393271 WLR393247:WLR393271 WVN393247:WVN393271 F458783:F458807 JB458783:JB458807 SX458783:SX458807 ACT458783:ACT458807 AMP458783:AMP458807 AWL458783:AWL458807 BGH458783:BGH458807 BQD458783:BQD458807 BZZ458783:BZZ458807 CJV458783:CJV458807 CTR458783:CTR458807 DDN458783:DDN458807 DNJ458783:DNJ458807 DXF458783:DXF458807 EHB458783:EHB458807 EQX458783:EQX458807 FAT458783:FAT458807 FKP458783:FKP458807 FUL458783:FUL458807 GEH458783:GEH458807 GOD458783:GOD458807 GXZ458783:GXZ458807 HHV458783:HHV458807 HRR458783:HRR458807 IBN458783:IBN458807 ILJ458783:ILJ458807 IVF458783:IVF458807 JFB458783:JFB458807 JOX458783:JOX458807 JYT458783:JYT458807 KIP458783:KIP458807 KSL458783:KSL458807 LCH458783:LCH458807 LMD458783:LMD458807 LVZ458783:LVZ458807 MFV458783:MFV458807 MPR458783:MPR458807 MZN458783:MZN458807 NJJ458783:NJJ458807 NTF458783:NTF458807 ODB458783:ODB458807 OMX458783:OMX458807 OWT458783:OWT458807 PGP458783:PGP458807 PQL458783:PQL458807 QAH458783:QAH458807 QKD458783:QKD458807 QTZ458783:QTZ458807 RDV458783:RDV458807 RNR458783:RNR458807 RXN458783:RXN458807 SHJ458783:SHJ458807 SRF458783:SRF458807 TBB458783:TBB458807 TKX458783:TKX458807 TUT458783:TUT458807 UEP458783:UEP458807 UOL458783:UOL458807 UYH458783:UYH458807 VID458783:VID458807 VRZ458783:VRZ458807 WBV458783:WBV458807 WLR458783:WLR458807 WVN458783:WVN458807 F524319:F524343 JB524319:JB524343 SX524319:SX524343 ACT524319:ACT524343 AMP524319:AMP524343 AWL524319:AWL524343 BGH524319:BGH524343 BQD524319:BQD524343 BZZ524319:BZZ524343 CJV524319:CJV524343 CTR524319:CTR524343 DDN524319:DDN524343 DNJ524319:DNJ524343 DXF524319:DXF524343 EHB524319:EHB524343 EQX524319:EQX524343 FAT524319:FAT524343 FKP524319:FKP524343 FUL524319:FUL524343 GEH524319:GEH524343 GOD524319:GOD524343 GXZ524319:GXZ524343 HHV524319:HHV524343 HRR524319:HRR524343 IBN524319:IBN524343 ILJ524319:ILJ524343 IVF524319:IVF524343 JFB524319:JFB524343 JOX524319:JOX524343 JYT524319:JYT524343 KIP524319:KIP524343 KSL524319:KSL524343 LCH524319:LCH524343 LMD524319:LMD524343 LVZ524319:LVZ524343 MFV524319:MFV524343 MPR524319:MPR524343 MZN524319:MZN524343 NJJ524319:NJJ524343 NTF524319:NTF524343 ODB524319:ODB524343 OMX524319:OMX524343 OWT524319:OWT524343 PGP524319:PGP524343 PQL524319:PQL524343 QAH524319:QAH524343 QKD524319:QKD524343 QTZ524319:QTZ524343 RDV524319:RDV524343 RNR524319:RNR524343 RXN524319:RXN524343 SHJ524319:SHJ524343 SRF524319:SRF524343 TBB524319:TBB524343 TKX524319:TKX524343 TUT524319:TUT524343 UEP524319:UEP524343 UOL524319:UOL524343 UYH524319:UYH524343 VID524319:VID524343 VRZ524319:VRZ524343 WBV524319:WBV524343 WLR524319:WLR524343 WVN524319:WVN524343 F589855:F589879 JB589855:JB589879 SX589855:SX589879 ACT589855:ACT589879 AMP589855:AMP589879 AWL589855:AWL589879 BGH589855:BGH589879 BQD589855:BQD589879 BZZ589855:BZZ589879 CJV589855:CJV589879 CTR589855:CTR589879 DDN589855:DDN589879 DNJ589855:DNJ589879 DXF589855:DXF589879 EHB589855:EHB589879 EQX589855:EQX589879 FAT589855:FAT589879 FKP589855:FKP589879 FUL589855:FUL589879 GEH589855:GEH589879 GOD589855:GOD589879 GXZ589855:GXZ589879 HHV589855:HHV589879 HRR589855:HRR589879 IBN589855:IBN589879 ILJ589855:ILJ589879 IVF589855:IVF589879 JFB589855:JFB589879 JOX589855:JOX589879 JYT589855:JYT589879 KIP589855:KIP589879 KSL589855:KSL589879 LCH589855:LCH589879 LMD589855:LMD589879 LVZ589855:LVZ589879 MFV589855:MFV589879 MPR589855:MPR589879 MZN589855:MZN589879 NJJ589855:NJJ589879 NTF589855:NTF589879 ODB589855:ODB589879 OMX589855:OMX589879 OWT589855:OWT589879 PGP589855:PGP589879 PQL589855:PQL589879 QAH589855:QAH589879 QKD589855:QKD589879 QTZ589855:QTZ589879 RDV589855:RDV589879 RNR589855:RNR589879 RXN589855:RXN589879 SHJ589855:SHJ589879 SRF589855:SRF589879 TBB589855:TBB589879 TKX589855:TKX589879 TUT589855:TUT589879 UEP589855:UEP589879 UOL589855:UOL589879 UYH589855:UYH589879 VID589855:VID589879 VRZ589855:VRZ589879 WBV589855:WBV589879 WLR589855:WLR589879 WVN589855:WVN589879 F655391:F655415 JB655391:JB655415 SX655391:SX655415 ACT655391:ACT655415 AMP655391:AMP655415 AWL655391:AWL655415 BGH655391:BGH655415 BQD655391:BQD655415 BZZ655391:BZZ655415 CJV655391:CJV655415 CTR655391:CTR655415 DDN655391:DDN655415 DNJ655391:DNJ655415 DXF655391:DXF655415 EHB655391:EHB655415 EQX655391:EQX655415 FAT655391:FAT655415 FKP655391:FKP655415 FUL655391:FUL655415 GEH655391:GEH655415 GOD655391:GOD655415 GXZ655391:GXZ655415 HHV655391:HHV655415 HRR655391:HRR655415 IBN655391:IBN655415 ILJ655391:ILJ655415 IVF655391:IVF655415 JFB655391:JFB655415 JOX655391:JOX655415 JYT655391:JYT655415 KIP655391:KIP655415 KSL655391:KSL655415 LCH655391:LCH655415 LMD655391:LMD655415 LVZ655391:LVZ655415 MFV655391:MFV655415 MPR655391:MPR655415 MZN655391:MZN655415 NJJ655391:NJJ655415 NTF655391:NTF655415 ODB655391:ODB655415 OMX655391:OMX655415 OWT655391:OWT655415 PGP655391:PGP655415 PQL655391:PQL655415 QAH655391:QAH655415 QKD655391:QKD655415 QTZ655391:QTZ655415 RDV655391:RDV655415 RNR655391:RNR655415 RXN655391:RXN655415 SHJ655391:SHJ655415 SRF655391:SRF655415 TBB655391:TBB655415 TKX655391:TKX655415 TUT655391:TUT655415 UEP655391:UEP655415 UOL655391:UOL655415 UYH655391:UYH655415 VID655391:VID655415 VRZ655391:VRZ655415 WBV655391:WBV655415 WLR655391:WLR655415 WVN655391:WVN655415 F720927:F720951 JB720927:JB720951 SX720927:SX720951 ACT720927:ACT720951 AMP720927:AMP720951 AWL720927:AWL720951 BGH720927:BGH720951 BQD720927:BQD720951 BZZ720927:BZZ720951 CJV720927:CJV720951 CTR720927:CTR720951 DDN720927:DDN720951 DNJ720927:DNJ720951 DXF720927:DXF720951 EHB720927:EHB720951 EQX720927:EQX720951 FAT720927:FAT720951 FKP720927:FKP720951 FUL720927:FUL720951 GEH720927:GEH720951 GOD720927:GOD720951 GXZ720927:GXZ720951 HHV720927:HHV720951 HRR720927:HRR720951 IBN720927:IBN720951 ILJ720927:ILJ720951 IVF720927:IVF720951 JFB720927:JFB720951 JOX720927:JOX720951 JYT720927:JYT720951 KIP720927:KIP720951 KSL720927:KSL720951 LCH720927:LCH720951 LMD720927:LMD720951 LVZ720927:LVZ720951 MFV720927:MFV720951 MPR720927:MPR720951 MZN720927:MZN720951 NJJ720927:NJJ720951 NTF720927:NTF720951 ODB720927:ODB720951 OMX720927:OMX720951 OWT720927:OWT720951 PGP720927:PGP720951 PQL720927:PQL720951 QAH720927:QAH720951 QKD720927:QKD720951 QTZ720927:QTZ720951 RDV720927:RDV720951 RNR720927:RNR720951 RXN720927:RXN720951 SHJ720927:SHJ720951 SRF720927:SRF720951 TBB720927:TBB720951 TKX720927:TKX720951 TUT720927:TUT720951 UEP720927:UEP720951 UOL720927:UOL720951 UYH720927:UYH720951 VID720927:VID720951 VRZ720927:VRZ720951 WBV720927:WBV720951 WLR720927:WLR720951 WVN720927:WVN720951 F786463:F786487 JB786463:JB786487 SX786463:SX786487 ACT786463:ACT786487 AMP786463:AMP786487 AWL786463:AWL786487 BGH786463:BGH786487 BQD786463:BQD786487 BZZ786463:BZZ786487 CJV786463:CJV786487 CTR786463:CTR786487 DDN786463:DDN786487 DNJ786463:DNJ786487 DXF786463:DXF786487 EHB786463:EHB786487 EQX786463:EQX786487 FAT786463:FAT786487 FKP786463:FKP786487 FUL786463:FUL786487 GEH786463:GEH786487 GOD786463:GOD786487 GXZ786463:GXZ786487 HHV786463:HHV786487 HRR786463:HRR786487 IBN786463:IBN786487 ILJ786463:ILJ786487 IVF786463:IVF786487 JFB786463:JFB786487 JOX786463:JOX786487 JYT786463:JYT786487 KIP786463:KIP786487 KSL786463:KSL786487 LCH786463:LCH786487 LMD786463:LMD786487 LVZ786463:LVZ786487 MFV786463:MFV786487 MPR786463:MPR786487 MZN786463:MZN786487 NJJ786463:NJJ786487 NTF786463:NTF786487 ODB786463:ODB786487 OMX786463:OMX786487 OWT786463:OWT786487 PGP786463:PGP786487 PQL786463:PQL786487 QAH786463:QAH786487 QKD786463:QKD786487 QTZ786463:QTZ786487 RDV786463:RDV786487 RNR786463:RNR786487 RXN786463:RXN786487 SHJ786463:SHJ786487 SRF786463:SRF786487 TBB786463:TBB786487 TKX786463:TKX786487 TUT786463:TUT786487 UEP786463:UEP786487 UOL786463:UOL786487 UYH786463:UYH786487 VID786463:VID786487 VRZ786463:VRZ786487 WBV786463:WBV786487 WLR786463:WLR786487 WVN786463:WVN786487 F851999:F852023 JB851999:JB852023 SX851999:SX852023 ACT851999:ACT852023 AMP851999:AMP852023 AWL851999:AWL852023 BGH851999:BGH852023 BQD851999:BQD852023 BZZ851999:BZZ852023 CJV851999:CJV852023 CTR851999:CTR852023 DDN851999:DDN852023 DNJ851999:DNJ852023 DXF851999:DXF852023 EHB851999:EHB852023 EQX851999:EQX852023 FAT851999:FAT852023 FKP851999:FKP852023 FUL851999:FUL852023 GEH851999:GEH852023 GOD851999:GOD852023 GXZ851999:GXZ852023 HHV851999:HHV852023 HRR851999:HRR852023 IBN851999:IBN852023 ILJ851999:ILJ852023 IVF851999:IVF852023 JFB851999:JFB852023 JOX851999:JOX852023 JYT851999:JYT852023 KIP851999:KIP852023 KSL851999:KSL852023 LCH851999:LCH852023 LMD851999:LMD852023 LVZ851999:LVZ852023 MFV851999:MFV852023 MPR851999:MPR852023 MZN851999:MZN852023 NJJ851999:NJJ852023 NTF851999:NTF852023 ODB851999:ODB852023 OMX851999:OMX852023 OWT851999:OWT852023 PGP851999:PGP852023 PQL851999:PQL852023 QAH851999:QAH852023 QKD851999:QKD852023 QTZ851999:QTZ852023 RDV851999:RDV852023 RNR851999:RNR852023 RXN851999:RXN852023 SHJ851999:SHJ852023 SRF851999:SRF852023 TBB851999:TBB852023 TKX851999:TKX852023 TUT851999:TUT852023 UEP851999:UEP852023 UOL851999:UOL852023 UYH851999:UYH852023 VID851999:VID852023 VRZ851999:VRZ852023 WBV851999:WBV852023 WLR851999:WLR852023 WVN851999:WVN852023 F917535:F917559 JB917535:JB917559 SX917535:SX917559 ACT917535:ACT917559 AMP917535:AMP917559 AWL917535:AWL917559 BGH917535:BGH917559 BQD917535:BQD917559 BZZ917535:BZZ917559 CJV917535:CJV917559 CTR917535:CTR917559 DDN917535:DDN917559 DNJ917535:DNJ917559 DXF917535:DXF917559 EHB917535:EHB917559 EQX917535:EQX917559 FAT917535:FAT917559 FKP917535:FKP917559 FUL917535:FUL917559 GEH917535:GEH917559 GOD917535:GOD917559 GXZ917535:GXZ917559 HHV917535:HHV917559 HRR917535:HRR917559 IBN917535:IBN917559 ILJ917535:ILJ917559 IVF917535:IVF917559 JFB917535:JFB917559 JOX917535:JOX917559 JYT917535:JYT917559 KIP917535:KIP917559 KSL917535:KSL917559 LCH917535:LCH917559 LMD917535:LMD917559 LVZ917535:LVZ917559 MFV917535:MFV917559 MPR917535:MPR917559 MZN917535:MZN917559 NJJ917535:NJJ917559 NTF917535:NTF917559 ODB917535:ODB917559 OMX917535:OMX917559 OWT917535:OWT917559 PGP917535:PGP917559 PQL917535:PQL917559 QAH917535:QAH917559 QKD917535:QKD917559 QTZ917535:QTZ917559 RDV917535:RDV917559 RNR917535:RNR917559 RXN917535:RXN917559 SHJ917535:SHJ917559 SRF917535:SRF917559 TBB917535:TBB917559 TKX917535:TKX917559 TUT917535:TUT917559 UEP917535:UEP917559 UOL917535:UOL917559 UYH917535:UYH917559 VID917535:VID917559 VRZ917535:VRZ917559 WBV917535:WBV917559 WLR917535:WLR917559 WVN917535:WVN917559 F983071:F983095 JB983071:JB983095 SX983071:SX983095 ACT983071:ACT983095 AMP983071:AMP983095 AWL983071:AWL983095 BGH983071:BGH983095 BQD983071:BQD983095 BZZ983071:BZZ983095 CJV983071:CJV983095 CTR983071:CTR983095 DDN983071:DDN983095 DNJ983071:DNJ983095 DXF983071:DXF983095 EHB983071:EHB983095 EQX983071:EQX983095 FAT983071:FAT983095 FKP983071:FKP983095 FUL983071:FUL983095 GEH983071:GEH983095 GOD983071:GOD983095 GXZ983071:GXZ983095 HHV983071:HHV983095 HRR983071:HRR983095 IBN983071:IBN983095 ILJ983071:ILJ983095 IVF983071:IVF983095 JFB983071:JFB983095 JOX983071:JOX983095 JYT983071:JYT983095 KIP983071:KIP983095 KSL983071:KSL983095 LCH983071:LCH983095 LMD983071:LMD983095 LVZ983071:LVZ983095 MFV983071:MFV983095 MPR983071:MPR983095 MZN983071:MZN983095 NJJ983071:NJJ983095 NTF983071:NTF983095 ODB983071:ODB983095 OMX983071:OMX983095 OWT983071:OWT983095 PGP983071:PGP983095 PQL983071:PQL983095 QAH983071:QAH983095 QKD983071:QKD983095 QTZ983071:QTZ983095 RDV983071:RDV983095 RNR983071:RNR983095 RXN983071:RXN983095 SHJ983071:SHJ983095 SRF983071:SRF983095 TBB983071:TBB983095 TKX983071:TKX983095 TUT983071:TUT983095 UEP983071:UEP983095 UOL983071:UOL983095 UYH983071:UYH983095 VID983071:VID983095 VRZ983071:VRZ983095" xr:uid="{77B41112-BD9A-4BE0-B296-5877305CEF45}">
      <formula1>$S$1:$S$3</formula1>
    </dataValidation>
    <dataValidation type="list" allowBlank="1" showInputMessage="1" showErrorMessage="1" sqref="F6:F55 L6:L55 J6:J55" xr:uid="{696B070F-9958-C94A-85CE-50A9A258721B}">
      <formula1>"Yes, No"</formula1>
    </dataValidation>
    <dataValidation type="textLength" allowBlank="1" showInputMessage="1" showErrorMessage="1" sqref="C83:C182 C6:C55 C63:C77 K6:K55" xr:uid="{8358FF8D-DFD4-364F-836F-446F8EF09FD3}">
      <formula1>3</formula1>
      <formula2>100</formula2>
    </dataValidation>
    <dataValidation type="whole" allowBlank="1" showInputMessage="1" showErrorMessage="1" sqref="E63:E77 E83:E182" xr:uid="{FFB650A9-D4F5-4441-9628-F9FA74CF8BF8}">
      <formula1>0</formula1>
      <formula2>1000000</formula2>
    </dataValidation>
    <dataValidation type="whole" allowBlank="1" showInputMessage="1" showErrorMessage="1" sqref="I6:I55" xr:uid="{4770D860-BEA7-3846-A368-8332419E7619}">
      <formula1>1</formula1>
      <formula2>3000</formula2>
    </dataValidation>
  </dataValidations>
  <pageMargins left="0.7" right="0.7" top="0.75" bottom="0.75" header="0.3" footer="0.3"/>
  <pageSetup scale="54" orientation="portrait" r:id="rId1"/>
  <headerFooter>
    <oddFooter>&amp;L&amp;1#&amp;"Calibri"&amp;10&amp;K000000Internal</oddFooter>
  </headerFooter>
  <colBreaks count="1" manualBreakCount="1">
    <brk id="15" max="18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vt:lpstr>
      <vt:lpstr>Summary</vt:lpstr>
      <vt:lpstr>1 - Media Publicity</vt:lpstr>
      <vt:lpstr>2 - Speakers Bureau</vt:lpstr>
      <vt:lpstr>3 - DAR-CAR Support</vt:lpstr>
      <vt:lpstr>4- Youth Programs</vt:lpstr>
      <vt:lpstr>5 - Public Service Programs</vt:lpstr>
      <vt:lpstr>6 - Historic Sites</vt:lpstr>
      <vt:lpstr>7 - Grave Markings</vt:lpstr>
      <vt:lpstr>8 - Color Guard</vt:lpstr>
      <vt:lpstr>9 - Medals &amp; Awards</vt:lpstr>
      <vt:lpstr>10 - National Society Service</vt:lpstr>
      <vt:lpstr>11 - Membership</vt:lpstr>
      <vt:lpstr>12 - Meeting Attendance</vt:lpstr>
      <vt:lpstr>Sheet1</vt:lpstr>
      <vt:lpstr> </vt:lpstr>
      <vt:lpstr>list</vt:lpstr>
      <vt:lpstr>'1 - Media Publicity'!Print_Area</vt:lpstr>
      <vt:lpstr>'10 - National Society Service'!Print_Area</vt:lpstr>
      <vt:lpstr>'11 - Membership'!Print_Area</vt:lpstr>
      <vt:lpstr>'12 - Meeting Attendance'!Print_Area</vt:lpstr>
      <vt:lpstr>'2 - Speakers Bureau'!Print_Area</vt:lpstr>
      <vt:lpstr>'3 - DAR-CAR Support'!Print_Area</vt:lpstr>
      <vt:lpstr>'4- Youth Programs'!Print_Area</vt:lpstr>
      <vt:lpstr>'5 - Public Service Programs'!Print_Area</vt:lpstr>
      <vt:lpstr>'6 - Historic Sites'!Print_Area</vt:lpstr>
      <vt:lpstr>'7 - Grave Markings'!Print_Area</vt:lpstr>
      <vt:lpstr>'8 - Color Guard'!Print_Area</vt:lpstr>
      <vt:lpstr>'9 - Medals &amp; Awards'!Print_Area</vt:lpstr>
      <vt:lpstr>Cover!Print_Area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Mark C</dc:creator>
  <cp:lastModifiedBy>Mark Anthony</cp:lastModifiedBy>
  <cp:lastPrinted>2021-02-14T00:58:52Z</cp:lastPrinted>
  <dcterms:created xsi:type="dcterms:W3CDTF">2020-06-15T18:25:29Z</dcterms:created>
  <dcterms:modified xsi:type="dcterms:W3CDTF">2021-03-02T00:55:11Z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8c63503-0fb3-4712-a32e-7ecb4b7d79e8_Enabled">
    <vt:lpwstr>True</vt:lpwstr>
  </property>
  <property fmtid="{D5CDD505-2E9C-101B-9397-08002B2CF9AE}" pid="3" name="MSIP_Label_88c63503-0fb3-4712-a32e-7ecb4b7d79e8_SiteId">
    <vt:lpwstr>d9da684f-2c03-432a-a7b6-ed714ffc7683</vt:lpwstr>
  </property>
  <property fmtid="{D5CDD505-2E9C-101B-9397-08002B2CF9AE}" pid="4" name="MSIP_Label_88c63503-0fb3-4712-a32e-7ecb4b7d79e8_Owner">
    <vt:lpwstr>Mark.Anthony@td.com</vt:lpwstr>
  </property>
  <property fmtid="{D5CDD505-2E9C-101B-9397-08002B2CF9AE}" pid="5" name="MSIP_Label_88c63503-0fb3-4712-a32e-7ecb4b7d79e8_SetDate">
    <vt:lpwstr>2020-06-15T19:27:20.3292509Z</vt:lpwstr>
  </property>
  <property fmtid="{D5CDD505-2E9C-101B-9397-08002B2CF9AE}" pid="6" name="MSIP_Label_88c63503-0fb3-4712-a32e-7ecb4b7d79e8_Name">
    <vt:lpwstr>Internal</vt:lpwstr>
  </property>
  <property fmtid="{D5CDD505-2E9C-101B-9397-08002B2CF9AE}" pid="7" name="MSIP_Label_88c63503-0fb3-4712-a32e-7ecb4b7d79e8_Application">
    <vt:lpwstr>Microsoft Azure Information Protection</vt:lpwstr>
  </property>
  <property fmtid="{D5CDD505-2E9C-101B-9397-08002B2CF9AE}" pid="8" name="MSIP_Label_88c63503-0fb3-4712-a32e-7ecb4b7d79e8_ActionId">
    <vt:lpwstr>ecff864e-ea8c-4dd6-a128-ad4192174298</vt:lpwstr>
  </property>
  <property fmtid="{D5CDD505-2E9C-101B-9397-08002B2CF9AE}" pid="9" name="MSIP_Label_88c63503-0fb3-4712-a32e-7ecb4b7d79e8_Extended_MSFT_Method">
    <vt:lpwstr>Automatic</vt:lpwstr>
  </property>
  <property fmtid="{D5CDD505-2E9C-101B-9397-08002B2CF9AE}" pid="10" name="TD_Classification">
    <vt:lpwstr>Internal</vt:lpwstr>
  </property>
</Properties>
</file>